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755" yWindow="345" windowWidth="20505" windowHeight="3765" activeTab="4"/>
  </bookViews>
  <sheets>
    <sheet name="1月～12月" sheetId="13" r:id="rId1"/>
    <sheet name="1月" sheetId="1" r:id="rId2"/>
    <sheet name="2月" sheetId="2" r:id="rId3"/>
    <sheet name="3月" sheetId="3" r:id="rId4"/>
    <sheet name="4月" sheetId="4" r:id="rId5"/>
    <sheet name="5月" sheetId="5" r:id="rId6"/>
    <sheet name="6月" sheetId="6" r:id="rId7"/>
    <sheet name="7月" sheetId="7" r:id="rId8"/>
    <sheet name="8月" sheetId="8" r:id="rId9"/>
    <sheet name="9月" sheetId="9" r:id="rId10"/>
    <sheet name="10月" sheetId="10" r:id="rId11"/>
    <sheet name="11月" sheetId="11" r:id="rId12"/>
    <sheet name="12月" sheetId="12" r:id="rId13"/>
  </sheets>
  <calcPr calcId="145621"/>
</workbook>
</file>

<file path=xl/calcChain.xml><?xml version="1.0" encoding="utf-8"?>
<calcChain xmlns="http://schemas.openxmlformats.org/spreadsheetml/2006/main">
  <c r="AC71" i="5" l="1"/>
  <c r="AD71" i="5"/>
  <c r="AB71" i="5"/>
  <c r="J6" i="6"/>
  <c r="K6" i="6"/>
  <c r="L6" i="6"/>
  <c r="J7" i="6"/>
  <c r="K7" i="6"/>
  <c r="L7" i="6"/>
  <c r="J8" i="6"/>
  <c r="K8" i="6"/>
  <c r="L8" i="6"/>
  <c r="J9" i="6"/>
  <c r="K9" i="6"/>
  <c r="L9" i="6"/>
  <c r="J10" i="6"/>
  <c r="K10" i="6"/>
  <c r="L10" i="6"/>
  <c r="J11" i="6"/>
  <c r="K11" i="6"/>
  <c r="L11" i="6"/>
  <c r="J12" i="6"/>
  <c r="K12" i="6"/>
  <c r="L12" i="6"/>
  <c r="J13" i="6"/>
  <c r="K13" i="6"/>
  <c r="L13" i="6"/>
  <c r="J14" i="6"/>
  <c r="K14" i="6"/>
  <c r="L14" i="6"/>
  <c r="J15" i="6"/>
  <c r="K15" i="6"/>
  <c r="L15" i="6"/>
  <c r="J16" i="6"/>
  <c r="K16" i="6"/>
  <c r="L16" i="6"/>
  <c r="J17" i="6"/>
  <c r="K17" i="6"/>
  <c r="L17" i="6"/>
  <c r="J18" i="6"/>
  <c r="K18" i="6"/>
  <c r="L18" i="6"/>
  <c r="J19" i="6"/>
  <c r="K19" i="6"/>
  <c r="L19" i="6"/>
  <c r="J20" i="6"/>
  <c r="K20" i="6"/>
  <c r="L20" i="6"/>
  <c r="J21" i="6"/>
  <c r="K21" i="6"/>
  <c r="L21" i="6"/>
  <c r="J22" i="6"/>
  <c r="K22" i="6"/>
  <c r="L22" i="6"/>
  <c r="J23" i="6"/>
  <c r="K23" i="6"/>
  <c r="L23" i="6"/>
  <c r="J24" i="6"/>
  <c r="K24" i="6"/>
  <c r="L24" i="6"/>
  <c r="J25" i="6"/>
  <c r="K25" i="6"/>
  <c r="L25" i="6"/>
  <c r="J26" i="6"/>
  <c r="K26" i="6"/>
  <c r="L26" i="6"/>
  <c r="J27" i="6"/>
  <c r="K27" i="6"/>
  <c r="L27" i="6"/>
  <c r="J28" i="6"/>
  <c r="K28" i="6"/>
  <c r="L28" i="6"/>
  <c r="J29" i="6"/>
  <c r="K29" i="6"/>
  <c r="L29" i="6"/>
  <c r="J30" i="6"/>
  <c r="K30" i="6"/>
  <c r="L30" i="6"/>
  <c r="J31" i="6"/>
  <c r="K31" i="6"/>
  <c r="L31" i="6"/>
  <c r="J32" i="6"/>
  <c r="K32" i="6"/>
  <c r="L32" i="6"/>
  <c r="J33" i="6"/>
  <c r="K33" i="6"/>
  <c r="L33" i="6"/>
  <c r="J34" i="6"/>
  <c r="K34" i="6"/>
  <c r="L34" i="6"/>
  <c r="J35" i="6"/>
  <c r="K35" i="6"/>
  <c r="L35" i="6"/>
  <c r="J36" i="6"/>
  <c r="K36" i="6"/>
  <c r="L36" i="6"/>
  <c r="J37" i="6"/>
  <c r="K37" i="6"/>
  <c r="L37" i="6"/>
  <c r="J38" i="6"/>
  <c r="K38" i="6"/>
  <c r="L38" i="6"/>
  <c r="J39" i="6"/>
  <c r="K39" i="6"/>
  <c r="L39" i="6"/>
  <c r="J40" i="6"/>
  <c r="K40" i="6"/>
  <c r="L40" i="6"/>
  <c r="J41" i="6"/>
  <c r="K41" i="6"/>
  <c r="L41" i="6"/>
  <c r="J42" i="6"/>
  <c r="K42" i="6"/>
  <c r="L42" i="6"/>
  <c r="J43" i="6"/>
  <c r="K43" i="6"/>
  <c r="L43" i="6"/>
  <c r="J44" i="6"/>
  <c r="K44" i="6"/>
  <c r="L44" i="6"/>
  <c r="J45" i="6"/>
  <c r="K45" i="6"/>
  <c r="L45" i="6"/>
  <c r="J46" i="6"/>
  <c r="K46" i="6"/>
  <c r="L46" i="6"/>
  <c r="J47" i="6"/>
  <c r="K47" i="6"/>
  <c r="L47" i="6"/>
  <c r="J48" i="6"/>
  <c r="K48" i="6"/>
  <c r="L48" i="6"/>
  <c r="J49" i="6"/>
  <c r="K49" i="6"/>
  <c r="L49" i="6"/>
  <c r="J50" i="6"/>
  <c r="K50" i="6"/>
  <c r="L50" i="6"/>
  <c r="J51" i="6"/>
  <c r="K51" i="6"/>
  <c r="L51" i="6"/>
  <c r="J52" i="6"/>
  <c r="K52" i="6"/>
  <c r="L52" i="6"/>
  <c r="J53" i="6"/>
  <c r="K53" i="6"/>
  <c r="L53" i="6"/>
  <c r="J54" i="6"/>
  <c r="K54" i="6"/>
  <c r="L54" i="6"/>
  <c r="J55" i="6"/>
  <c r="K55" i="6"/>
  <c r="L55" i="6"/>
  <c r="J56" i="6"/>
  <c r="K56" i="6"/>
  <c r="L56" i="6"/>
  <c r="J57" i="6"/>
  <c r="K57" i="6"/>
  <c r="L57" i="6"/>
  <c r="J58" i="6"/>
  <c r="K58" i="6"/>
  <c r="L58" i="6"/>
  <c r="J59" i="6"/>
  <c r="K59" i="6"/>
  <c r="L59" i="6"/>
  <c r="J60" i="6"/>
  <c r="K60" i="6"/>
  <c r="L60" i="6"/>
  <c r="J61" i="6"/>
  <c r="K61" i="6"/>
  <c r="L61" i="6"/>
  <c r="J62" i="6"/>
  <c r="K62" i="6"/>
  <c r="L62" i="6"/>
  <c r="J63" i="6"/>
  <c r="K63" i="6"/>
  <c r="L63" i="6"/>
  <c r="J64" i="6"/>
  <c r="K64" i="6"/>
  <c r="L64" i="6"/>
  <c r="J65" i="6"/>
  <c r="K65" i="6"/>
  <c r="L65" i="6"/>
  <c r="J66" i="6"/>
  <c r="K66" i="6"/>
  <c r="L66" i="6"/>
  <c r="J67" i="6"/>
  <c r="K67" i="6"/>
  <c r="L67" i="6"/>
  <c r="J68" i="6"/>
  <c r="K68" i="6"/>
  <c r="L68" i="6"/>
  <c r="J69" i="6"/>
  <c r="K69" i="6"/>
  <c r="L69" i="6"/>
  <c r="J70" i="6"/>
  <c r="K70" i="6"/>
  <c r="L70" i="6"/>
  <c r="F69" i="9"/>
  <c r="E69" i="9"/>
  <c r="E68" i="9"/>
  <c r="D68" i="9"/>
  <c r="F63" i="9"/>
  <c r="E63" i="9"/>
  <c r="D63" i="9"/>
  <c r="D69" i="9" s="1"/>
  <c r="F61" i="9"/>
  <c r="F68" i="9" s="1"/>
  <c r="E61" i="9"/>
  <c r="D61" i="9"/>
  <c r="AB2" i="1" l="1"/>
  <c r="AB2" i="2"/>
  <c r="AB2" i="3"/>
  <c r="AB2" i="4"/>
  <c r="AB2" i="5"/>
  <c r="AB2" i="6"/>
  <c r="AB2" i="7"/>
  <c r="AB2" i="8"/>
  <c r="AB2" i="9"/>
  <c r="AB2" i="10"/>
  <c r="AB2" i="11"/>
  <c r="AB2" i="12"/>
  <c r="AB2" i="13"/>
  <c r="AP71" i="12"/>
  <c r="AN71" i="12"/>
  <c r="AO71" i="12"/>
  <c r="AN71" i="11"/>
  <c r="AO71" i="11"/>
  <c r="AP71" i="11"/>
  <c r="AN71" i="10"/>
  <c r="AO71" i="10"/>
  <c r="AP71" i="10"/>
  <c r="AO71" i="9"/>
  <c r="AN71" i="9"/>
  <c r="AP71" i="9"/>
  <c r="AN71" i="8"/>
  <c r="AO71" i="8"/>
  <c r="AP71" i="8"/>
  <c r="AN71" i="7"/>
  <c r="AO71" i="7"/>
  <c r="AP71" i="7"/>
  <c r="AO71" i="6"/>
  <c r="AN71" i="6"/>
  <c r="AP71" i="6"/>
  <c r="AN71" i="5"/>
  <c r="AO71" i="5"/>
  <c r="AP71" i="5"/>
  <c r="AO71" i="4"/>
  <c r="AN71" i="4"/>
  <c r="AP71" i="4"/>
  <c r="AN71" i="3"/>
  <c r="AO71" i="3"/>
  <c r="AP71" i="3"/>
  <c r="AO71" i="2"/>
  <c r="AN71" i="2"/>
  <c r="AP71" i="2"/>
  <c r="AO71" i="1"/>
  <c r="AN71" i="1"/>
  <c r="AP71" i="1"/>
  <c r="AM71" i="12"/>
  <c r="AK71" i="12"/>
  <c r="AL71" i="12"/>
  <c r="AL71" i="11"/>
  <c r="AM71" i="10"/>
  <c r="AK71" i="10"/>
  <c r="AL71" i="10"/>
  <c r="AM71" i="9"/>
  <c r="AK71" i="9"/>
  <c r="AL71" i="9"/>
  <c r="AM71" i="8"/>
  <c r="AK71" i="8"/>
  <c r="AL71" i="8"/>
  <c r="AM71" i="7"/>
  <c r="AL71" i="7"/>
  <c r="AK71" i="7"/>
  <c r="AM71" i="6"/>
  <c r="AL71" i="6"/>
  <c r="AK71" i="6"/>
  <c r="AM71" i="5"/>
  <c r="AL71" i="5"/>
  <c r="AK71" i="5"/>
  <c r="AM71" i="4"/>
  <c r="AK71" i="4"/>
  <c r="AL71" i="4"/>
  <c r="AM71" i="3"/>
  <c r="AL71" i="3"/>
  <c r="AK71" i="3"/>
  <c r="AM71" i="2"/>
  <c r="AK71" i="2"/>
  <c r="AL71" i="2"/>
  <c r="AL71" i="1"/>
  <c r="AK71" i="1"/>
  <c r="AM71" i="1"/>
  <c r="AJ71" i="12"/>
  <c r="AH71" i="12"/>
  <c r="AI71" i="12"/>
  <c r="AJ71" i="11"/>
  <c r="AH71" i="11"/>
  <c r="AI71" i="11"/>
  <c r="AJ71" i="10"/>
  <c r="AH71" i="10"/>
  <c r="AI71" i="10"/>
  <c r="AJ71" i="9"/>
  <c r="AH71" i="9"/>
  <c r="AI71" i="9"/>
  <c r="AJ71" i="8"/>
  <c r="AI71" i="8"/>
  <c r="AH71" i="8"/>
  <c r="AJ71" i="7"/>
  <c r="AI71" i="7"/>
  <c r="AH71" i="7"/>
  <c r="AJ71" i="6"/>
  <c r="AI71" i="6"/>
  <c r="AH71" i="6"/>
  <c r="AJ71" i="5"/>
  <c r="AH71" i="5"/>
  <c r="AI71" i="5"/>
  <c r="AJ71" i="4"/>
  <c r="AI71" i="4"/>
  <c r="AH71" i="4"/>
  <c r="AJ71" i="3"/>
  <c r="AH71" i="3"/>
  <c r="AI71" i="3"/>
  <c r="AJ71" i="2"/>
  <c r="AH71" i="2"/>
  <c r="AI71" i="2"/>
  <c r="AJ71" i="1"/>
  <c r="AI71" i="1"/>
  <c r="AH71" i="1"/>
  <c r="AE71" i="12"/>
  <c r="AF71" i="12"/>
  <c r="AG71" i="12"/>
  <c r="AG71" i="11"/>
  <c r="AF71" i="11"/>
  <c r="AE71" i="11"/>
  <c r="AE71" i="10"/>
  <c r="AF71" i="10"/>
  <c r="AG71" i="10"/>
  <c r="AG71" i="9"/>
  <c r="AF71" i="9"/>
  <c r="AE71" i="9"/>
  <c r="AE71" i="8"/>
  <c r="AF71" i="8"/>
  <c r="AG71" i="8"/>
  <c r="AG71" i="7"/>
  <c r="AF71" i="7"/>
  <c r="AE71" i="7"/>
  <c r="AF71" i="6"/>
  <c r="AE71" i="6"/>
  <c r="AG71" i="6"/>
  <c r="AG71" i="5"/>
  <c r="AF71" i="5"/>
  <c r="AE71" i="5"/>
  <c r="AG71" i="4"/>
  <c r="AF71" i="4"/>
  <c r="AE71" i="4"/>
  <c r="AF71" i="3"/>
  <c r="AE71" i="3"/>
  <c r="AG71" i="3"/>
  <c r="AE71" i="2"/>
  <c r="AF71" i="2"/>
  <c r="AG71" i="2"/>
  <c r="AG71" i="1"/>
  <c r="AF71" i="1"/>
  <c r="AE71" i="1"/>
  <c r="AD71" i="12"/>
  <c r="AC71" i="12"/>
  <c r="AB71" i="12"/>
  <c r="AD71" i="11"/>
  <c r="AB71" i="11"/>
  <c r="AC71" i="11"/>
  <c r="AD71" i="10"/>
  <c r="AC71" i="10"/>
  <c r="AB71" i="10"/>
  <c r="AD71" i="9"/>
  <c r="AB71" i="9"/>
  <c r="AC71" i="9"/>
  <c r="AD71" i="8"/>
  <c r="AB71" i="8"/>
  <c r="AC71" i="8"/>
  <c r="AD71" i="7"/>
  <c r="AC71" i="7"/>
  <c r="AB71" i="7"/>
  <c r="AD71" i="6"/>
  <c r="AB71" i="6"/>
  <c r="AC71" i="6"/>
  <c r="AD71" i="4"/>
  <c r="AC71" i="4"/>
  <c r="AB71" i="4"/>
  <c r="AD71" i="3"/>
  <c r="AC71" i="3"/>
  <c r="AB71" i="3"/>
  <c r="AD71" i="2"/>
  <c r="AC71" i="2"/>
  <c r="AB71" i="2"/>
  <c r="AC71" i="1"/>
  <c r="AB71" i="1"/>
  <c r="AD71" i="1"/>
  <c r="AA71" i="12"/>
  <c r="Z71" i="12"/>
  <c r="AA71" i="11"/>
  <c r="Y71" i="11"/>
  <c r="Y71" i="10"/>
  <c r="Z71" i="10"/>
  <c r="Y71" i="9"/>
  <c r="Z71" i="9"/>
  <c r="AA71" i="8"/>
  <c r="Y71" i="8"/>
  <c r="Z71" i="7"/>
  <c r="AA71" i="6"/>
  <c r="Z71" i="6"/>
  <c r="AA71" i="5"/>
  <c r="Y71" i="5"/>
  <c r="AA71" i="4"/>
  <c r="Z71" i="4"/>
  <c r="Y71" i="4"/>
  <c r="AA71" i="3"/>
  <c r="Z71" i="3"/>
  <c r="Y71" i="3"/>
  <c r="AA71" i="2"/>
  <c r="Y71" i="2"/>
  <c r="Z71" i="2"/>
  <c r="AA71" i="1"/>
  <c r="Z71" i="1"/>
  <c r="Y71" i="1"/>
  <c r="R71" i="12"/>
  <c r="P71" i="12"/>
  <c r="Q71" i="11"/>
  <c r="R71" i="10"/>
  <c r="P71" i="10"/>
  <c r="R71" i="9"/>
  <c r="R71" i="8"/>
  <c r="P71" i="8"/>
  <c r="R71" i="7"/>
  <c r="P71" i="6"/>
  <c r="Q71" i="6"/>
  <c r="R71" i="5"/>
  <c r="P71" i="5"/>
  <c r="R71" i="4"/>
  <c r="Q71" i="4"/>
  <c r="P71" i="3"/>
  <c r="Q71" i="3"/>
  <c r="P71" i="2"/>
  <c r="Q71" i="2"/>
  <c r="Q71" i="1"/>
  <c r="P71" i="1"/>
  <c r="R71" i="1"/>
  <c r="O71" i="12"/>
  <c r="N71" i="12"/>
  <c r="O71" i="11"/>
  <c r="M71" i="11"/>
  <c r="O71" i="10"/>
  <c r="M71" i="10"/>
  <c r="N71" i="9"/>
  <c r="O71" i="8"/>
  <c r="N71" i="8"/>
  <c r="O71" i="7"/>
  <c r="N71" i="7"/>
  <c r="M71" i="6"/>
  <c r="N71" i="6"/>
  <c r="O71" i="5"/>
  <c r="N71" i="5"/>
  <c r="N71" i="4"/>
  <c r="N71" i="3"/>
  <c r="N71" i="2"/>
  <c r="O71" i="1"/>
  <c r="M71" i="1"/>
  <c r="H71" i="12"/>
  <c r="H71" i="11"/>
  <c r="G71" i="10"/>
  <c r="H71" i="10"/>
  <c r="G71" i="9"/>
  <c r="H71" i="9"/>
  <c r="G71" i="8"/>
  <c r="H71" i="8"/>
  <c r="I71" i="7"/>
  <c r="H71" i="7"/>
  <c r="I71" i="6"/>
  <c r="G71" i="5"/>
  <c r="H71" i="5"/>
  <c r="H71" i="4"/>
  <c r="G71" i="3"/>
  <c r="H71" i="3"/>
  <c r="I71" i="2"/>
  <c r="G71" i="1"/>
  <c r="H71" i="1"/>
  <c r="F71" i="12"/>
  <c r="D71" i="12"/>
  <c r="E71" i="11"/>
  <c r="E71" i="10"/>
  <c r="D71" i="9"/>
  <c r="F71" i="9"/>
  <c r="E71" i="9"/>
  <c r="E71" i="8"/>
  <c r="E71" i="7"/>
  <c r="F71" i="6"/>
  <c r="D71" i="6"/>
  <c r="D71" i="5"/>
  <c r="E71" i="5"/>
  <c r="F71" i="4"/>
  <c r="E71" i="3"/>
  <c r="D71" i="3"/>
  <c r="D71" i="2"/>
  <c r="E71" i="2"/>
  <c r="F71" i="1"/>
  <c r="AM71" i="11" l="1"/>
  <c r="AK71" i="11"/>
  <c r="Y71" i="12"/>
  <c r="Z71" i="11"/>
  <c r="AA71" i="10"/>
  <c r="AA71" i="9"/>
  <c r="Z71" i="8"/>
  <c r="AA71" i="7"/>
  <c r="AA71" i="13" s="1"/>
  <c r="Y71" i="7"/>
  <c r="Y71" i="6"/>
  <c r="Z71" i="5"/>
  <c r="Q71" i="12"/>
  <c r="Q71" i="13" s="1"/>
  <c r="R71" i="11"/>
  <c r="P71" i="11"/>
  <c r="V71" i="11" s="1"/>
  <c r="AQ71" i="11" s="1"/>
  <c r="Q71" i="10"/>
  <c r="P71" i="9"/>
  <c r="P71" i="13" s="1"/>
  <c r="Q71" i="9"/>
  <c r="Q71" i="8"/>
  <c r="P71" i="7"/>
  <c r="Q71" i="7"/>
  <c r="R71" i="6"/>
  <c r="Q71" i="5"/>
  <c r="P71" i="4"/>
  <c r="R71" i="3"/>
  <c r="R71" i="13" s="1"/>
  <c r="R71" i="2"/>
  <c r="M71" i="12"/>
  <c r="N71" i="11"/>
  <c r="N71" i="10"/>
  <c r="N71" i="13" s="1"/>
  <c r="O71" i="9"/>
  <c r="M71" i="9"/>
  <c r="M71" i="8"/>
  <c r="M71" i="7"/>
  <c r="O71" i="6"/>
  <c r="M71" i="5"/>
  <c r="O71" i="4"/>
  <c r="M71" i="4"/>
  <c r="O71" i="3"/>
  <c r="M71" i="3"/>
  <c r="M71" i="2"/>
  <c r="O71" i="2"/>
  <c r="O71" i="13" s="1"/>
  <c r="N71" i="1"/>
  <c r="I71" i="12"/>
  <c r="G71" i="12"/>
  <c r="J71" i="12" s="1"/>
  <c r="AQ71" i="12" s="1"/>
  <c r="G71" i="11"/>
  <c r="I71" i="11"/>
  <c r="I71" i="10"/>
  <c r="L71" i="10" s="1"/>
  <c r="I71" i="9"/>
  <c r="L71" i="9" s="1"/>
  <c r="I71" i="8"/>
  <c r="G71" i="7"/>
  <c r="G71" i="6"/>
  <c r="H71" i="6"/>
  <c r="H71" i="13" s="1"/>
  <c r="I71" i="5"/>
  <c r="I71" i="4"/>
  <c r="G71" i="4"/>
  <c r="I71" i="3"/>
  <c r="G71" i="2"/>
  <c r="H71" i="2"/>
  <c r="I71" i="1"/>
  <c r="E71" i="12"/>
  <c r="K71" i="12" s="1"/>
  <c r="F71" i="11"/>
  <c r="L71" i="11" s="1"/>
  <c r="AS71" i="11" s="1"/>
  <c r="D71" i="11"/>
  <c r="F71" i="10"/>
  <c r="D71" i="10"/>
  <c r="J71" i="10" s="1"/>
  <c r="D71" i="8"/>
  <c r="F71" i="8"/>
  <c r="F71" i="7"/>
  <c r="D71" i="7"/>
  <c r="E71" i="6"/>
  <c r="K71" i="6" s="1"/>
  <c r="F71" i="5"/>
  <c r="D71" i="4"/>
  <c r="E71" i="4"/>
  <c r="K71" i="4" s="1"/>
  <c r="F71" i="3"/>
  <c r="L71" i="3" s="1"/>
  <c r="F71" i="2"/>
  <c r="D71" i="1"/>
  <c r="E71" i="1"/>
  <c r="AM71" i="13"/>
  <c r="AJ68" i="13"/>
  <c r="AH71" i="13"/>
  <c r="L64" i="12"/>
  <c r="G6" i="13"/>
  <c r="H6" i="13"/>
  <c r="I6" i="13"/>
  <c r="M6" i="13"/>
  <c r="N6" i="13"/>
  <c r="O6" i="13"/>
  <c r="P6" i="13"/>
  <c r="Q6" i="13"/>
  <c r="R6" i="13"/>
  <c r="S6" i="13"/>
  <c r="T6" i="13"/>
  <c r="U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G7" i="13"/>
  <c r="H7" i="13"/>
  <c r="I7" i="13"/>
  <c r="M7" i="13"/>
  <c r="N7" i="13"/>
  <c r="O7" i="13"/>
  <c r="P7" i="13"/>
  <c r="Q7" i="13"/>
  <c r="R7" i="13"/>
  <c r="S7" i="13"/>
  <c r="T7" i="13"/>
  <c r="U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K7" i="13"/>
  <c r="AL7" i="13"/>
  <c r="AM7" i="13"/>
  <c r="AN7" i="13"/>
  <c r="AO7" i="13"/>
  <c r="AP7" i="13"/>
  <c r="G8" i="13"/>
  <c r="H8" i="13"/>
  <c r="I8" i="13"/>
  <c r="M8" i="13"/>
  <c r="N8" i="13"/>
  <c r="O8" i="13"/>
  <c r="P8" i="13"/>
  <c r="Q8" i="13"/>
  <c r="R8" i="13"/>
  <c r="S8" i="13"/>
  <c r="T8" i="13"/>
  <c r="U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G9" i="13"/>
  <c r="H9" i="13"/>
  <c r="I9" i="13"/>
  <c r="M9" i="13"/>
  <c r="N9" i="13"/>
  <c r="O9" i="13"/>
  <c r="P9" i="13"/>
  <c r="Q9" i="13"/>
  <c r="R9" i="13"/>
  <c r="S9" i="13"/>
  <c r="T9" i="13"/>
  <c r="U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G10" i="13"/>
  <c r="H10" i="13"/>
  <c r="I10" i="13"/>
  <c r="M10" i="13"/>
  <c r="N10" i="13"/>
  <c r="O10" i="13"/>
  <c r="P10" i="13"/>
  <c r="Q10" i="13"/>
  <c r="R10" i="13"/>
  <c r="S10" i="13"/>
  <c r="T10" i="13"/>
  <c r="U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G11" i="13"/>
  <c r="H11" i="13"/>
  <c r="I11" i="13"/>
  <c r="M11" i="13"/>
  <c r="N11" i="13"/>
  <c r="O11" i="13"/>
  <c r="P11" i="13"/>
  <c r="Q11" i="13"/>
  <c r="R11" i="13"/>
  <c r="S11" i="13"/>
  <c r="T11" i="13"/>
  <c r="U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G12" i="13"/>
  <c r="H12" i="13"/>
  <c r="I12" i="13"/>
  <c r="M12" i="13"/>
  <c r="N12" i="13"/>
  <c r="O12" i="13"/>
  <c r="P12" i="13"/>
  <c r="Q12" i="13"/>
  <c r="R12" i="13"/>
  <c r="S12" i="13"/>
  <c r="T12" i="13"/>
  <c r="U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G13" i="13"/>
  <c r="H13" i="13"/>
  <c r="I13" i="13"/>
  <c r="M13" i="13"/>
  <c r="N13" i="13"/>
  <c r="O13" i="13"/>
  <c r="P13" i="13"/>
  <c r="Q13" i="13"/>
  <c r="R13" i="13"/>
  <c r="S13" i="13"/>
  <c r="T13" i="13"/>
  <c r="U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G14" i="13"/>
  <c r="H14" i="13"/>
  <c r="I14" i="13"/>
  <c r="M14" i="13"/>
  <c r="N14" i="13"/>
  <c r="O14" i="13"/>
  <c r="P14" i="13"/>
  <c r="Q14" i="13"/>
  <c r="R14" i="13"/>
  <c r="S14" i="13"/>
  <c r="T14" i="13"/>
  <c r="U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G15" i="13"/>
  <c r="H15" i="13"/>
  <c r="I15" i="13"/>
  <c r="M15" i="13"/>
  <c r="N15" i="13"/>
  <c r="O15" i="13"/>
  <c r="P15" i="13"/>
  <c r="Q15" i="13"/>
  <c r="R15" i="13"/>
  <c r="S15" i="13"/>
  <c r="T15" i="13"/>
  <c r="U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G16" i="13"/>
  <c r="H16" i="13"/>
  <c r="I16" i="13"/>
  <c r="M16" i="13"/>
  <c r="N16" i="13"/>
  <c r="O16" i="13"/>
  <c r="P16" i="13"/>
  <c r="Q16" i="13"/>
  <c r="R16" i="13"/>
  <c r="S16" i="13"/>
  <c r="T16" i="13"/>
  <c r="U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G17" i="13"/>
  <c r="H17" i="13"/>
  <c r="I17" i="13"/>
  <c r="M17" i="13"/>
  <c r="N17" i="13"/>
  <c r="O17" i="13"/>
  <c r="P17" i="13"/>
  <c r="Q17" i="13"/>
  <c r="R17" i="13"/>
  <c r="S17" i="13"/>
  <c r="T17" i="13"/>
  <c r="U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G18" i="13"/>
  <c r="H18" i="13"/>
  <c r="I18" i="13"/>
  <c r="M18" i="13"/>
  <c r="N18" i="13"/>
  <c r="O18" i="13"/>
  <c r="P18" i="13"/>
  <c r="Q18" i="13"/>
  <c r="R18" i="13"/>
  <c r="S18" i="13"/>
  <c r="T18" i="13"/>
  <c r="U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G19" i="13"/>
  <c r="H19" i="13"/>
  <c r="I19" i="13"/>
  <c r="M19" i="13"/>
  <c r="N19" i="13"/>
  <c r="O19" i="13"/>
  <c r="P19" i="13"/>
  <c r="Q19" i="13"/>
  <c r="R19" i="13"/>
  <c r="S19" i="13"/>
  <c r="T19" i="13"/>
  <c r="U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G20" i="13"/>
  <c r="H20" i="13"/>
  <c r="I20" i="13"/>
  <c r="M20" i="13"/>
  <c r="N20" i="13"/>
  <c r="O20" i="13"/>
  <c r="P20" i="13"/>
  <c r="Q20" i="13"/>
  <c r="R20" i="13"/>
  <c r="S20" i="13"/>
  <c r="T20" i="13"/>
  <c r="U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G21" i="13"/>
  <c r="H21" i="13"/>
  <c r="I21" i="13"/>
  <c r="M21" i="13"/>
  <c r="N21" i="13"/>
  <c r="O21" i="13"/>
  <c r="P21" i="13"/>
  <c r="Q21" i="13"/>
  <c r="R21" i="13"/>
  <c r="S21" i="13"/>
  <c r="T21" i="13"/>
  <c r="U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G22" i="13"/>
  <c r="H22" i="13"/>
  <c r="I22" i="13"/>
  <c r="M22" i="13"/>
  <c r="N22" i="13"/>
  <c r="O22" i="13"/>
  <c r="P22" i="13"/>
  <c r="Q22" i="13"/>
  <c r="R22" i="13"/>
  <c r="S22" i="13"/>
  <c r="T22" i="13"/>
  <c r="U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G23" i="13"/>
  <c r="H23" i="13"/>
  <c r="I23" i="13"/>
  <c r="M23" i="13"/>
  <c r="N23" i="13"/>
  <c r="O23" i="13"/>
  <c r="P23" i="13"/>
  <c r="Q23" i="13"/>
  <c r="R23" i="13"/>
  <c r="S23" i="13"/>
  <c r="T23" i="13"/>
  <c r="U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G24" i="13"/>
  <c r="H24" i="13"/>
  <c r="I24" i="13"/>
  <c r="M24" i="13"/>
  <c r="N24" i="13"/>
  <c r="O24" i="13"/>
  <c r="P24" i="13"/>
  <c r="Q24" i="13"/>
  <c r="R24" i="13"/>
  <c r="S24" i="13"/>
  <c r="T24" i="13"/>
  <c r="U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G25" i="13"/>
  <c r="H25" i="13"/>
  <c r="I25" i="13"/>
  <c r="M25" i="13"/>
  <c r="N25" i="13"/>
  <c r="O25" i="13"/>
  <c r="P25" i="13"/>
  <c r="Q25" i="13"/>
  <c r="R25" i="13"/>
  <c r="S25" i="13"/>
  <c r="T25" i="13"/>
  <c r="U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G26" i="13"/>
  <c r="H26" i="13"/>
  <c r="I26" i="13"/>
  <c r="M26" i="13"/>
  <c r="N26" i="13"/>
  <c r="O26" i="13"/>
  <c r="P26" i="13"/>
  <c r="Q26" i="13"/>
  <c r="R26" i="13"/>
  <c r="S26" i="13"/>
  <c r="T26" i="13"/>
  <c r="U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G27" i="13"/>
  <c r="H27" i="13"/>
  <c r="I27" i="13"/>
  <c r="M27" i="13"/>
  <c r="N27" i="13"/>
  <c r="O27" i="13"/>
  <c r="P27" i="13"/>
  <c r="Q27" i="13"/>
  <c r="R27" i="13"/>
  <c r="S27" i="13"/>
  <c r="T27" i="13"/>
  <c r="U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G28" i="13"/>
  <c r="H28" i="13"/>
  <c r="I28" i="13"/>
  <c r="M28" i="13"/>
  <c r="N28" i="13"/>
  <c r="O28" i="13"/>
  <c r="P28" i="13"/>
  <c r="Q28" i="13"/>
  <c r="R28" i="13"/>
  <c r="S28" i="13"/>
  <c r="T28" i="13"/>
  <c r="U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G29" i="13"/>
  <c r="H29" i="13"/>
  <c r="I29" i="13"/>
  <c r="M29" i="13"/>
  <c r="N29" i="13"/>
  <c r="O29" i="13"/>
  <c r="P29" i="13"/>
  <c r="Q29" i="13"/>
  <c r="R29" i="13"/>
  <c r="S29" i="13"/>
  <c r="T29" i="13"/>
  <c r="U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G30" i="13"/>
  <c r="H30" i="13"/>
  <c r="I30" i="13"/>
  <c r="M30" i="13"/>
  <c r="N30" i="13"/>
  <c r="O30" i="13"/>
  <c r="P30" i="13"/>
  <c r="Q30" i="13"/>
  <c r="R30" i="13"/>
  <c r="S30" i="13"/>
  <c r="T30" i="13"/>
  <c r="U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G31" i="13"/>
  <c r="H31" i="13"/>
  <c r="I31" i="13"/>
  <c r="M31" i="13"/>
  <c r="N31" i="13"/>
  <c r="O31" i="13"/>
  <c r="P31" i="13"/>
  <c r="Q31" i="13"/>
  <c r="R31" i="13"/>
  <c r="S31" i="13"/>
  <c r="T31" i="13"/>
  <c r="U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G32" i="13"/>
  <c r="H32" i="13"/>
  <c r="I32" i="13"/>
  <c r="M32" i="13"/>
  <c r="N32" i="13"/>
  <c r="O32" i="13"/>
  <c r="P32" i="13"/>
  <c r="Q32" i="13"/>
  <c r="R32" i="13"/>
  <c r="S32" i="13"/>
  <c r="T32" i="13"/>
  <c r="U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G33" i="13"/>
  <c r="H33" i="13"/>
  <c r="I33" i="13"/>
  <c r="M33" i="13"/>
  <c r="N33" i="13"/>
  <c r="O33" i="13"/>
  <c r="P33" i="13"/>
  <c r="Q33" i="13"/>
  <c r="R33" i="13"/>
  <c r="S33" i="13"/>
  <c r="T33" i="13"/>
  <c r="U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G34" i="13"/>
  <c r="H34" i="13"/>
  <c r="I34" i="13"/>
  <c r="M34" i="13"/>
  <c r="N34" i="13"/>
  <c r="O34" i="13"/>
  <c r="P34" i="13"/>
  <c r="Q34" i="13"/>
  <c r="R34" i="13"/>
  <c r="S34" i="13"/>
  <c r="T34" i="13"/>
  <c r="U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G35" i="13"/>
  <c r="H35" i="13"/>
  <c r="I35" i="13"/>
  <c r="M35" i="13"/>
  <c r="N35" i="13"/>
  <c r="O35" i="13"/>
  <c r="P35" i="13"/>
  <c r="Q35" i="13"/>
  <c r="R35" i="13"/>
  <c r="S35" i="13"/>
  <c r="T35" i="13"/>
  <c r="U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G36" i="13"/>
  <c r="H36" i="13"/>
  <c r="I36" i="13"/>
  <c r="M36" i="13"/>
  <c r="N36" i="13"/>
  <c r="O36" i="13"/>
  <c r="P36" i="13"/>
  <c r="Q36" i="13"/>
  <c r="R36" i="13"/>
  <c r="S36" i="13"/>
  <c r="T36" i="13"/>
  <c r="U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G37" i="13"/>
  <c r="H37" i="13"/>
  <c r="I37" i="13"/>
  <c r="M37" i="13"/>
  <c r="N37" i="13"/>
  <c r="O37" i="13"/>
  <c r="P37" i="13"/>
  <c r="Q37" i="13"/>
  <c r="R37" i="13"/>
  <c r="S37" i="13"/>
  <c r="T37" i="13"/>
  <c r="U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G38" i="13"/>
  <c r="H38" i="13"/>
  <c r="I38" i="13"/>
  <c r="M38" i="13"/>
  <c r="N38" i="13"/>
  <c r="O38" i="13"/>
  <c r="P38" i="13"/>
  <c r="Q38" i="13"/>
  <c r="R38" i="13"/>
  <c r="S38" i="13"/>
  <c r="T38" i="13"/>
  <c r="U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G39" i="13"/>
  <c r="H39" i="13"/>
  <c r="I39" i="13"/>
  <c r="M39" i="13"/>
  <c r="N39" i="13"/>
  <c r="O39" i="13"/>
  <c r="P39" i="13"/>
  <c r="Q39" i="13"/>
  <c r="R39" i="13"/>
  <c r="S39" i="13"/>
  <c r="T39" i="13"/>
  <c r="U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G40" i="13"/>
  <c r="H40" i="13"/>
  <c r="I40" i="13"/>
  <c r="M40" i="13"/>
  <c r="N40" i="13"/>
  <c r="O40" i="13"/>
  <c r="P40" i="13"/>
  <c r="Q40" i="13"/>
  <c r="R40" i="13"/>
  <c r="S40" i="13"/>
  <c r="T40" i="13"/>
  <c r="U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G41" i="13"/>
  <c r="H41" i="13"/>
  <c r="I41" i="13"/>
  <c r="M41" i="13"/>
  <c r="N41" i="13"/>
  <c r="O41" i="13"/>
  <c r="P41" i="13"/>
  <c r="Q41" i="13"/>
  <c r="R41" i="13"/>
  <c r="S41" i="13"/>
  <c r="T41" i="13"/>
  <c r="U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G42" i="13"/>
  <c r="H42" i="13"/>
  <c r="I42" i="13"/>
  <c r="M42" i="13"/>
  <c r="N42" i="13"/>
  <c r="O42" i="13"/>
  <c r="P42" i="13"/>
  <c r="Q42" i="13"/>
  <c r="R42" i="13"/>
  <c r="S42" i="13"/>
  <c r="T42" i="13"/>
  <c r="U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G43" i="13"/>
  <c r="H43" i="13"/>
  <c r="I43" i="13"/>
  <c r="M43" i="13"/>
  <c r="N43" i="13"/>
  <c r="O43" i="13"/>
  <c r="P43" i="13"/>
  <c r="Q43" i="13"/>
  <c r="R43" i="13"/>
  <c r="S43" i="13"/>
  <c r="T43" i="13"/>
  <c r="U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G44" i="13"/>
  <c r="H44" i="13"/>
  <c r="I44" i="13"/>
  <c r="M44" i="13"/>
  <c r="N44" i="13"/>
  <c r="O44" i="13"/>
  <c r="P44" i="13"/>
  <c r="Q44" i="13"/>
  <c r="R44" i="13"/>
  <c r="S44" i="13"/>
  <c r="T44" i="13"/>
  <c r="U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G45" i="13"/>
  <c r="H45" i="13"/>
  <c r="I45" i="13"/>
  <c r="M45" i="13"/>
  <c r="N45" i="13"/>
  <c r="O45" i="13"/>
  <c r="P45" i="13"/>
  <c r="Q45" i="13"/>
  <c r="R45" i="13"/>
  <c r="S45" i="13"/>
  <c r="T45" i="13"/>
  <c r="U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G46" i="13"/>
  <c r="H46" i="13"/>
  <c r="I46" i="13"/>
  <c r="M46" i="13"/>
  <c r="N46" i="13"/>
  <c r="O46" i="13"/>
  <c r="P46" i="13"/>
  <c r="Q46" i="13"/>
  <c r="R46" i="13"/>
  <c r="S46" i="13"/>
  <c r="T46" i="13"/>
  <c r="U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G47" i="13"/>
  <c r="H47" i="13"/>
  <c r="I47" i="13"/>
  <c r="M47" i="13"/>
  <c r="N47" i="13"/>
  <c r="O47" i="13"/>
  <c r="P47" i="13"/>
  <c r="Q47" i="13"/>
  <c r="R47" i="13"/>
  <c r="S47" i="13"/>
  <c r="T47" i="13"/>
  <c r="U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G48" i="13"/>
  <c r="H48" i="13"/>
  <c r="I48" i="13"/>
  <c r="M48" i="13"/>
  <c r="N48" i="13"/>
  <c r="O48" i="13"/>
  <c r="P48" i="13"/>
  <c r="Q48" i="13"/>
  <c r="R48" i="13"/>
  <c r="S48" i="13"/>
  <c r="T48" i="13"/>
  <c r="U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G49" i="13"/>
  <c r="H49" i="13"/>
  <c r="I49" i="13"/>
  <c r="M49" i="13"/>
  <c r="N49" i="13"/>
  <c r="O49" i="13"/>
  <c r="P49" i="13"/>
  <c r="Q49" i="13"/>
  <c r="R49" i="13"/>
  <c r="S49" i="13"/>
  <c r="T49" i="13"/>
  <c r="U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G50" i="13"/>
  <c r="H50" i="13"/>
  <c r="I50" i="13"/>
  <c r="M50" i="13"/>
  <c r="N50" i="13"/>
  <c r="O50" i="13"/>
  <c r="P50" i="13"/>
  <c r="Q50" i="13"/>
  <c r="R50" i="13"/>
  <c r="S50" i="13"/>
  <c r="T50" i="13"/>
  <c r="U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G51" i="13"/>
  <c r="H51" i="13"/>
  <c r="I51" i="13"/>
  <c r="M51" i="13"/>
  <c r="N51" i="13"/>
  <c r="O51" i="13"/>
  <c r="P51" i="13"/>
  <c r="Q51" i="13"/>
  <c r="R51" i="13"/>
  <c r="S51" i="13"/>
  <c r="T51" i="13"/>
  <c r="U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G52" i="13"/>
  <c r="H52" i="13"/>
  <c r="I52" i="13"/>
  <c r="M52" i="13"/>
  <c r="N52" i="13"/>
  <c r="O52" i="13"/>
  <c r="P52" i="13"/>
  <c r="Q52" i="13"/>
  <c r="R52" i="13"/>
  <c r="S52" i="13"/>
  <c r="T52" i="13"/>
  <c r="U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G53" i="13"/>
  <c r="H53" i="13"/>
  <c r="I53" i="13"/>
  <c r="M53" i="13"/>
  <c r="N53" i="13"/>
  <c r="O53" i="13"/>
  <c r="P53" i="13"/>
  <c r="Q53" i="13"/>
  <c r="R53" i="13"/>
  <c r="S53" i="13"/>
  <c r="T53" i="13"/>
  <c r="U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G54" i="13"/>
  <c r="H54" i="13"/>
  <c r="I54" i="13"/>
  <c r="M54" i="13"/>
  <c r="N54" i="13"/>
  <c r="O54" i="13"/>
  <c r="P54" i="13"/>
  <c r="Q54" i="13"/>
  <c r="R54" i="13"/>
  <c r="S54" i="13"/>
  <c r="T54" i="13"/>
  <c r="U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G55" i="13"/>
  <c r="H55" i="13"/>
  <c r="I55" i="13"/>
  <c r="M55" i="13"/>
  <c r="N55" i="13"/>
  <c r="O55" i="13"/>
  <c r="P55" i="13"/>
  <c r="Q55" i="13"/>
  <c r="R55" i="13"/>
  <c r="S55" i="13"/>
  <c r="T55" i="13"/>
  <c r="U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G56" i="13"/>
  <c r="H56" i="13"/>
  <c r="I56" i="13"/>
  <c r="M56" i="13"/>
  <c r="N56" i="13"/>
  <c r="O56" i="13"/>
  <c r="P56" i="13"/>
  <c r="Q56" i="13"/>
  <c r="R56" i="13"/>
  <c r="S56" i="13"/>
  <c r="T56" i="13"/>
  <c r="U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G57" i="13"/>
  <c r="H57" i="13"/>
  <c r="I57" i="13"/>
  <c r="M57" i="13"/>
  <c r="N57" i="13"/>
  <c r="O57" i="13"/>
  <c r="P57" i="13"/>
  <c r="Q57" i="13"/>
  <c r="R57" i="13"/>
  <c r="S57" i="13"/>
  <c r="T57" i="13"/>
  <c r="U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G58" i="13"/>
  <c r="H58" i="13"/>
  <c r="I58" i="13"/>
  <c r="M58" i="13"/>
  <c r="N58" i="13"/>
  <c r="O58" i="13"/>
  <c r="P58" i="13"/>
  <c r="Q58" i="13"/>
  <c r="R58" i="13"/>
  <c r="S58" i="13"/>
  <c r="T58" i="13"/>
  <c r="U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G59" i="13"/>
  <c r="H59" i="13"/>
  <c r="I59" i="13"/>
  <c r="M59" i="13"/>
  <c r="N59" i="13"/>
  <c r="O59" i="13"/>
  <c r="P59" i="13"/>
  <c r="Q59" i="13"/>
  <c r="R59" i="13"/>
  <c r="S59" i="13"/>
  <c r="T59" i="13"/>
  <c r="U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G60" i="13"/>
  <c r="H60" i="13"/>
  <c r="I60" i="13"/>
  <c r="M60" i="13"/>
  <c r="N60" i="13"/>
  <c r="O60" i="13"/>
  <c r="P60" i="13"/>
  <c r="Q60" i="13"/>
  <c r="R60" i="13"/>
  <c r="S60" i="13"/>
  <c r="T60" i="13"/>
  <c r="U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G61" i="13"/>
  <c r="H61" i="13"/>
  <c r="I61" i="13"/>
  <c r="M61" i="13"/>
  <c r="N61" i="13"/>
  <c r="O61" i="13"/>
  <c r="P61" i="13"/>
  <c r="Q61" i="13"/>
  <c r="R61" i="13"/>
  <c r="S61" i="13"/>
  <c r="T61" i="13"/>
  <c r="U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M61" i="13"/>
  <c r="AN61" i="13"/>
  <c r="AO61" i="13"/>
  <c r="AP61" i="13"/>
  <c r="G62" i="13"/>
  <c r="H62" i="13"/>
  <c r="I62" i="13"/>
  <c r="M62" i="13"/>
  <c r="N62" i="13"/>
  <c r="O62" i="13"/>
  <c r="P62" i="13"/>
  <c r="Q62" i="13"/>
  <c r="R62" i="13"/>
  <c r="S62" i="13"/>
  <c r="T62" i="13"/>
  <c r="U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G63" i="13"/>
  <c r="H63" i="13"/>
  <c r="I63" i="13"/>
  <c r="M63" i="13"/>
  <c r="N63" i="13"/>
  <c r="O63" i="13"/>
  <c r="P63" i="13"/>
  <c r="Q63" i="13"/>
  <c r="R63" i="13"/>
  <c r="S63" i="13"/>
  <c r="T63" i="13"/>
  <c r="U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G64" i="13"/>
  <c r="H64" i="13"/>
  <c r="I64" i="13"/>
  <c r="M64" i="13"/>
  <c r="N64" i="13"/>
  <c r="O64" i="13"/>
  <c r="P64" i="13"/>
  <c r="Q64" i="13"/>
  <c r="R64" i="13"/>
  <c r="S64" i="13"/>
  <c r="T64" i="13"/>
  <c r="U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G65" i="13"/>
  <c r="H65" i="13"/>
  <c r="I65" i="13"/>
  <c r="M65" i="13"/>
  <c r="N65" i="13"/>
  <c r="O65" i="13"/>
  <c r="P65" i="13"/>
  <c r="Q65" i="13"/>
  <c r="R65" i="13"/>
  <c r="S65" i="13"/>
  <c r="T65" i="13"/>
  <c r="U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G66" i="13"/>
  <c r="H66" i="13"/>
  <c r="I66" i="13"/>
  <c r="M66" i="13"/>
  <c r="N66" i="13"/>
  <c r="O66" i="13"/>
  <c r="P66" i="13"/>
  <c r="Q66" i="13"/>
  <c r="R66" i="13"/>
  <c r="S66" i="13"/>
  <c r="T66" i="13"/>
  <c r="U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G67" i="13"/>
  <c r="H67" i="13"/>
  <c r="I67" i="13"/>
  <c r="M67" i="13"/>
  <c r="N67" i="13"/>
  <c r="O67" i="13"/>
  <c r="P67" i="13"/>
  <c r="Q67" i="13"/>
  <c r="R67" i="13"/>
  <c r="S67" i="13"/>
  <c r="T67" i="13"/>
  <c r="U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G68" i="13"/>
  <c r="H68" i="13"/>
  <c r="I68" i="13"/>
  <c r="M68" i="13"/>
  <c r="N68" i="13"/>
  <c r="O68" i="13"/>
  <c r="P68" i="13"/>
  <c r="Q68" i="13"/>
  <c r="R68" i="13"/>
  <c r="S68" i="13"/>
  <c r="T68" i="13"/>
  <c r="U68" i="13"/>
  <c r="Y68" i="13"/>
  <c r="Z68" i="13"/>
  <c r="AA68" i="13"/>
  <c r="AB68" i="13"/>
  <c r="AC68" i="13"/>
  <c r="AD68" i="13"/>
  <c r="AE68" i="13"/>
  <c r="AF68" i="13"/>
  <c r="AG68" i="13"/>
  <c r="AH68" i="13"/>
  <c r="AN68" i="13"/>
  <c r="AO68" i="13"/>
  <c r="AP68" i="13"/>
  <c r="G69" i="13"/>
  <c r="H69" i="13"/>
  <c r="I69" i="13"/>
  <c r="M69" i="13"/>
  <c r="N69" i="13"/>
  <c r="O69" i="13"/>
  <c r="P69" i="13"/>
  <c r="Q69" i="13"/>
  <c r="R69" i="13"/>
  <c r="S69" i="13"/>
  <c r="T69" i="13"/>
  <c r="U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G70" i="13"/>
  <c r="H70" i="13"/>
  <c r="I70" i="13"/>
  <c r="M70" i="13"/>
  <c r="N70" i="13"/>
  <c r="O70" i="13"/>
  <c r="P70" i="13"/>
  <c r="Q70" i="13"/>
  <c r="R70" i="13"/>
  <c r="S70" i="13"/>
  <c r="T70" i="13"/>
  <c r="U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G71" i="13"/>
  <c r="S71" i="13"/>
  <c r="T71" i="13"/>
  <c r="U71" i="13"/>
  <c r="Y71" i="13"/>
  <c r="AB71" i="13"/>
  <c r="AC71" i="13"/>
  <c r="AD71" i="13"/>
  <c r="AE71" i="13"/>
  <c r="AF71" i="13"/>
  <c r="AG71" i="13"/>
  <c r="AN71" i="13"/>
  <c r="AO71" i="13"/>
  <c r="AP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D10" i="13"/>
  <c r="E10" i="13"/>
  <c r="F10" i="13"/>
  <c r="D11" i="13"/>
  <c r="E11" i="13"/>
  <c r="F11" i="13"/>
  <c r="D12" i="13"/>
  <c r="E12" i="13"/>
  <c r="F12" i="13"/>
  <c r="D13" i="13"/>
  <c r="E13" i="13"/>
  <c r="F13" i="13"/>
  <c r="D14" i="13"/>
  <c r="E14" i="13"/>
  <c r="F14" i="13"/>
  <c r="D15" i="13"/>
  <c r="E15" i="13"/>
  <c r="F15" i="13"/>
  <c r="D16" i="13"/>
  <c r="E16" i="13"/>
  <c r="F16" i="13"/>
  <c r="D17" i="13"/>
  <c r="E17" i="13"/>
  <c r="F17" i="13"/>
  <c r="D18" i="13"/>
  <c r="E18" i="13"/>
  <c r="F18" i="13"/>
  <c r="D19" i="13"/>
  <c r="E19" i="13"/>
  <c r="F19" i="13"/>
  <c r="D20" i="13"/>
  <c r="E20" i="13"/>
  <c r="F20" i="13"/>
  <c r="D21" i="13"/>
  <c r="E21" i="13"/>
  <c r="F21" i="13"/>
  <c r="D22" i="13"/>
  <c r="E22" i="13"/>
  <c r="F22" i="13"/>
  <c r="D23" i="13"/>
  <c r="E23" i="13"/>
  <c r="F23" i="13"/>
  <c r="D24" i="13"/>
  <c r="E24" i="13"/>
  <c r="F24" i="13"/>
  <c r="D25" i="13"/>
  <c r="E25" i="13"/>
  <c r="F25" i="13"/>
  <c r="D26" i="13"/>
  <c r="E26" i="13"/>
  <c r="F26" i="13"/>
  <c r="D27" i="13"/>
  <c r="E27" i="13"/>
  <c r="F27" i="13"/>
  <c r="D28" i="13"/>
  <c r="E28" i="13"/>
  <c r="F28" i="13"/>
  <c r="D29" i="13"/>
  <c r="E29" i="13"/>
  <c r="F29" i="13"/>
  <c r="D30" i="13"/>
  <c r="E30" i="13"/>
  <c r="F30" i="13"/>
  <c r="D31" i="13"/>
  <c r="E31" i="13"/>
  <c r="F31" i="13"/>
  <c r="D32" i="13"/>
  <c r="E32" i="13"/>
  <c r="F32" i="13"/>
  <c r="D33" i="13"/>
  <c r="E33" i="13"/>
  <c r="F33" i="13"/>
  <c r="D34" i="13"/>
  <c r="E34" i="13"/>
  <c r="F34" i="13"/>
  <c r="D35" i="13"/>
  <c r="E35" i="13"/>
  <c r="F35" i="13"/>
  <c r="D36" i="13"/>
  <c r="E36" i="13"/>
  <c r="F36" i="13"/>
  <c r="D37" i="13"/>
  <c r="E37" i="13"/>
  <c r="F37" i="13"/>
  <c r="D38" i="13"/>
  <c r="E38" i="13"/>
  <c r="F38" i="13"/>
  <c r="D39" i="13"/>
  <c r="E39" i="13"/>
  <c r="F39" i="13"/>
  <c r="D40" i="13"/>
  <c r="E40" i="13"/>
  <c r="F40" i="13"/>
  <c r="D41" i="13"/>
  <c r="E41" i="13"/>
  <c r="F41" i="13"/>
  <c r="D42" i="13"/>
  <c r="E42" i="13"/>
  <c r="F42" i="13"/>
  <c r="D43" i="13"/>
  <c r="E43" i="13"/>
  <c r="F43" i="13"/>
  <c r="D44" i="13"/>
  <c r="E44" i="13"/>
  <c r="F44" i="13"/>
  <c r="D45" i="13"/>
  <c r="E45" i="13"/>
  <c r="F45" i="13"/>
  <c r="D46" i="13"/>
  <c r="E46" i="13"/>
  <c r="F46" i="13"/>
  <c r="D47" i="13"/>
  <c r="E47" i="13"/>
  <c r="F47" i="13"/>
  <c r="D48" i="13"/>
  <c r="E48" i="13"/>
  <c r="F48" i="13"/>
  <c r="D49" i="13"/>
  <c r="E49" i="13"/>
  <c r="F49" i="13"/>
  <c r="D50" i="13"/>
  <c r="E50" i="13"/>
  <c r="F50" i="13"/>
  <c r="D51" i="13"/>
  <c r="E51" i="13"/>
  <c r="F51" i="13"/>
  <c r="D52" i="13"/>
  <c r="E52" i="13"/>
  <c r="F52" i="13"/>
  <c r="D53" i="13"/>
  <c r="E53" i="13"/>
  <c r="F53" i="13"/>
  <c r="D54" i="13"/>
  <c r="E54" i="13"/>
  <c r="F54" i="13"/>
  <c r="D55" i="13"/>
  <c r="E55" i="13"/>
  <c r="F55" i="13"/>
  <c r="D56" i="13"/>
  <c r="E56" i="13"/>
  <c r="F56" i="13"/>
  <c r="D57" i="13"/>
  <c r="E57" i="13"/>
  <c r="F57" i="13"/>
  <c r="F7" i="13"/>
  <c r="E7" i="13"/>
  <c r="D7" i="13"/>
  <c r="F6" i="13"/>
  <c r="E6" i="13"/>
  <c r="D6" i="13"/>
  <c r="D8" i="13"/>
  <c r="E8" i="13"/>
  <c r="F8" i="13"/>
  <c r="E9" i="13"/>
  <c r="F9" i="13"/>
  <c r="D9" i="13"/>
  <c r="X71" i="3"/>
  <c r="W71" i="3"/>
  <c r="V71" i="3"/>
  <c r="X70" i="3"/>
  <c r="W70" i="3"/>
  <c r="V70" i="3"/>
  <c r="X69" i="3"/>
  <c r="W69" i="3"/>
  <c r="V69" i="3"/>
  <c r="AQ69" i="3" s="1"/>
  <c r="X68" i="3"/>
  <c r="W68" i="3"/>
  <c r="V68" i="3"/>
  <c r="X67" i="3"/>
  <c r="AS67" i="3" s="1"/>
  <c r="W67" i="3"/>
  <c r="V67" i="3"/>
  <c r="X66" i="3"/>
  <c r="W66" i="3"/>
  <c r="AR66" i="3" s="1"/>
  <c r="V66" i="3"/>
  <c r="X65" i="3"/>
  <c r="W65" i="3"/>
  <c r="V65" i="3"/>
  <c r="AQ65" i="3" s="1"/>
  <c r="X64" i="3"/>
  <c r="W64" i="3"/>
  <c r="V64" i="3"/>
  <c r="X63" i="3"/>
  <c r="W63" i="3"/>
  <c r="V63" i="3"/>
  <c r="X62" i="3"/>
  <c r="W62" i="3"/>
  <c r="AR62" i="3" s="1"/>
  <c r="V62" i="3"/>
  <c r="X61" i="3"/>
  <c r="AS61" i="3" s="1"/>
  <c r="W61" i="3"/>
  <c r="V61" i="3"/>
  <c r="AQ61" i="3" s="1"/>
  <c r="X60" i="3"/>
  <c r="W60" i="3"/>
  <c r="V60" i="3"/>
  <c r="X59" i="3"/>
  <c r="AS59" i="3" s="1"/>
  <c r="W59" i="3"/>
  <c r="V59" i="3"/>
  <c r="X58" i="3"/>
  <c r="W58" i="3"/>
  <c r="AR58" i="3" s="1"/>
  <c r="V58" i="3"/>
  <c r="X57" i="3"/>
  <c r="W57" i="3"/>
  <c r="V57" i="3"/>
  <c r="AQ57" i="3" s="1"/>
  <c r="X56" i="3"/>
  <c r="W56" i="3"/>
  <c r="V56" i="3"/>
  <c r="X55" i="3"/>
  <c r="AS55" i="3" s="1"/>
  <c r="W55" i="3"/>
  <c r="V55" i="3"/>
  <c r="X54" i="3"/>
  <c r="W54" i="3"/>
  <c r="AR54" i="3" s="1"/>
  <c r="V54" i="3"/>
  <c r="X53" i="3"/>
  <c r="W53" i="3"/>
  <c r="V53" i="3"/>
  <c r="X52" i="3"/>
  <c r="W52" i="3"/>
  <c r="V52" i="3"/>
  <c r="X51" i="3"/>
  <c r="AS51" i="3" s="1"/>
  <c r="W51" i="3"/>
  <c r="V51" i="3"/>
  <c r="X50" i="3"/>
  <c r="W50" i="3"/>
  <c r="AR50" i="3" s="1"/>
  <c r="V50" i="3"/>
  <c r="X49" i="3"/>
  <c r="W49" i="3"/>
  <c r="V49" i="3"/>
  <c r="X48" i="3"/>
  <c r="W48" i="3"/>
  <c r="V48" i="3"/>
  <c r="X47" i="3"/>
  <c r="AS47" i="3" s="1"/>
  <c r="W47" i="3"/>
  <c r="V47" i="3"/>
  <c r="X46" i="3"/>
  <c r="W46" i="3"/>
  <c r="V46" i="3"/>
  <c r="X45" i="3"/>
  <c r="W45" i="3"/>
  <c r="V45" i="3"/>
  <c r="AQ45" i="3" s="1"/>
  <c r="X44" i="3"/>
  <c r="W44" i="3"/>
  <c r="V44" i="3"/>
  <c r="X43" i="3"/>
  <c r="W43" i="3"/>
  <c r="V43" i="3"/>
  <c r="AQ43" i="3" s="1"/>
  <c r="X42" i="3"/>
  <c r="W42" i="3"/>
  <c r="AR42" i="3" s="1"/>
  <c r="V42" i="3"/>
  <c r="X41" i="3"/>
  <c r="W41" i="3"/>
  <c r="V41" i="3"/>
  <c r="AQ41" i="3" s="1"/>
  <c r="X40" i="3"/>
  <c r="W40" i="3"/>
  <c r="V40" i="3"/>
  <c r="X39" i="3"/>
  <c r="AS39" i="3" s="1"/>
  <c r="W39" i="3"/>
  <c r="V39" i="3"/>
  <c r="X38" i="3"/>
  <c r="W38" i="3"/>
  <c r="AR38" i="3" s="1"/>
  <c r="V38" i="3"/>
  <c r="X37" i="3"/>
  <c r="W37" i="3"/>
  <c r="V37" i="3"/>
  <c r="AQ37" i="3" s="1"/>
  <c r="X36" i="3"/>
  <c r="W36" i="3"/>
  <c r="V36" i="3"/>
  <c r="X35" i="3"/>
  <c r="AS35" i="3" s="1"/>
  <c r="W35" i="3"/>
  <c r="V35" i="3"/>
  <c r="X34" i="3"/>
  <c r="W34" i="3"/>
  <c r="AR34" i="3" s="1"/>
  <c r="V34" i="3"/>
  <c r="X33" i="3"/>
  <c r="W33" i="3"/>
  <c r="V33" i="3"/>
  <c r="AQ33" i="3" s="1"/>
  <c r="X32" i="3"/>
  <c r="W32" i="3"/>
  <c r="V32" i="3"/>
  <c r="X31" i="3"/>
  <c r="AS31" i="3" s="1"/>
  <c r="W31" i="3"/>
  <c r="V31" i="3"/>
  <c r="X30" i="3"/>
  <c r="W30" i="3"/>
  <c r="V30" i="3"/>
  <c r="X29" i="3"/>
  <c r="W29" i="3"/>
  <c r="V29" i="3"/>
  <c r="AQ29" i="3" s="1"/>
  <c r="X28" i="3"/>
  <c r="W28" i="3"/>
  <c r="V28" i="3"/>
  <c r="X27" i="3"/>
  <c r="AS27" i="3" s="1"/>
  <c r="W27" i="3"/>
  <c r="V27" i="3"/>
  <c r="X26" i="3"/>
  <c r="W26" i="3"/>
  <c r="V26" i="3"/>
  <c r="X25" i="3"/>
  <c r="W25" i="3"/>
  <c r="V25" i="3"/>
  <c r="AQ25" i="3" s="1"/>
  <c r="X24" i="3"/>
  <c r="W24" i="3"/>
  <c r="V24" i="3"/>
  <c r="X23" i="3"/>
  <c r="AS23" i="3" s="1"/>
  <c r="W23" i="3"/>
  <c r="V23" i="3"/>
  <c r="X22" i="3"/>
  <c r="W22" i="3"/>
  <c r="AR22" i="3" s="1"/>
  <c r="V22" i="3"/>
  <c r="X21" i="3"/>
  <c r="W21" i="3"/>
  <c r="V21" i="3"/>
  <c r="AQ21" i="3" s="1"/>
  <c r="X20" i="3"/>
  <c r="W20" i="3"/>
  <c r="V20" i="3"/>
  <c r="X19" i="3"/>
  <c r="AS19" i="3" s="1"/>
  <c r="W19" i="3"/>
  <c r="V19" i="3"/>
  <c r="X18" i="3"/>
  <c r="W18" i="3"/>
  <c r="AR18" i="3" s="1"/>
  <c r="V18" i="3"/>
  <c r="X17" i="3"/>
  <c r="W17" i="3"/>
  <c r="V17" i="3"/>
  <c r="AQ17" i="3" s="1"/>
  <c r="X16" i="3"/>
  <c r="W16" i="3"/>
  <c r="V16" i="3"/>
  <c r="X15" i="3"/>
  <c r="W15" i="3"/>
  <c r="V15" i="3"/>
  <c r="X14" i="3"/>
  <c r="W14" i="3"/>
  <c r="AR14" i="3" s="1"/>
  <c r="V14" i="3"/>
  <c r="X13" i="3"/>
  <c r="W13" i="3"/>
  <c r="V13" i="3"/>
  <c r="AQ13" i="3" s="1"/>
  <c r="X12" i="3"/>
  <c r="W12" i="3"/>
  <c r="V12" i="3"/>
  <c r="X11" i="3"/>
  <c r="AS11" i="3" s="1"/>
  <c r="W11" i="3"/>
  <c r="V11" i="3"/>
  <c r="X10" i="3"/>
  <c r="W10" i="3"/>
  <c r="V10" i="3"/>
  <c r="X9" i="3"/>
  <c r="W9" i="3"/>
  <c r="V9" i="3"/>
  <c r="AQ9" i="3" s="1"/>
  <c r="X8" i="3"/>
  <c r="W8" i="3"/>
  <c r="V8" i="3"/>
  <c r="X7" i="3"/>
  <c r="AS7" i="3" s="1"/>
  <c r="W7" i="3"/>
  <c r="V7" i="3"/>
  <c r="X6" i="3"/>
  <c r="W6" i="3"/>
  <c r="V6" i="3"/>
  <c r="X71" i="4"/>
  <c r="W71" i="4"/>
  <c r="V71" i="4"/>
  <c r="X70" i="4"/>
  <c r="AS70" i="4" s="1"/>
  <c r="W70" i="4"/>
  <c r="V70" i="4"/>
  <c r="X69" i="4"/>
  <c r="W69" i="4"/>
  <c r="V69" i="4"/>
  <c r="X68" i="4"/>
  <c r="W68" i="4"/>
  <c r="V68" i="4"/>
  <c r="X67" i="4"/>
  <c r="W67" i="4"/>
  <c r="V67" i="4"/>
  <c r="X66" i="4"/>
  <c r="W66" i="4"/>
  <c r="V66" i="4"/>
  <c r="X65" i="4"/>
  <c r="W65" i="4"/>
  <c r="V65" i="4"/>
  <c r="X64" i="4"/>
  <c r="W64" i="4"/>
  <c r="V64" i="4"/>
  <c r="X63" i="4"/>
  <c r="W63" i="4"/>
  <c r="V63" i="4"/>
  <c r="X62" i="4"/>
  <c r="W62" i="4"/>
  <c r="V62" i="4"/>
  <c r="X61" i="4"/>
  <c r="W61" i="4"/>
  <c r="V61" i="4"/>
  <c r="X60" i="4"/>
  <c r="W60" i="4"/>
  <c r="V60" i="4"/>
  <c r="AQ60" i="4" s="1"/>
  <c r="X59" i="4"/>
  <c r="W59" i="4"/>
  <c r="V59" i="4"/>
  <c r="X58" i="4"/>
  <c r="W58" i="4"/>
  <c r="V58" i="4"/>
  <c r="X57" i="4"/>
  <c r="W57" i="4"/>
  <c r="V57" i="4"/>
  <c r="X56" i="4"/>
  <c r="W56" i="4"/>
  <c r="V56" i="4"/>
  <c r="X55" i="4"/>
  <c r="W55" i="4"/>
  <c r="V55" i="4"/>
  <c r="X54" i="4"/>
  <c r="W54" i="4"/>
  <c r="V54" i="4"/>
  <c r="X53" i="4"/>
  <c r="W53" i="4"/>
  <c r="V53" i="4"/>
  <c r="X52" i="4"/>
  <c r="W52" i="4"/>
  <c r="V52" i="4"/>
  <c r="X51" i="4"/>
  <c r="W51" i="4"/>
  <c r="V51" i="4"/>
  <c r="X50" i="4"/>
  <c r="W50" i="4"/>
  <c r="V50" i="4"/>
  <c r="X49" i="4"/>
  <c r="W49" i="4"/>
  <c r="AR49" i="4" s="1"/>
  <c r="V49" i="4"/>
  <c r="X48" i="4"/>
  <c r="W48" i="4"/>
  <c r="V48" i="4"/>
  <c r="X47" i="4"/>
  <c r="W47" i="4"/>
  <c r="V47" i="4"/>
  <c r="X46" i="4"/>
  <c r="W46" i="4"/>
  <c r="V46" i="4"/>
  <c r="X45" i="4"/>
  <c r="W45" i="4"/>
  <c r="V45" i="4"/>
  <c r="X44" i="4"/>
  <c r="W44" i="4"/>
  <c r="V44" i="4"/>
  <c r="X43" i="4"/>
  <c r="W43" i="4"/>
  <c r="V43" i="4"/>
  <c r="X42" i="4"/>
  <c r="W42" i="4"/>
  <c r="V42" i="4"/>
  <c r="AQ42" i="4" s="1"/>
  <c r="X41" i="4"/>
  <c r="W41" i="4"/>
  <c r="V41" i="4"/>
  <c r="X40" i="4"/>
  <c r="W40" i="4"/>
  <c r="V40" i="4"/>
  <c r="X39" i="4"/>
  <c r="W39" i="4"/>
  <c r="V39" i="4"/>
  <c r="X38" i="4"/>
  <c r="W38" i="4"/>
  <c r="V38" i="4"/>
  <c r="X37" i="4"/>
  <c r="W37" i="4"/>
  <c r="V37" i="4"/>
  <c r="X36" i="4"/>
  <c r="W36" i="4"/>
  <c r="V36" i="4"/>
  <c r="X35" i="4"/>
  <c r="W35" i="4"/>
  <c r="V35" i="4"/>
  <c r="X34" i="4"/>
  <c r="W34" i="4"/>
  <c r="V34" i="4"/>
  <c r="X33" i="4"/>
  <c r="W33" i="4"/>
  <c r="V33" i="4"/>
  <c r="X32" i="4"/>
  <c r="W32" i="4"/>
  <c r="V32" i="4"/>
  <c r="AQ32" i="4" s="1"/>
  <c r="X31" i="4"/>
  <c r="W31" i="4"/>
  <c r="V31" i="4"/>
  <c r="X30" i="4"/>
  <c r="W30" i="4"/>
  <c r="V30" i="4"/>
  <c r="X29" i="4"/>
  <c r="W29" i="4"/>
  <c r="V29" i="4"/>
  <c r="X28" i="4"/>
  <c r="W28" i="4"/>
  <c r="V28" i="4"/>
  <c r="X27" i="4"/>
  <c r="W27" i="4"/>
  <c r="V27" i="4"/>
  <c r="X26" i="4"/>
  <c r="W26" i="4"/>
  <c r="V26" i="4"/>
  <c r="X25" i="4"/>
  <c r="W25" i="4"/>
  <c r="AR25" i="4" s="1"/>
  <c r="V25" i="4"/>
  <c r="X24" i="4"/>
  <c r="W24" i="4"/>
  <c r="V24" i="4"/>
  <c r="X23" i="4"/>
  <c r="W23" i="4"/>
  <c r="V23" i="4"/>
  <c r="X22" i="4"/>
  <c r="W22" i="4"/>
  <c r="V22" i="4"/>
  <c r="X21" i="4"/>
  <c r="W21" i="4"/>
  <c r="V21" i="4"/>
  <c r="X20" i="4"/>
  <c r="W20" i="4"/>
  <c r="V20" i="4"/>
  <c r="X19" i="4"/>
  <c r="W19" i="4"/>
  <c r="V19" i="4"/>
  <c r="X18" i="4"/>
  <c r="W18" i="4"/>
  <c r="V18" i="4"/>
  <c r="X17" i="4"/>
  <c r="W17" i="4"/>
  <c r="V17" i="4"/>
  <c r="X16" i="4"/>
  <c r="W16" i="4"/>
  <c r="V16" i="4"/>
  <c r="X15" i="4"/>
  <c r="W15" i="4"/>
  <c r="V15" i="4"/>
  <c r="X14" i="4"/>
  <c r="AS14" i="4" s="1"/>
  <c r="W14" i="4"/>
  <c r="V14" i="4"/>
  <c r="X13" i="4"/>
  <c r="W13" i="4"/>
  <c r="V13" i="4"/>
  <c r="X12" i="4"/>
  <c r="W12" i="4"/>
  <c r="V12" i="4"/>
  <c r="X11" i="4"/>
  <c r="W11" i="4"/>
  <c r="V11" i="4"/>
  <c r="X10" i="4"/>
  <c r="W10" i="4"/>
  <c r="V10" i="4"/>
  <c r="X9" i="4"/>
  <c r="W9" i="4"/>
  <c r="V9" i="4"/>
  <c r="X8" i="4"/>
  <c r="W8" i="4"/>
  <c r="V8" i="4"/>
  <c r="X7" i="4"/>
  <c r="W7" i="4"/>
  <c r="V7" i="4"/>
  <c r="X6" i="4"/>
  <c r="W6" i="4"/>
  <c r="V6" i="4"/>
  <c r="X71" i="5"/>
  <c r="W71" i="5"/>
  <c r="V71" i="5"/>
  <c r="X70" i="5"/>
  <c r="W70" i="5"/>
  <c r="V70" i="5"/>
  <c r="X69" i="5"/>
  <c r="W69" i="5"/>
  <c r="V69" i="5"/>
  <c r="X68" i="5"/>
  <c r="W68" i="5"/>
  <c r="V68" i="5"/>
  <c r="X67" i="5"/>
  <c r="W67" i="5"/>
  <c r="V67" i="5"/>
  <c r="X66" i="5"/>
  <c r="W66" i="5"/>
  <c r="V66" i="5"/>
  <c r="X65" i="5"/>
  <c r="W65" i="5"/>
  <c r="AR65" i="5" s="1"/>
  <c r="V65" i="5"/>
  <c r="X64" i="5"/>
  <c r="W64" i="5"/>
  <c r="V64" i="5"/>
  <c r="X63" i="5"/>
  <c r="W63" i="5"/>
  <c r="V63" i="5"/>
  <c r="X62" i="5"/>
  <c r="W62" i="5"/>
  <c r="V62" i="5"/>
  <c r="X61" i="5"/>
  <c r="W61" i="5"/>
  <c r="V61" i="5"/>
  <c r="X60" i="5"/>
  <c r="W60" i="5"/>
  <c r="V60" i="5"/>
  <c r="X59" i="5"/>
  <c r="W59" i="5"/>
  <c r="V59" i="5"/>
  <c r="X58" i="5"/>
  <c r="W58" i="5"/>
  <c r="V58" i="5"/>
  <c r="X57" i="5"/>
  <c r="W57" i="5"/>
  <c r="V57" i="5"/>
  <c r="X56" i="5"/>
  <c r="W56" i="5"/>
  <c r="V56" i="5"/>
  <c r="X55" i="5"/>
  <c r="W55" i="5"/>
  <c r="V55" i="5"/>
  <c r="X54" i="5"/>
  <c r="W54" i="5"/>
  <c r="V54" i="5"/>
  <c r="X53" i="5"/>
  <c r="W53" i="5"/>
  <c r="V53" i="5"/>
  <c r="X52" i="5"/>
  <c r="W52" i="5"/>
  <c r="V52" i="5"/>
  <c r="X51" i="5"/>
  <c r="W51" i="5"/>
  <c r="V51" i="5"/>
  <c r="X50" i="5"/>
  <c r="W50" i="5"/>
  <c r="V50" i="5"/>
  <c r="X49" i="5"/>
  <c r="W49" i="5"/>
  <c r="V49" i="5"/>
  <c r="X48" i="5"/>
  <c r="W48" i="5"/>
  <c r="V48" i="5"/>
  <c r="X47" i="5"/>
  <c r="W47" i="5"/>
  <c r="V47" i="5"/>
  <c r="X46" i="5"/>
  <c r="W46" i="5"/>
  <c r="V46" i="5"/>
  <c r="X45" i="5"/>
  <c r="W45" i="5"/>
  <c r="V45" i="5"/>
  <c r="X44" i="5"/>
  <c r="W44" i="5"/>
  <c r="V44" i="5"/>
  <c r="X43" i="5"/>
  <c r="W43" i="5"/>
  <c r="V43" i="5"/>
  <c r="X42" i="5"/>
  <c r="W42" i="5"/>
  <c r="V42" i="5"/>
  <c r="X41" i="5"/>
  <c r="W41" i="5"/>
  <c r="V41" i="5"/>
  <c r="X40" i="5"/>
  <c r="W40" i="5"/>
  <c r="V40" i="5"/>
  <c r="X39" i="5"/>
  <c r="W39" i="5"/>
  <c r="V39" i="5"/>
  <c r="X38" i="5"/>
  <c r="W38" i="5"/>
  <c r="V38" i="5"/>
  <c r="X37" i="5"/>
  <c r="W37" i="5"/>
  <c r="V37" i="5"/>
  <c r="X36" i="5"/>
  <c r="AS36" i="5" s="1"/>
  <c r="W36" i="5"/>
  <c r="V36" i="5"/>
  <c r="X35" i="5"/>
  <c r="W35" i="5"/>
  <c r="V35" i="5"/>
  <c r="X34" i="5"/>
  <c r="W34" i="5"/>
  <c r="V34" i="5"/>
  <c r="X33" i="5"/>
  <c r="W33" i="5"/>
  <c r="V33" i="5"/>
  <c r="X32" i="5"/>
  <c r="W32" i="5"/>
  <c r="V32" i="5"/>
  <c r="X31" i="5"/>
  <c r="W31" i="5"/>
  <c r="V31" i="5"/>
  <c r="X30" i="5"/>
  <c r="W30" i="5"/>
  <c r="V30" i="5"/>
  <c r="X29" i="5"/>
  <c r="W29" i="5"/>
  <c r="V29" i="5"/>
  <c r="X28" i="5"/>
  <c r="W28" i="5"/>
  <c r="V28" i="5"/>
  <c r="X27" i="5"/>
  <c r="W27" i="5"/>
  <c r="V27" i="5"/>
  <c r="X26" i="5"/>
  <c r="W26" i="5"/>
  <c r="V26" i="5"/>
  <c r="X25" i="5"/>
  <c r="W25" i="5"/>
  <c r="V25" i="5"/>
  <c r="X24" i="5"/>
  <c r="W24" i="5"/>
  <c r="V24" i="5"/>
  <c r="X23" i="5"/>
  <c r="W23" i="5"/>
  <c r="V23" i="5"/>
  <c r="X22" i="5"/>
  <c r="AS22" i="5" s="1"/>
  <c r="W22" i="5"/>
  <c r="V22" i="5"/>
  <c r="X21" i="5"/>
  <c r="W21" i="5"/>
  <c r="V21" i="5"/>
  <c r="X20" i="5"/>
  <c r="AS20" i="5" s="1"/>
  <c r="W20" i="5"/>
  <c r="V20" i="5"/>
  <c r="X19" i="5"/>
  <c r="W19" i="5"/>
  <c r="V19" i="5"/>
  <c r="X18" i="5"/>
  <c r="W18" i="5"/>
  <c r="V18" i="5"/>
  <c r="X17" i="5"/>
  <c r="W17" i="5"/>
  <c r="V17" i="5"/>
  <c r="X16" i="5"/>
  <c r="W16" i="5"/>
  <c r="V16" i="5"/>
  <c r="X15" i="5"/>
  <c r="W15" i="5"/>
  <c r="V15" i="5"/>
  <c r="X14" i="5"/>
  <c r="W14" i="5"/>
  <c r="V14" i="5"/>
  <c r="X13" i="5"/>
  <c r="W13" i="5"/>
  <c r="V13" i="5"/>
  <c r="X12" i="5"/>
  <c r="W12" i="5"/>
  <c r="V12" i="5"/>
  <c r="X11" i="5"/>
  <c r="W11" i="5"/>
  <c r="V11" i="5"/>
  <c r="X10" i="5"/>
  <c r="AS10" i="5" s="1"/>
  <c r="W10" i="5"/>
  <c r="V10" i="5"/>
  <c r="X9" i="5"/>
  <c r="W9" i="5"/>
  <c r="V9" i="5"/>
  <c r="X8" i="5"/>
  <c r="W8" i="5"/>
  <c r="V8" i="5"/>
  <c r="X7" i="5"/>
  <c r="W7" i="5"/>
  <c r="V7" i="5"/>
  <c r="X6" i="5"/>
  <c r="AS6" i="5" s="1"/>
  <c r="W6" i="5"/>
  <c r="V6" i="5"/>
  <c r="AQ6" i="5" s="1"/>
  <c r="X71" i="6"/>
  <c r="W71" i="6"/>
  <c r="V71" i="6"/>
  <c r="X70" i="6"/>
  <c r="W70" i="6"/>
  <c r="V70" i="6"/>
  <c r="X69" i="6"/>
  <c r="W69" i="6"/>
  <c r="AR69" i="6" s="1"/>
  <c r="V69" i="6"/>
  <c r="X68" i="6"/>
  <c r="W68" i="6"/>
  <c r="V68" i="6"/>
  <c r="AQ68" i="6" s="1"/>
  <c r="X67" i="6"/>
  <c r="W67" i="6"/>
  <c r="V67" i="6"/>
  <c r="X66" i="6"/>
  <c r="W66" i="6"/>
  <c r="V66" i="6"/>
  <c r="X65" i="6"/>
  <c r="W65" i="6"/>
  <c r="V65" i="6"/>
  <c r="X64" i="6"/>
  <c r="W64" i="6"/>
  <c r="V64" i="6"/>
  <c r="AQ64" i="6" s="1"/>
  <c r="X63" i="6"/>
  <c r="W63" i="6"/>
  <c r="V63" i="6"/>
  <c r="X62" i="6"/>
  <c r="W62" i="6"/>
  <c r="V62" i="6"/>
  <c r="X61" i="6"/>
  <c r="W61" i="6"/>
  <c r="AR61" i="6" s="1"/>
  <c r="V61" i="6"/>
  <c r="X60" i="6"/>
  <c r="W60" i="6"/>
  <c r="V60" i="6"/>
  <c r="X59" i="6"/>
  <c r="W59" i="6"/>
  <c r="V59" i="6"/>
  <c r="X58" i="6"/>
  <c r="AS58" i="6" s="1"/>
  <c r="W58" i="6"/>
  <c r="V58" i="6"/>
  <c r="X57" i="6"/>
  <c r="W57" i="6"/>
  <c r="AR57" i="6" s="1"/>
  <c r="V57" i="6"/>
  <c r="X56" i="6"/>
  <c r="W56" i="6"/>
  <c r="V56" i="6"/>
  <c r="X55" i="6"/>
  <c r="W55" i="6"/>
  <c r="V55" i="6"/>
  <c r="X54" i="6"/>
  <c r="W54" i="6"/>
  <c r="V54" i="6"/>
  <c r="X53" i="6"/>
  <c r="W53" i="6"/>
  <c r="AR53" i="6" s="1"/>
  <c r="V53" i="6"/>
  <c r="X52" i="6"/>
  <c r="W52" i="6"/>
  <c r="V52" i="6"/>
  <c r="X51" i="6"/>
  <c r="W51" i="6"/>
  <c r="V51" i="6"/>
  <c r="X50" i="6"/>
  <c r="AS50" i="6" s="1"/>
  <c r="W50" i="6"/>
  <c r="V50" i="6"/>
  <c r="X49" i="6"/>
  <c r="W49" i="6"/>
  <c r="V49" i="6"/>
  <c r="X48" i="6"/>
  <c r="W48" i="6"/>
  <c r="V48" i="6"/>
  <c r="AQ48" i="6" s="1"/>
  <c r="X47" i="6"/>
  <c r="W47" i="6"/>
  <c r="V47" i="6"/>
  <c r="X46" i="6"/>
  <c r="AS46" i="6" s="1"/>
  <c r="W46" i="6"/>
  <c r="V46" i="6"/>
  <c r="X45" i="6"/>
  <c r="W45" i="6"/>
  <c r="V45" i="6"/>
  <c r="X44" i="6"/>
  <c r="W44" i="6"/>
  <c r="V44" i="6"/>
  <c r="AQ44" i="6" s="1"/>
  <c r="X43" i="6"/>
  <c r="W43" i="6"/>
  <c r="V43" i="6"/>
  <c r="X42" i="6"/>
  <c r="W42" i="6"/>
  <c r="V42" i="6"/>
  <c r="X41" i="6"/>
  <c r="W41" i="6"/>
  <c r="AR41" i="6" s="1"/>
  <c r="V41" i="6"/>
  <c r="X40" i="6"/>
  <c r="W40" i="6"/>
  <c r="V40" i="6"/>
  <c r="X39" i="6"/>
  <c r="W39" i="6"/>
  <c r="V39" i="6"/>
  <c r="X38" i="6"/>
  <c r="AS38" i="6" s="1"/>
  <c r="W38" i="6"/>
  <c r="V38" i="6"/>
  <c r="X37" i="6"/>
  <c r="W37" i="6"/>
  <c r="V37" i="6"/>
  <c r="X36" i="6"/>
  <c r="W36" i="6"/>
  <c r="V36" i="6"/>
  <c r="AQ36" i="6" s="1"/>
  <c r="X35" i="6"/>
  <c r="W35" i="6"/>
  <c r="V35" i="6"/>
  <c r="X34" i="6"/>
  <c r="W34" i="6"/>
  <c r="V34" i="6"/>
  <c r="X33" i="6"/>
  <c r="W33" i="6"/>
  <c r="AR33" i="6" s="1"/>
  <c r="V33" i="6"/>
  <c r="X32" i="6"/>
  <c r="W32" i="6"/>
  <c r="V32" i="6"/>
  <c r="X31" i="6"/>
  <c r="W31" i="6"/>
  <c r="V31" i="6"/>
  <c r="X30" i="6"/>
  <c r="AS30" i="6" s="1"/>
  <c r="W30" i="6"/>
  <c r="V30" i="6"/>
  <c r="X29" i="6"/>
  <c r="W29" i="6"/>
  <c r="V29" i="6"/>
  <c r="X28" i="6"/>
  <c r="W28" i="6"/>
  <c r="V28" i="6"/>
  <c r="AQ28" i="6" s="1"/>
  <c r="X27" i="6"/>
  <c r="W27" i="6"/>
  <c r="V27" i="6"/>
  <c r="X26" i="6"/>
  <c r="W26" i="6"/>
  <c r="V26" i="6"/>
  <c r="X25" i="6"/>
  <c r="W25" i="6"/>
  <c r="AR25" i="6" s="1"/>
  <c r="V25" i="6"/>
  <c r="X24" i="6"/>
  <c r="W24" i="6"/>
  <c r="V24" i="6"/>
  <c r="X23" i="6"/>
  <c r="W23" i="6"/>
  <c r="V23" i="6"/>
  <c r="X22" i="6"/>
  <c r="AS22" i="6" s="1"/>
  <c r="W22" i="6"/>
  <c r="V22" i="6"/>
  <c r="X21" i="6"/>
  <c r="W21" i="6"/>
  <c r="V21" i="6"/>
  <c r="X20" i="6"/>
  <c r="W20" i="6"/>
  <c r="V20" i="6"/>
  <c r="AQ20" i="6" s="1"/>
  <c r="X19" i="6"/>
  <c r="W19" i="6"/>
  <c r="V19" i="6"/>
  <c r="X18" i="6"/>
  <c r="W18" i="6"/>
  <c r="V18" i="6"/>
  <c r="X17" i="6"/>
  <c r="W17" i="6"/>
  <c r="AR17" i="6" s="1"/>
  <c r="V17" i="6"/>
  <c r="X16" i="6"/>
  <c r="W16" i="6"/>
  <c r="V16" i="6"/>
  <c r="X15" i="6"/>
  <c r="W15" i="6"/>
  <c r="V15" i="6"/>
  <c r="X14" i="6"/>
  <c r="AS14" i="6" s="1"/>
  <c r="W14" i="6"/>
  <c r="V14" i="6"/>
  <c r="X13" i="6"/>
  <c r="W13" i="6"/>
  <c r="V13" i="6"/>
  <c r="X12" i="6"/>
  <c r="W12" i="6"/>
  <c r="V12" i="6"/>
  <c r="AQ12" i="6" s="1"/>
  <c r="X11" i="6"/>
  <c r="W11" i="6"/>
  <c r="V11" i="6"/>
  <c r="X10" i="6"/>
  <c r="W10" i="6"/>
  <c r="V10" i="6"/>
  <c r="X9" i="6"/>
  <c r="W9" i="6"/>
  <c r="AR9" i="6" s="1"/>
  <c r="V9" i="6"/>
  <c r="X8" i="6"/>
  <c r="W8" i="6"/>
  <c r="V8" i="6"/>
  <c r="X7" i="6"/>
  <c r="W7" i="6"/>
  <c r="V7" i="6"/>
  <c r="X6" i="6"/>
  <c r="AS6" i="6" s="1"/>
  <c r="W6" i="6"/>
  <c r="V6" i="6"/>
  <c r="X71" i="7"/>
  <c r="W71" i="7"/>
  <c r="V71" i="7"/>
  <c r="X70" i="7"/>
  <c r="W70" i="7"/>
  <c r="V70" i="7"/>
  <c r="X69" i="7"/>
  <c r="W69" i="7"/>
  <c r="V69" i="7"/>
  <c r="X68" i="7"/>
  <c r="W68" i="7"/>
  <c r="V68" i="7"/>
  <c r="X67" i="7"/>
  <c r="W67" i="7"/>
  <c r="V67" i="7"/>
  <c r="X66" i="7"/>
  <c r="W66" i="7"/>
  <c r="V66" i="7"/>
  <c r="X65" i="7"/>
  <c r="W65" i="7"/>
  <c r="V65" i="7"/>
  <c r="X64" i="7"/>
  <c r="W64" i="7"/>
  <c r="V64" i="7"/>
  <c r="X63" i="7"/>
  <c r="W63" i="7"/>
  <c r="V63" i="7"/>
  <c r="X62" i="7"/>
  <c r="W62" i="7"/>
  <c r="V62" i="7"/>
  <c r="X61" i="7"/>
  <c r="W61" i="7"/>
  <c r="V61" i="7"/>
  <c r="X60" i="7"/>
  <c r="W60" i="7"/>
  <c r="V60" i="7"/>
  <c r="X59" i="7"/>
  <c r="W59" i="7"/>
  <c r="V59" i="7"/>
  <c r="X58" i="7"/>
  <c r="W58" i="7"/>
  <c r="V58" i="7"/>
  <c r="X57" i="7"/>
  <c r="W57" i="7"/>
  <c r="V57" i="7"/>
  <c r="X56" i="7"/>
  <c r="AS56" i="7" s="1"/>
  <c r="W56" i="7"/>
  <c r="V56" i="7"/>
  <c r="X55" i="7"/>
  <c r="W55" i="7"/>
  <c r="V55" i="7"/>
  <c r="X54" i="7"/>
  <c r="W54" i="7"/>
  <c r="V54" i="7"/>
  <c r="X53" i="7"/>
  <c r="W53" i="7"/>
  <c r="V53" i="7"/>
  <c r="X52" i="7"/>
  <c r="W52" i="7"/>
  <c r="V52" i="7"/>
  <c r="X51" i="7"/>
  <c r="W51" i="7"/>
  <c r="V51" i="7"/>
  <c r="X50" i="7"/>
  <c r="W50" i="7"/>
  <c r="V50" i="7"/>
  <c r="X49" i="7"/>
  <c r="W49" i="7"/>
  <c r="V49" i="7"/>
  <c r="X48" i="7"/>
  <c r="W48" i="7"/>
  <c r="V48" i="7"/>
  <c r="X47" i="7"/>
  <c r="W47" i="7"/>
  <c r="V47" i="7"/>
  <c r="X46" i="7"/>
  <c r="W46" i="7"/>
  <c r="V46" i="7"/>
  <c r="X45" i="7"/>
  <c r="W45" i="7"/>
  <c r="V45" i="7"/>
  <c r="X44" i="7"/>
  <c r="W44" i="7"/>
  <c r="V44" i="7"/>
  <c r="X43" i="7"/>
  <c r="W43" i="7"/>
  <c r="V43" i="7"/>
  <c r="X42" i="7"/>
  <c r="AS42" i="7" s="1"/>
  <c r="W42" i="7"/>
  <c r="V42" i="7"/>
  <c r="X41" i="7"/>
  <c r="W41" i="7"/>
  <c r="V41" i="7"/>
  <c r="X40" i="7"/>
  <c r="W40" i="7"/>
  <c r="V40" i="7"/>
  <c r="X39" i="7"/>
  <c r="W39" i="7"/>
  <c r="V39" i="7"/>
  <c r="X38" i="7"/>
  <c r="W38" i="7"/>
  <c r="V38" i="7"/>
  <c r="X37" i="7"/>
  <c r="W37" i="7"/>
  <c r="V37" i="7"/>
  <c r="X36" i="7"/>
  <c r="W36" i="7"/>
  <c r="V36" i="7"/>
  <c r="X35" i="7"/>
  <c r="W35" i="7"/>
  <c r="V35" i="7"/>
  <c r="X34" i="7"/>
  <c r="W34" i="7"/>
  <c r="V34" i="7"/>
  <c r="X33" i="7"/>
  <c r="W33" i="7"/>
  <c r="V33" i="7"/>
  <c r="X32" i="7"/>
  <c r="W32" i="7"/>
  <c r="V32" i="7"/>
  <c r="X31" i="7"/>
  <c r="W31" i="7"/>
  <c r="V31" i="7"/>
  <c r="X30" i="7"/>
  <c r="W30" i="7"/>
  <c r="V30" i="7"/>
  <c r="X29" i="7"/>
  <c r="W29" i="7"/>
  <c r="V29" i="7"/>
  <c r="X28" i="7"/>
  <c r="W28" i="7"/>
  <c r="V28" i="7"/>
  <c r="X27" i="7"/>
  <c r="W27" i="7"/>
  <c r="V27" i="7"/>
  <c r="X26" i="7"/>
  <c r="W26" i="7"/>
  <c r="V26" i="7"/>
  <c r="X25" i="7"/>
  <c r="W25" i="7"/>
  <c r="V25" i="7"/>
  <c r="X24" i="7"/>
  <c r="W24" i="7"/>
  <c r="V24" i="7"/>
  <c r="X23" i="7"/>
  <c r="W23" i="7"/>
  <c r="V23" i="7"/>
  <c r="X22" i="7"/>
  <c r="W22" i="7"/>
  <c r="V22" i="7"/>
  <c r="X21" i="7"/>
  <c r="W21" i="7"/>
  <c r="V21" i="7"/>
  <c r="X20" i="7"/>
  <c r="W20" i="7"/>
  <c r="V20" i="7"/>
  <c r="X19" i="7"/>
  <c r="W19" i="7"/>
  <c r="V19" i="7"/>
  <c r="X18" i="7"/>
  <c r="W18" i="7"/>
  <c r="V18" i="7"/>
  <c r="X17" i="7"/>
  <c r="W17" i="7"/>
  <c r="V17" i="7"/>
  <c r="X16" i="7"/>
  <c r="W16" i="7"/>
  <c r="V16" i="7"/>
  <c r="X15" i="7"/>
  <c r="W15" i="7"/>
  <c r="V15" i="7"/>
  <c r="X14" i="7"/>
  <c r="W14" i="7"/>
  <c r="V14" i="7"/>
  <c r="X13" i="7"/>
  <c r="W13" i="7"/>
  <c r="V13" i="7"/>
  <c r="X12" i="7"/>
  <c r="W12" i="7"/>
  <c r="V12" i="7"/>
  <c r="X11" i="7"/>
  <c r="W11" i="7"/>
  <c r="V11" i="7"/>
  <c r="X10" i="7"/>
  <c r="W10" i="7"/>
  <c r="V10" i="7"/>
  <c r="X9" i="7"/>
  <c r="W9" i="7"/>
  <c r="V9" i="7"/>
  <c r="X8" i="7"/>
  <c r="W8" i="7"/>
  <c r="V8" i="7"/>
  <c r="X7" i="7"/>
  <c r="W7" i="7"/>
  <c r="V7" i="7"/>
  <c r="X6" i="7"/>
  <c r="W6" i="7"/>
  <c r="V6" i="7"/>
  <c r="X71" i="8"/>
  <c r="W71" i="8"/>
  <c r="V71" i="8"/>
  <c r="X70" i="8"/>
  <c r="W70" i="8"/>
  <c r="V70" i="8"/>
  <c r="X69" i="8"/>
  <c r="W69" i="8"/>
  <c r="V69" i="8"/>
  <c r="X68" i="8"/>
  <c r="W68" i="8"/>
  <c r="AR68" i="8" s="1"/>
  <c r="V68" i="8"/>
  <c r="X67" i="8"/>
  <c r="W67" i="8"/>
  <c r="V67" i="8"/>
  <c r="AQ67" i="8" s="1"/>
  <c r="X66" i="8"/>
  <c r="W66" i="8"/>
  <c r="V66" i="8"/>
  <c r="X65" i="8"/>
  <c r="W65" i="8"/>
  <c r="V65" i="8"/>
  <c r="X64" i="8"/>
  <c r="W64" i="8"/>
  <c r="AR64" i="8" s="1"/>
  <c r="V64" i="8"/>
  <c r="X63" i="8"/>
  <c r="W63" i="8"/>
  <c r="V63" i="8"/>
  <c r="X62" i="8"/>
  <c r="W62" i="8"/>
  <c r="V62" i="8"/>
  <c r="X61" i="8"/>
  <c r="AS61" i="8" s="1"/>
  <c r="W61" i="8"/>
  <c r="V61" i="8"/>
  <c r="X60" i="8"/>
  <c r="W60" i="8"/>
  <c r="V60" i="8"/>
  <c r="X59" i="8"/>
  <c r="W59" i="8"/>
  <c r="V59" i="8"/>
  <c r="AQ59" i="8" s="1"/>
  <c r="X58" i="8"/>
  <c r="W58" i="8"/>
  <c r="V58" i="8"/>
  <c r="X57" i="8"/>
  <c r="AS57" i="8" s="1"/>
  <c r="W57" i="8"/>
  <c r="V57" i="8"/>
  <c r="X56" i="8"/>
  <c r="W56" i="8"/>
  <c r="V56" i="8"/>
  <c r="X55" i="8"/>
  <c r="W55" i="8"/>
  <c r="V55" i="8"/>
  <c r="X54" i="8"/>
  <c r="W54" i="8"/>
  <c r="V54" i="8"/>
  <c r="X53" i="8"/>
  <c r="AS53" i="8" s="1"/>
  <c r="W53" i="8"/>
  <c r="V53" i="8"/>
  <c r="X52" i="8"/>
  <c r="W52" i="8"/>
  <c r="V52" i="8"/>
  <c r="X51" i="8"/>
  <c r="W51" i="8"/>
  <c r="V51" i="8"/>
  <c r="AQ51" i="8" s="1"/>
  <c r="X50" i="8"/>
  <c r="W50" i="8"/>
  <c r="V50" i="8"/>
  <c r="X49" i="8"/>
  <c r="AS49" i="8" s="1"/>
  <c r="W49" i="8"/>
  <c r="V49" i="8"/>
  <c r="X48" i="8"/>
  <c r="W48" i="8"/>
  <c r="AR48" i="8" s="1"/>
  <c r="V48" i="8"/>
  <c r="X47" i="8"/>
  <c r="W47" i="8"/>
  <c r="V47" i="8"/>
  <c r="X46" i="8"/>
  <c r="W46" i="8"/>
  <c r="V46" i="8"/>
  <c r="X45" i="8"/>
  <c r="W45" i="8"/>
  <c r="V45" i="8"/>
  <c r="X44" i="8"/>
  <c r="W44" i="8"/>
  <c r="AR44" i="8" s="1"/>
  <c r="V44" i="8"/>
  <c r="X43" i="8"/>
  <c r="W43" i="8"/>
  <c r="V43" i="8"/>
  <c r="X42" i="8"/>
  <c r="W42" i="8"/>
  <c r="V42" i="8"/>
  <c r="X41" i="8"/>
  <c r="AS41" i="8" s="1"/>
  <c r="W41" i="8"/>
  <c r="V41" i="8"/>
  <c r="X40" i="8"/>
  <c r="W40" i="8"/>
  <c r="V40" i="8"/>
  <c r="X39" i="8"/>
  <c r="W39" i="8"/>
  <c r="V39" i="8"/>
  <c r="AQ39" i="8" s="1"/>
  <c r="X38" i="8"/>
  <c r="W38" i="8"/>
  <c r="V38" i="8"/>
  <c r="X37" i="8"/>
  <c r="W37" i="8"/>
  <c r="V37" i="8"/>
  <c r="X36" i="8"/>
  <c r="W36" i="8"/>
  <c r="V36" i="8"/>
  <c r="X35" i="8"/>
  <c r="W35" i="8"/>
  <c r="V35" i="8"/>
  <c r="AQ35" i="8" s="1"/>
  <c r="X34" i="8"/>
  <c r="W34" i="8"/>
  <c r="V34" i="8"/>
  <c r="X33" i="8"/>
  <c r="AS33" i="8" s="1"/>
  <c r="W33" i="8"/>
  <c r="V33" i="8"/>
  <c r="X32" i="8"/>
  <c r="W32" i="8"/>
  <c r="V32" i="8"/>
  <c r="X31" i="8"/>
  <c r="W31" i="8"/>
  <c r="V31" i="8"/>
  <c r="AQ31" i="8" s="1"/>
  <c r="X30" i="8"/>
  <c r="W30" i="8"/>
  <c r="V30" i="8"/>
  <c r="X29" i="8"/>
  <c r="W29" i="8"/>
  <c r="V29" i="8"/>
  <c r="X28" i="8"/>
  <c r="W28" i="8"/>
  <c r="V28" i="8"/>
  <c r="X27" i="8"/>
  <c r="W27" i="8"/>
  <c r="V27" i="8"/>
  <c r="X26" i="8"/>
  <c r="W26" i="8"/>
  <c r="V26" i="8"/>
  <c r="X25" i="8"/>
  <c r="AS25" i="8" s="1"/>
  <c r="W25" i="8"/>
  <c r="V25" i="8"/>
  <c r="X24" i="8"/>
  <c r="W24" i="8"/>
  <c r="AR24" i="8" s="1"/>
  <c r="V24" i="8"/>
  <c r="X23" i="8"/>
  <c r="W23" i="8"/>
  <c r="V23" i="8"/>
  <c r="X22" i="8"/>
  <c r="W22" i="8"/>
  <c r="V22" i="8"/>
  <c r="X21" i="8"/>
  <c r="AS21" i="8" s="1"/>
  <c r="W21" i="8"/>
  <c r="V21" i="8"/>
  <c r="X20" i="8"/>
  <c r="W20" i="8"/>
  <c r="V20" i="8"/>
  <c r="X19" i="8"/>
  <c r="W19" i="8"/>
  <c r="V19" i="8"/>
  <c r="AQ19" i="8" s="1"/>
  <c r="X18" i="8"/>
  <c r="W18" i="8"/>
  <c r="V18" i="8"/>
  <c r="X17" i="8"/>
  <c r="W17" i="8"/>
  <c r="V17" i="8"/>
  <c r="X16" i="8"/>
  <c r="W16" i="8"/>
  <c r="AR16" i="8" s="1"/>
  <c r="V16" i="8"/>
  <c r="X15" i="8"/>
  <c r="W15" i="8"/>
  <c r="V15" i="8"/>
  <c r="AQ15" i="8" s="1"/>
  <c r="X14" i="8"/>
  <c r="W14" i="8"/>
  <c r="V14" i="8"/>
  <c r="X13" i="8"/>
  <c r="W13" i="8"/>
  <c r="V13" i="8"/>
  <c r="X12" i="8"/>
  <c r="W12" i="8"/>
  <c r="V12" i="8"/>
  <c r="X11" i="8"/>
  <c r="AS11" i="8" s="1"/>
  <c r="W11" i="8"/>
  <c r="V11" i="8"/>
  <c r="AQ11" i="8" s="1"/>
  <c r="X10" i="8"/>
  <c r="W10" i="8"/>
  <c r="V10" i="8"/>
  <c r="X9" i="8"/>
  <c r="W9" i="8"/>
  <c r="V9" i="8"/>
  <c r="X8" i="8"/>
  <c r="W8" i="8"/>
  <c r="AR8" i="8" s="1"/>
  <c r="V8" i="8"/>
  <c r="X7" i="8"/>
  <c r="W7" i="8"/>
  <c r="V7" i="8"/>
  <c r="AQ7" i="8" s="1"/>
  <c r="X6" i="8"/>
  <c r="W6" i="8"/>
  <c r="V6" i="8"/>
  <c r="X71" i="9"/>
  <c r="W71" i="9"/>
  <c r="X70" i="9"/>
  <c r="W70" i="9"/>
  <c r="V70" i="9"/>
  <c r="X69" i="9"/>
  <c r="W69" i="9"/>
  <c r="V69" i="9"/>
  <c r="X68" i="9"/>
  <c r="W68" i="9"/>
  <c r="V68" i="9"/>
  <c r="X67" i="9"/>
  <c r="W67" i="9"/>
  <c r="V67" i="9"/>
  <c r="X66" i="9"/>
  <c r="W66" i="9"/>
  <c r="V66" i="9"/>
  <c r="X65" i="9"/>
  <c r="W65" i="9"/>
  <c r="V65" i="9"/>
  <c r="X64" i="9"/>
  <c r="W64" i="9"/>
  <c r="V64" i="9"/>
  <c r="X63" i="9"/>
  <c r="W63" i="9"/>
  <c r="V63" i="9"/>
  <c r="X62" i="9"/>
  <c r="W62" i="9"/>
  <c r="V62" i="9"/>
  <c r="X61" i="9"/>
  <c r="W61" i="9"/>
  <c r="V61" i="9"/>
  <c r="X60" i="9"/>
  <c r="W60" i="9"/>
  <c r="V60" i="9"/>
  <c r="X59" i="9"/>
  <c r="W59" i="9"/>
  <c r="V59" i="9"/>
  <c r="X58" i="9"/>
  <c r="W58" i="9"/>
  <c r="V58" i="9"/>
  <c r="X57" i="9"/>
  <c r="W57" i="9"/>
  <c r="V57" i="9"/>
  <c r="X56" i="9"/>
  <c r="W56" i="9"/>
  <c r="V56" i="9"/>
  <c r="X55" i="9"/>
  <c r="W55" i="9"/>
  <c r="V55" i="9"/>
  <c r="X54" i="9"/>
  <c r="W54" i="9"/>
  <c r="V54" i="9"/>
  <c r="X53" i="9"/>
  <c r="W53" i="9"/>
  <c r="V53" i="9"/>
  <c r="X52" i="9"/>
  <c r="W52" i="9"/>
  <c r="V52" i="9"/>
  <c r="X51" i="9"/>
  <c r="W51" i="9"/>
  <c r="V51" i="9"/>
  <c r="X50" i="9"/>
  <c r="W50" i="9"/>
  <c r="V50" i="9"/>
  <c r="X49" i="9"/>
  <c r="W49" i="9"/>
  <c r="V49" i="9"/>
  <c r="X48" i="9"/>
  <c r="W48" i="9"/>
  <c r="V48" i="9"/>
  <c r="X47" i="9"/>
  <c r="W47" i="9"/>
  <c r="V47" i="9"/>
  <c r="X46" i="9"/>
  <c r="W46" i="9"/>
  <c r="V46" i="9"/>
  <c r="X45" i="9"/>
  <c r="W45" i="9"/>
  <c r="V45" i="9"/>
  <c r="X44" i="9"/>
  <c r="W44" i="9"/>
  <c r="V44" i="9"/>
  <c r="X43" i="9"/>
  <c r="W43" i="9"/>
  <c r="V43" i="9"/>
  <c r="X42" i="9"/>
  <c r="W42" i="9"/>
  <c r="V42" i="9"/>
  <c r="X41" i="9"/>
  <c r="W41" i="9"/>
  <c r="V41" i="9"/>
  <c r="X40" i="9"/>
  <c r="W40" i="9"/>
  <c r="V40" i="9"/>
  <c r="X39" i="9"/>
  <c r="W39" i="9"/>
  <c r="V39" i="9"/>
  <c r="X38" i="9"/>
  <c r="W38" i="9"/>
  <c r="V38" i="9"/>
  <c r="X37" i="9"/>
  <c r="W37" i="9"/>
  <c r="V37" i="9"/>
  <c r="X36" i="9"/>
  <c r="W36" i="9"/>
  <c r="V36" i="9"/>
  <c r="X35" i="9"/>
  <c r="W35" i="9"/>
  <c r="V35" i="9"/>
  <c r="X34" i="9"/>
  <c r="W34" i="9"/>
  <c r="V34" i="9"/>
  <c r="X33" i="9"/>
  <c r="W33" i="9"/>
  <c r="V33" i="9"/>
  <c r="X32" i="9"/>
  <c r="W32" i="9"/>
  <c r="V32" i="9"/>
  <c r="X31" i="9"/>
  <c r="W31" i="9"/>
  <c r="V31" i="9"/>
  <c r="X30" i="9"/>
  <c r="W30" i="9"/>
  <c r="V30" i="9"/>
  <c r="X29" i="9"/>
  <c r="W29" i="9"/>
  <c r="V29" i="9"/>
  <c r="X28" i="9"/>
  <c r="W28" i="9"/>
  <c r="V28" i="9"/>
  <c r="X27" i="9"/>
  <c r="W27" i="9"/>
  <c r="V27" i="9"/>
  <c r="X26" i="9"/>
  <c r="W26" i="9"/>
  <c r="V26" i="9"/>
  <c r="X25" i="9"/>
  <c r="W25" i="9"/>
  <c r="V25" i="9"/>
  <c r="X24" i="9"/>
  <c r="W24" i="9"/>
  <c r="V24" i="9"/>
  <c r="X23" i="9"/>
  <c r="W23" i="9"/>
  <c r="V23" i="9"/>
  <c r="X22" i="9"/>
  <c r="W22" i="9"/>
  <c r="V22" i="9"/>
  <c r="X21" i="9"/>
  <c r="W21" i="9"/>
  <c r="V21" i="9"/>
  <c r="X20" i="9"/>
  <c r="W20" i="9"/>
  <c r="V20" i="9"/>
  <c r="X19" i="9"/>
  <c r="W19" i="9"/>
  <c r="V19" i="9"/>
  <c r="X18" i="9"/>
  <c r="W18" i="9"/>
  <c r="V18" i="9"/>
  <c r="X17" i="9"/>
  <c r="W17" i="9"/>
  <c r="V17" i="9"/>
  <c r="X16" i="9"/>
  <c r="W16" i="9"/>
  <c r="V16" i="9"/>
  <c r="X15" i="9"/>
  <c r="W15" i="9"/>
  <c r="V15" i="9"/>
  <c r="X14" i="9"/>
  <c r="W14" i="9"/>
  <c r="V14" i="9"/>
  <c r="X13" i="9"/>
  <c r="W13" i="9"/>
  <c r="V13" i="9"/>
  <c r="X12" i="9"/>
  <c r="W12" i="9"/>
  <c r="V12" i="9"/>
  <c r="X11" i="9"/>
  <c r="W11" i="9"/>
  <c r="V11" i="9"/>
  <c r="X10" i="9"/>
  <c r="W10" i="9"/>
  <c r="V10" i="9"/>
  <c r="X9" i="9"/>
  <c r="W9" i="9"/>
  <c r="V9" i="9"/>
  <c r="X8" i="9"/>
  <c r="W8" i="9"/>
  <c r="V8" i="9"/>
  <c r="X7" i="9"/>
  <c r="W7" i="9"/>
  <c r="V7" i="9"/>
  <c r="X6" i="9"/>
  <c r="W6" i="9"/>
  <c r="V6" i="9"/>
  <c r="X71" i="10"/>
  <c r="W71" i="10"/>
  <c r="V71" i="10"/>
  <c r="X70" i="10"/>
  <c r="W70" i="10"/>
  <c r="V70" i="10"/>
  <c r="X69" i="10"/>
  <c r="W69" i="10"/>
  <c r="V69" i="10"/>
  <c r="X68" i="10"/>
  <c r="W68" i="10"/>
  <c r="V68" i="10"/>
  <c r="X67" i="10"/>
  <c r="W67" i="10"/>
  <c r="V67" i="10"/>
  <c r="X66" i="10"/>
  <c r="W66" i="10"/>
  <c r="V66" i="10"/>
  <c r="X65" i="10"/>
  <c r="W65" i="10"/>
  <c r="V65" i="10"/>
  <c r="X64" i="10"/>
  <c r="W64" i="10"/>
  <c r="V64" i="10"/>
  <c r="X63" i="10"/>
  <c r="W63" i="10"/>
  <c r="V63" i="10"/>
  <c r="X62" i="10"/>
  <c r="W62" i="10"/>
  <c r="V62" i="10"/>
  <c r="X61" i="10"/>
  <c r="W61" i="10"/>
  <c r="V61" i="10"/>
  <c r="X60" i="10"/>
  <c r="W60" i="10"/>
  <c r="V60" i="10"/>
  <c r="X59" i="10"/>
  <c r="W59" i="10"/>
  <c r="V59" i="10"/>
  <c r="X58" i="10"/>
  <c r="W58" i="10"/>
  <c r="V58" i="10"/>
  <c r="X57" i="10"/>
  <c r="W57" i="10"/>
  <c r="V57" i="10"/>
  <c r="X56" i="10"/>
  <c r="W56" i="10"/>
  <c r="V56" i="10"/>
  <c r="X55" i="10"/>
  <c r="W55" i="10"/>
  <c r="V55" i="10"/>
  <c r="X54" i="10"/>
  <c r="W54" i="10"/>
  <c r="V54" i="10"/>
  <c r="X53" i="10"/>
  <c r="W53" i="10"/>
  <c r="V53" i="10"/>
  <c r="X52" i="10"/>
  <c r="W52" i="10"/>
  <c r="V52" i="10"/>
  <c r="X51" i="10"/>
  <c r="W51" i="10"/>
  <c r="V51" i="10"/>
  <c r="X50" i="10"/>
  <c r="W50" i="10"/>
  <c r="V50" i="10"/>
  <c r="X49" i="10"/>
  <c r="W49" i="10"/>
  <c r="V49" i="10"/>
  <c r="X48" i="10"/>
  <c r="W48" i="10"/>
  <c r="V48" i="10"/>
  <c r="AQ48" i="10" s="1"/>
  <c r="X47" i="10"/>
  <c r="W47" i="10"/>
  <c r="V47" i="10"/>
  <c r="X46" i="10"/>
  <c r="AS46" i="10" s="1"/>
  <c r="W46" i="10"/>
  <c r="V46" i="10"/>
  <c r="X45" i="10"/>
  <c r="W45" i="10"/>
  <c r="AR45" i="10" s="1"/>
  <c r="V45" i="10"/>
  <c r="X44" i="10"/>
  <c r="W44" i="10"/>
  <c r="V44" i="10"/>
  <c r="AQ44" i="10" s="1"/>
  <c r="X43" i="10"/>
  <c r="W43" i="10"/>
  <c r="V43" i="10"/>
  <c r="X42" i="10"/>
  <c r="AS42" i="10" s="1"/>
  <c r="W42" i="10"/>
  <c r="V42" i="10"/>
  <c r="X41" i="10"/>
  <c r="W41" i="10"/>
  <c r="AR41" i="10" s="1"/>
  <c r="V41" i="10"/>
  <c r="X40" i="10"/>
  <c r="W40" i="10"/>
  <c r="V40" i="10"/>
  <c r="AQ40" i="10" s="1"/>
  <c r="X39" i="10"/>
  <c r="W39" i="10"/>
  <c r="V39" i="10"/>
  <c r="X38" i="10"/>
  <c r="AS38" i="10" s="1"/>
  <c r="W38" i="10"/>
  <c r="V38" i="10"/>
  <c r="X37" i="10"/>
  <c r="W37" i="10"/>
  <c r="AR37" i="10" s="1"/>
  <c r="V37" i="10"/>
  <c r="X36" i="10"/>
  <c r="W36" i="10"/>
  <c r="V36" i="10"/>
  <c r="AQ36" i="10" s="1"/>
  <c r="X35" i="10"/>
  <c r="W35" i="10"/>
  <c r="V35" i="10"/>
  <c r="X34" i="10"/>
  <c r="AS34" i="10" s="1"/>
  <c r="W34" i="10"/>
  <c r="V34" i="10"/>
  <c r="X33" i="10"/>
  <c r="W33" i="10"/>
  <c r="AR33" i="10" s="1"/>
  <c r="V33" i="10"/>
  <c r="X32" i="10"/>
  <c r="W32" i="10"/>
  <c r="V32" i="10"/>
  <c r="AQ32" i="10" s="1"/>
  <c r="X31" i="10"/>
  <c r="W31" i="10"/>
  <c r="V31" i="10"/>
  <c r="X30" i="10"/>
  <c r="AS30" i="10" s="1"/>
  <c r="W30" i="10"/>
  <c r="V30" i="10"/>
  <c r="X29" i="10"/>
  <c r="W29" i="10"/>
  <c r="AR29" i="10" s="1"/>
  <c r="V29" i="10"/>
  <c r="X28" i="10"/>
  <c r="W28" i="10"/>
  <c r="V28" i="10"/>
  <c r="AQ28" i="10" s="1"/>
  <c r="X27" i="10"/>
  <c r="W27" i="10"/>
  <c r="V27" i="10"/>
  <c r="X26" i="10"/>
  <c r="AS26" i="10" s="1"/>
  <c r="W26" i="10"/>
  <c r="V26" i="10"/>
  <c r="X25" i="10"/>
  <c r="W25" i="10"/>
  <c r="AR25" i="10" s="1"/>
  <c r="V25" i="10"/>
  <c r="X24" i="10"/>
  <c r="W24" i="10"/>
  <c r="V24" i="10"/>
  <c r="AQ24" i="10" s="1"/>
  <c r="X23" i="10"/>
  <c r="W23" i="10"/>
  <c r="V23" i="10"/>
  <c r="X22" i="10"/>
  <c r="AS22" i="10" s="1"/>
  <c r="W22" i="10"/>
  <c r="V22" i="10"/>
  <c r="X21" i="10"/>
  <c r="W21" i="10"/>
  <c r="AR21" i="10" s="1"/>
  <c r="V21" i="10"/>
  <c r="X20" i="10"/>
  <c r="W20" i="10"/>
  <c r="V20" i="10"/>
  <c r="AQ20" i="10" s="1"/>
  <c r="X19" i="10"/>
  <c r="W19" i="10"/>
  <c r="V19" i="10"/>
  <c r="X18" i="10"/>
  <c r="AS18" i="10" s="1"/>
  <c r="W18" i="10"/>
  <c r="V18" i="10"/>
  <c r="X17" i="10"/>
  <c r="W17" i="10"/>
  <c r="AR17" i="10" s="1"/>
  <c r="V17" i="10"/>
  <c r="X16" i="10"/>
  <c r="W16" i="10"/>
  <c r="V16" i="10"/>
  <c r="AQ16" i="10" s="1"/>
  <c r="X15" i="10"/>
  <c r="W15" i="10"/>
  <c r="V15" i="10"/>
  <c r="X14" i="10"/>
  <c r="AS14" i="10" s="1"/>
  <c r="W14" i="10"/>
  <c r="V14" i="10"/>
  <c r="X13" i="10"/>
  <c r="W13" i="10"/>
  <c r="AR13" i="10" s="1"/>
  <c r="V13" i="10"/>
  <c r="X12" i="10"/>
  <c r="W12" i="10"/>
  <c r="V12" i="10"/>
  <c r="AQ12" i="10" s="1"/>
  <c r="X11" i="10"/>
  <c r="W11" i="10"/>
  <c r="V11" i="10"/>
  <c r="X10" i="10"/>
  <c r="AS10" i="10" s="1"/>
  <c r="W10" i="10"/>
  <c r="V10" i="10"/>
  <c r="X9" i="10"/>
  <c r="W9" i="10"/>
  <c r="AR9" i="10" s="1"/>
  <c r="V9" i="10"/>
  <c r="X8" i="10"/>
  <c r="W8" i="10"/>
  <c r="V8" i="10"/>
  <c r="AQ8" i="10" s="1"/>
  <c r="X7" i="10"/>
  <c r="W7" i="10"/>
  <c r="V7" i="10"/>
  <c r="X6" i="10"/>
  <c r="AS6" i="10" s="1"/>
  <c r="W6" i="10"/>
  <c r="V6" i="10"/>
  <c r="X71" i="11"/>
  <c r="W71" i="11"/>
  <c r="X70" i="11"/>
  <c r="W70" i="11"/>
  <c r="V70" i="11"/>
  <c r="AQ70" i="11" s="1"/>
  <c r="X69" i="11"/>
  <c r="W69" i="11"/>
  <c r="V69" i="11"/>
  <c r="X68" i="11"/>
  <c r="W68" i="11"/>
  <c r="V68" i="11"/>
  <c r="X67" i="11"/>
  <c r="W67" i="11"/>
  <c r="AR67" i="11" s="1"/>
  <c r="V67" i="11"/>
  <c r="X66" i="11"/>
  <c r="W66" i="11"/>
  <c r="V66" i="11"/>
  <c r="X65" i="11"/>
  <c r="W65" i="11"/>
  <c r="V65" i="11"/>
  <c r="X64" i="11"/>
  <c r="AS64" i="11" s="1"/>
  <c r="W64" i="11"/>
  <c r="V64" i="11"/>
  <c r="X63" i="11"/>
  <c r="W63" i="11"/>
  <c r="V63" i="11"/>
  <c r="X62" i="11"/>
  <c r="W62" i="11"/>
  <c r="V62" i="11"/>
  <c r="AQ62" i="11" s="1"/>
  <c r="X61" i="11"/>
  <c r="W61" i="11"/>
  <c r="V61" i="11"/>
  <c r="X60" i="11"/>
  <c r="W60" i="11"/>
  <c r="V60" i="11"/>
  <c r="X59" i="11"/>
  <c r="W59" i="11"/>
  <c r="AR59" i="11" s="1"/>
  <c r="V59" i="11"/>
  <c r="X58" i="11"/>
  <c r="W58" i="11"/>
  <c r="V58" i="11"/>
  <c r="X57" i="11"/>
  <c r="W57" i="11"/>
  <c r="V57" i="11"/>
  <c r="X56" i="11"/>
  <c r="AS56" i="11" s="1"/>
  <c r="W56" i="11"/>
  <c r="V56" i="11"/>
  <c r="X55" i="11"/>
  <c r="W55" i="11"/>
  <c r="V55" i="11"/>
  <c r="X54" i="11"/>
  <c r="W54" i="11"/>
  <c r="V54" i="11"/>
  <c r="AQ54" i="11" s="1"/>
  <c r="X53" i="11"/>
  <c r="W53" i="11"/>
  <c r="V53" i="11"/>
  <c r="X52" i="11"/>
  <c r="W52" i="11"/>
  <c r="V52" i="11"/>
  <c r="X51" i="11"/>
  <c r="W51" i="11"/>
  <c r="AR51" i="11" s="1"/>
  <c r="V51" i="11"/>
  <c r="X50" i="11"/>
  <c r="W50" i="11"/>
  <c r="V50" i="11"/>
  <c r="X49" i="11"/>
  <c r="W49" i="11"/>
  <c r="V49" i="11"/>
  <c r="X48" i="11"/>
  <c r="AS48" i="11" s="1"/>
  <c r="W48" i="11"/>
  <c r="V48" i="11"/>
  <c r="X47" i="11"/>
  <c r="W47" i="11"/>
  <c r="V47" i="11"/>
  <c r="X46" i="11"/>
  <c r="W46" i="11"/>
  <c r="V46" i="11"/>
  <c r="AQ46" i="11" s="1"/>
  <c r="X45" i="11"/>
  <c r="W45" i="11"/>
  <c r="V45" i="11"/>
  <c r="X44" i="11"/>
  <c r="W44" i="11"/>
  <c r="V44" i="11"/>
  <c r="X43" i="11"/>
  <c r="W43" i="11"/>
  <c r="AR43" i="11" s="1"/>
  <c r="V43" i="11"/>
  <c r="X42" i="11"/>
  <c r="W42" i="11"/>
  <c r="V42" i="11"/>
  <c r="X41" i="11"/>
  <c r="W41" i="11"/>
  <c r="V41" i="11"/>
  <c r="X40" i="11"/>
  <c r="AS40" i="11" s="1"/>
  <c r="W40" i="11"/>
  <c r="V40" i="11"/>
  <c r="X39" i="11"/>
  <c r="W39" i="11"/>
  <c r="V39" i="11"/>
  <c r="X38" i="11"/>
  <c r="W38" i="11"/>
  <c r="V38" i="11"/>
  <c r="AQ38" i="11" s="1"/>
  <c r="X37" i="11"/>
  <c r="W37" i="11"/>
  <c r="V37" i="11"/>
  <c r="X36" i="11"/>
  <c r="W36" i="11"/>
  <c r="V36" i="11"/>
  <c r="X35" i="11"/>
  <c r="W35" i="11"/>
  <c r="AR35" i="11" s="1"/>
  <c r="V35" i="11"/>
  <c r="X34" i="11"/>
  <c r="W34" i="11"/>
  <c r="V34" i="11"/>
  <c r="X33" i="11"/>
  <c r="W33" i="11"/>
  <c r="V33" i="11"/>
  <c r="X32" i="11"/>
  <c r="AS32" i="11" s="1"/>
  <c r="W32" i="11"/>
  <c r="V32" i="11"/>
  <c r="X31" i="11"/>
  <c r="W31" i="11"/>
  <c r="V31" i="11"/>
  <c r="X30" i="11"/>
  <c r="W30" i="11"/>
  <c r="V30" i="11"/>
  <c r="AQ30" i="11" s="1"/>
  <c r="X29" i="11"/>
  <c r="W29" i="11"/>
  <c r="V29" i="11"/>
  <c r="X28" i="11"/>
  <c r="W28" i="11"/>
  <c r="V28" i="11"/>
  <c r="X27" i="11"/>
  <c r="W27" i="11"/>
  <c r="AR27" i="11" s="1"/>
  <c r="V27" i="11"/>
  <c r="X26" i="11"/>
  <c r="W26" i="11"/>
  <c r="V26" i="11"/>
  <c r="X25" i="11"/>
  <c r="W25" i="11"/>
  <c r="V25" i="11"/>
  <c r="X24" i="11"/>
  <c r="AS24" i="11" s="1"/>
  <c r="W24" i="11"/>
  <c r="V24" i="11"/>
  <c r="X23" i="11"/>
  <c r="W23" i="11"/>
  <c r="V23" i="11"/>
  <c r="X22" i="11"/>
  <c r="W22" i="11"/>
  <c r="V22" i="11"/>
  <c r="AQ22" i="11" s="1"/>
  <c r="X21" i="11"/>
  <c r="W21" i="11"/>
  <c r="V21" i="11"/>
  <c r="X20" i="11"/>
  <c r="W20" i="11"/>
  <c r="V20" i="11"/>
  <c r="X19" i="11"/>
  <c r="W19" i="11"/>
  <c r="AR19" i="11" s="1"/>
  <c r="V19" i="11"/>
  <c r="X18" i="11"/>
  <c r="W18" i="11"/>
  <c r="V18" i="11"/>
  <c r="X17" i="11"/>
  <c r="W17" i="11"/>
  <c r="V17" i="11"/>
  <c r="X16" i="11"/>
  <c r="AS16" i="11" s="1"/>
  <c r="W16" i="11"/>
  <c r="V16" i="11"/>
  <c r="X15" i="11"/>
  <c r="W15" i="11"/>
  <c r="V15" i="11"/>
  <c r="X14" i="11"/>
  <c r="W14" i="11"/>
  <c r="V14" i="11"/>
  <c r="AQ14" i="11" s="1"/>
  <c r="X13" i="11"/>
  <c r="W13" i="11"/>
  <c r="V13" i="11"/>
  <c r="X12" i="11"/>
  <c r="W12" i="11"/>
  <c r="V12" i="11"/>
  <c r="X11" i="11"/>
  <c r="W11" i="11"/>
  <c r="AR11" i="11" s="1"/>
  <c r="V11" i="11"/>
  <c r="X10" i="11"/>
  <c r="W10" i="11"/>
  <c r="V10" i="11"/>
  <c r="X9" i="11"/>
  <c r="W9" i="11"/>
  <c r="V9" i="11"/>
  <c r="X8" i="11"/>
  <c r="AS8" i="11" s="1"/>
  <c r="W8" i="11"/>
  <c r="V8" i="11"/>
  <c r="X7" i="11"/>
  <c r="W7" i="11"/>
  <c r="V7" i="11"/>
  <c r="X6" i="11"/>
  <c r="W6" i="11"/>
  <c r="V6" i="11"/>
  <c r="AQ6" i="11" s="1"/>
  <c r="X71" i="12"/>
  <c r="V71" i="12"/>
  <c r="X70" i="12"/>
  <c r="W70" i="12"/>
  <c r="V70" i="12"/>
  <c r="X69" i="12"/>
  <c r="W69" i="12"/>
  <c r="V69" i="12"/>
  <c r="X68" i="12"/>
  <c r="W68" i="12"/>
  <c r="V68" i="12"/>
  <c r="X67" i="12"/>
  <c r="W67" i="12"/>
  <c r="V67" i="12"/>
  <c r="X66" i="12"/>
  <c r="W66" i="12"/>
  <c r="V66" i="12"/>
  <c r="X65" i="12"/>
  <c r="W65" i="12"/>
  <c r="V65" i="12"/>
  <c r="X64" i="12"/>
  <c r="W64" i="12"/>
  <c r="V64" i="12"/>
  <c r="AQ64" i="12" s="1"/>
  <c r="X63" i="12"/>
  <c r="W63" i="12"/>
  <c r="V63" i="12"/>
  <c r="X62" i="12"/>
  <c r="W62" i="12"/>
  <c r="V62" i="12"/>
  <c r="X61" i="12"/>
  <c r="W61" i="12"/>
  <c r="AR61" i="12" s="1"/>
  <c r="V61" i="12"/>
  <c r="X60" i="12"/>
  <c r="W60" i="12"/>
  <c r="V60" i="12"/>
  <c r="X59" i="12"/>
  <c r="W59" i="12"/>
  <c r="V59" i="12"/>
  <c r="X58" i="12"/>
  <c r="W58" i="12"/>
  <c r="V58" i="12"/>
  <c r="X57" i="12"/>
  <c r="W57" i="12"/>
  <c r="V57" i="12"/>
  <c r="X56" i="12"/>
  <c r="W56" i="12"/>
  <c r="V56" i="12"/>
  <c r="X55" i="12"/>
  <c r="W55" i="12"/>
  <c r="V55" i="12"/>
  <c r="X54" i="12"/>
  <c r="W54" i="12"/>
  <c r="AR54" i="12" s="1"/>
  <c r="V54" i="12"/>
  <c r="X53" i="12"/>
  <c r="W53" i="12"/>
  <c r="AR53" i="12" s="1"/>
  <c r="V53" i="12"/>
  <c r="X52" i="12"/>
  <c r="W52" i="12"/>
  <c r="V52" i="12"/>
  <c r="X51" i="12"/>
  <c r="W51" i="12"/>
  <c r="V51" i="12"/>
  <c r="X50" i="12"/>
  <c r="W50" i="12"/>
  <c r="V50" i="12"/>
  <c r="X49" i="12"/>
  <c r="W49" i="12"/>
  <c r="V49" i="12"/>
  <c r="X48" i="12"/>
  <c r="W48" i="12"/>
  <c r="V48" i="12"/>
  <c r="X47" i="12"/>
  <c r="W47" i="12"/>
  <c r="V47" i="12"/>
  <c r="X46" i="12"/>
  <c r="W46" i="12"/>
  <c r="V46" i="12"/>
  <c r="X45" i="12"/>
  <c r="W45" i="12"/>
  <c r="V45" i="12"/>
  <c r="X44" i="12"/>
  <c r="W44" i="12"/>
  <c r="V44" i="12"/>
  <c r="AQ44" i="12" s="1"/>
  <c r="X43" i="12"/>
  <c r="W43" i="12"/>
  <c r="V43" i="12"/>
  <c r="X42" i="12"/>
  <c r="AS42" i="12" s="1"/>
  <c r="W42" i="12"/>
  <c r="AR42" i="12" s="1"/>
  <c r="V42" i="12"/>
  <c r="X41" i="12"/>
  <c r="W41" i="12"/>
  <c r="V41" i="12"/>
  <c r="X40" i="12"/>
  <c r="W40" i="12"/>
  <c r="V40" i="12"/>
  <c r="AQ40" i="12" s="1"/>
  <c r="X39" i="12"/>
  <c r="W39" i="12"/>
  <c r="V39" i="12"/>
  <c r="X38" i="12"/>
  <c r="W38" i="12"/>
  <c r="V38" i="12"/>
  <c r="X37" i="12"/>
  <c r="W37" i="12"/>
  <c r="V37" i="12"/>
  <c r="X36" i="12"/>
  <c r="W36" i="12"/>
  <c r="V36" i="12"/>
  <c r="AQ36" i="12" s="1"/>
  <c r="X35" i="12"/>
  <c r="W35" i="12"/>
  <c r="V35" i="12"/>
  <c r="X34" i="12"/>
  <c r="W34" i="12"/>
  <c r="V34" i="12"/>
  <c r="X33" i="12"/>
  <c r="W33" i="12"/>
  <c r="V33" i="12"/>
  <c r="X32" i="12"/>
  <c r="W32" i="12"/>
  <c r="V32" i="12"/>
  <c r="X31" i="12"/>
  <c r="W31" i="12"/>
  <c r="V31" i="12"/>
  <c r="X30" i="12"/>
  <c r="W30" i="12"/>
  <c r="V30" i="12"/>
  <c r="X29" i="12"/>
  <c r="W29" i="12"/>
  <c r="AR29" i="12" s="1"/>
  <c r="V29" i="12"/>
  <c r="X28" i="12"/>
  <c r="W28" i="12"/>
  <c r="V28" i="12"/>
  <c r="X27" i="12"/>
  <c r="AS27" i="12" s="1"/>
  <c r="W27" i="12"/>
  <c r="V27" i="12"/>
  <c r="X26" i="12"/>
  <c r="W26" i="12"/>
  <c r="AR26" i="12" s="1"/>
  <c r="V26" i="12"/>
  <c r="X25" i="12"/>
  <c r="W25" i="12"/>
  <c r="V25" i="12"/>
  <c r="X24" i="12"/>
  <c r="W24" i="12"/>
  <c r="V24" i="12"/>
  <c r="X23" i="12"/>
  <c r="W23" i="12"/>
  <c r="V23" i="12"/>
  <c r="X22" i="12"/>
  <c r="AS22" i="12" s="1"/>
  <c r="W22" i="12"/>
  <c r="AR22" i="12" s="1"/>
  <c r="V22" i="12"/>
  <c r="X21" i="12"/>
  <c r="W21" i="12"/>
  <c r="V21" i="12"/>
  <c r="X20" i="12"/>
  <c r="W20" i="12"/>
  <c r="V20" i="12"/>
  <c r="X19" i="12"/>
  <c r="W19" i="12"/>
  <c r="V19" i="12"/>
  <c r="X18" i="12"/>
  <c r="W18" i="12"/>
  <c r="V18" i="12"/>
  <c r="X17" i="12"/>
  <c r="W17" i="12"/>
  <c r="V17" i="12"/>
  <c r="AQ17" i="12" s="1"/>
  <c r="X16" i="12"/>
  <c r="W16" i="12"/>
  <c r="V16" i="12"/>
  <c r="X15" i="12"/>
  <c r="W15" i="12"/>
  <c r="V15" i="12"/>
  <c r="X14" i="12"/>
  <c r="AS14" i="12" s="1"/>
  <c r="W14" i="12"/>
  <c r="V14" i="12"/>
  <c r="X13" i="12"/>
  <c r="W13" i="12"/>
  <c r="V13" i="12"/>
  <c r="X12" i="12"/>
  <c r="W12" i="12"/>
  <c r="V12" i="12"/>
  <c r="X11" i="12"/>
  <c r="W11" i="12"/>
  <c r="V11" i="12"/>
  <c r="X10" i="12"/>
  <c r="W10" i="12"/>
  <c r="V10" i="12"/>
  <c r="X9" i="12"/>
  <c r="W9" i="12"/>
  <c r="V9" i="12"/>
  <c r="X8" i="12"/>
  <c r="W8" i="12"/>
  <c r="V8" i="12"/>
  <c r="AQ8" i="12" s="1"/>
  <c r="X7" i="12"/>
  <c r="W7" i="12"/>
  <c r="V7" i="12"/>
  <c r="X6" i="12"/>
  <c r="W6" i="12"/>
  <c r="V6" i="12"/>
  <c r="X71" i="2"/>
  <c r="W71" i="2"/>
  <c r="V71" i="2"/>
  <c r="X70" i="2"/>
  <c r="W70" i="2"/>
  <c r="V70" i="2"/>
  <c r="X69" i="2"/>
  <c r="W69" i="2"/>
  <c r="V69" i="2"/>
  <c r="X68" i="2"/>
  <c r="W68" i="2"/>
  <c r="V68" i="2"/>
  <c r="X67" i="2"/>
  <c r="W67" i="2"/>
  <c r="V67" i="2"/>
  <c r="X66" i="2"/>
  <c r="W66" i="2"/>
  <c r="V66" i="2"/>
  <c r="X65" i="2"/>
  <c r="W65" i="2"/>
  <c r="V65" i="2"/>
  <c r="X64" i="2"/>
  <c r="W64" i="2"/>
  <c r="V64" i="2"/>
  <c r="X63" i="2"/>
  <c r="AS63" i="2" s="1"/>
  <c r="W63" i="2"/>
  <c r="V63" i="2"/>
  <c r="X62" i="2"/>
  <c r="W62" i="2"/>
  <c r="V62" i="2"/>
  <c r="X61" i="2"/>
  <c r="W61" i="2"/>
  <c r="V61" i="2"/>
  <c r="X60" i="2"/>
  <c r="W60" i="2"/>
  <c r="V60" i="2"/>
  <c r="X59" i="2"/>
  <c r="W59" i="2"/>
  <c r="V59" i="2"/>
  <c r="X58" i="2"/>
  <c r="W58" i="2"/>
  <c r="V58" i="2"/>
  <c r="X57" i="2"/>
  <c r="W57" i="2"/>
  <c r="V57" i="2"/>
  <c r="X56" i="2"/>
  <c r="W56" i="2"/>
  <c r="V56" i="2"/>
  <c r="X55" i="2"/>
  <c r="W55" i="2"/>
  <c r="V55" i="2"/>
  <c r="X54" i="2"/>
  <c r="W54" i="2"/>
  <c r="V54" i="2"/>
  <c r="X53" i="2"/>
  <c r="W53" i="2"/>
  <c r="V53" i="2"/>
  <c r="X52" i="2"/>
  <c r="W52" i="2"/>
  <c r="V52" i="2"/>
  <c r="X51" i="2"/>
  <c r="W51" i="2"/>
  <c r="V51" i="2"/>
  <c r="X50" i="2"/>
  <c r="W50" i="2"/>
  <c r="V50" i="2"/>
  <c r="X49" i="2"/>
  <c r="W49" i="2"/>
  <c r="V49" i="2"/>
  <c r="X48" i="2"/>
  <c r="W48" i="2"/>
  <c r="V48" i="2"/>
  <c r="X47" i="2"/>
  <c r="W47" i="2"/>
  <c r="V47" i="2"/>
  <c r="X46" i="2"/>
  <c r="W46" i="2"/>
  <c r="V46" i="2"/>
  <c r="X45" i="2"/>
  <c r="W45" i="2"/>
  <c r="V45" i="2"/>
  <c r="X44" i="2"/>
  <c r="W44" i="2"/>
  <c r="V44" i="2"/>
  <c r="X43" i="2"/>
  <c r="W43" i="2"/>
  <c r="V43" i="2"/>
  <c r="X42" i="2"/>
  <c r="W42" i="2"/>
  <c r="V42" i="2"/>
  <c r="X41" i="2"/>
  <c r="W41" i="2"/>
  <c r="V41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AQ33" i="2" s="1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24" i="2"/>
  <c r="W24" i="2"/>
  <c r="V24" i="2"/>
  <c r="X23" i="2"/>
  <c r="W23" i="2"/>
  <c r="V23" i="2"/>
  <c r="X22" i="2"/>
  <c r="W22" i="2"/>
  <c r="AR22" i="2" s="1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X7" i="2"/>
  <c r="W7" i="2"/>
  <c r="V7" i="2"/>
  <c r="X6" i="2"/>
  <c r="W6" i="2"/>
  <c r="V6" i="2"/>
  <c r="K71" i="3"/>
  <c r="J71" i="3"/>
  <c r="L70" i="3"/>
  <c r="K70" i="3"/>
  <c r="J70" i="3"/>
  <c r="AQ70" i="3" s="1"/>
  <c r="L69" i="3"/>
  <c r="K69" i="3"/>
  <c r="J69" i="3"/>
  <c r="L68" i="3"/>
  <c r="K68" i="3"/>
  <c r="J68" i="3"/>
  <c r="L67" i="3"/>
  <c r="K67" i="3"/>
  <c r="AR67" i="3" s="1"/>
  <c r="J67" i="3"/>
  <c r="L66" i="3"/>
  <c r="K66" i="3"/>
  <c r="J66" i="3"/>
  <c r="AQ66" i="3" s="1"/>
  <c r="L65" i="3"/>
  <c r="K65" i="3"/>
  <c r="J65" i="3"/>
  <c r="L64" i="3"/>
  <c r="AS64" i="3" s="1"/>
  <c r="K64" i="3"/>
  <c r="J64" i="3"/>
  <c r="L63" i="3"/>
  <c r="K63" i="3"/>
  <c r="AR63" i="3" s="1"/>
  <c r="J63" i="3"/>
  <c r="L62" i="3"/>
  <c r="K62" i="3"/>
  <c r="J62" i="3"/>
  <c r="AQ62" i="3" s="1"/>
  <c r="L61" i="3"/>
  <c r="K61" i="3"/>
  <c r="J61" i="3"/>
  <c r="L60" i="3"/>
  <c r="K60" i="3"/>
  <c r="J60" i="3"/>
  <c r="L59" i="3"/>
  <c r="K59" i="3"/>
  <c r="AR59" i="3" s="1"/>
  <c r="J59" i="3"/>
  <c r="L58" i="3"/>
  <c r="K58" i="3"/>
  <c r="J58" i="3"/>
  <c r="AQ58" i="3" s="1"/>
  <c r="L57" i="3"/>
  <c r="K57" i="3"/>
  <c r="J57" i="3"/>
  <c r="L56" i="3"/>
  <c r="K56" i="3"/>
  <c r="J56" i="3"/>
  <c r="L55" i="3"/>
  <c r="K55" i="3"/>
  <c r="AR55" i="3" s="1"/>
  <c r="J55" i="3"/>
  <c r="L54" i="3"/>
  <c r="K54" i="3"/>
  <c r="J54" i="3"/>
  <c r="AQ54" i="3" s="1"/>
  <c r="L53" i="3"/>
  <c r="K53" i="3"/>
  <c r="J53" i="3"/>
  <c r="L52" i="3"/>
  <c r="AS52" i="3" s="1"/>
  <c r="K52" i="3"/>
  <c r="J52" i="3"/>
  <c r="L51" i="3"/>
  <c r="K51" i="3"/>
  <c r="AR51" i="3" s="1"/>
  <c r="J51" i="3"/>
  <c r="L50" i="3"/>
  <c r="K50" i="3"/>
  <c r="J50" i="3"/>
  <c r="AQ50" i="3" s="1"/>
  <c r="L49" i="3"/>
  <c r="K49" i="3"/>
  <c r="J49" i="3"/>
  <c r="L48" i="3"/>
  <c r="AS48" i="3" s="1"/>
  <c r="K48" i="3"/>
  <c r="J48" i="3"/>
  <c r="L47" i="3"/>
  <c r="K47" i="3"/>
  <c r="AR47" i="3" s="1"/>
  <c r="J47" i="3"/>
  <c r="L46" i="3"/>
  <c r="K46" i="3"/>
  <c r="J46" i="3"/>
  <c r="AQ46" i="3" s="1"/>
  <c r="L45" i="3"/>
  <c r="K45" i="3"/>
  <c r="J45" i="3"/>
  <c r="L44" i="3"/>
  <c r="AS44" i="3" s="1"/>
  <c r="K44" i="3"/>
  <c r="J44" i="3"/>
  <c r="L43" i="3"/>
  <c r="K43" i="3"/>
  <c r="AR43" i="3" s="1"/>
  <c r="J43" i="3"/>
  <c r="L42" i="3"/>
  <c r="K42" i="3"/>
  <c r="J42" i="3"/>
  <c r="AQ42" i="3" s="1"/>
  <c r="L41" i="3"/>
  <c r="K41" i="3"/>
  <c r="J41" i="3"/>
  <c r="L40" i="3"/>
  <c r="AS40" i="3" s="1"/>
  <c r="K40" i="3"/>
  <c r="J40" i="3"/>
  <c r="L39" i="3"/>
  <c r="K39" i="3"/>
  <c r="AR39" i="3" s="1"/>
  <c r="J39" i="3"/>
  <c r="L38" i="3"/>
  <c r="K38" i="3"/>
  <c r="J38" i="3"/>
  <c r="AQ38" i="3" s="1"/>
  <c r="L37" i="3"/>
  <c r="K37" i="3"/>
  <c r="J37" i="3"/>
  <c r="L36" i="3"/>
  <c r="AS36" i="3" s="1"/>
  <c r="K36" i="3"/>
  <c r="J36" i="3"/>
  <c r="L35" i="3"/>
  <c r="K35" i="3"/>
  <c r="J35" i="3"/>
  <c r="L34" i="3"/>
  <c r="K34" i="3"/>
  <c r="J34" i="3"/>
  <c r="AQ34" i="3" s="1"/>
  <c r="L33" i="3"/>
  <c r="K33" i="3"/>
  <c r="J33" i="3"/>
  <c r="L32" i="3"/>
  <c r="K32" i="3"/>
  <c r="J32" i="3"/>
  <c r="L31" i="3"/>
  <c r="K31" i="3"/>
  <c r="AR31" i="3" s="1"/>
  <c r="J31" i="3"/>
  <c r="L30" i="3"/>
  <c r="K30" i="3"/>
  <c r="J30" i="3"/>
  <c r="AQ30" i="3" s="1"/>
  <c r="L29" i="3"/>
  <c r="K29" i="3"/>
  <c r="J29" i="3"/>
  <c r="L28" i="3"/>
  <c r="AS28" i="3" s="1"/>
  <c r="K28" i="3"/>
  <c r="J28" i="3"/>
  <c r="L27" i="3"/>
  <c r="K27" i="3"/>
  <c r="AR27" i="3" s="1"/>
  <c r="J27" i="3"/>
  <c r="L26" i="3"/>
  <c r="K26" i="3"/>
  <c r="J26" i="3"/>
  <c r="AQ26" i="3" s="1"/>
  <c r="L25" i="3"/>
  <c r="K25" i="3"/>
  <c r="J25" i="3"/>
  <c r="L24" i="3"/>
  <c r="K24" i="3"/>
  <c r="J24" i="3"/>
  <c r="L23" i="3"/>
  <c r="K23" i="3"/>
  <c r="J23" i="3"/>
  <c r="L22" i="3"/>
  <c r="K22" i="3"/>
  <c r="J22" i="3"/>
  <c r="L21" i="3"/>
  <c r="K21" i="3"/>
  <c r="J21" i="3"/>
  <c r="L20" i="3"/>
  <c r="K20" i="3"/>
  <c r="J20" i="3"/>
  <c r="L19" i="3"/>
  <c r="K19" i="3"/>
  <c r="J19" i="3"/>
  <c r="L18" i="3"/>
  <c r="AS18" i="3" s="1"/>
  <c r="K18" i="3"/>
  <c r="J18" i="3"/>
  <c r="AQ18" i="3" s="1"/>
  <c r="L17" i="3"/>
  <c r="K17" i="3"/>
  <c r="J17" i="3"/>
  <c r="L16" i="3"/>
  <c r="AS16" i="3" s="1"/>
  <c r="K16" i="3"/>
  <c r="J16" i="3"/>
  <c r="L15" i="3"/>
  <c r="K15" i="3"/>
  <c r="AR15" i="3" s="1"/>
  <c r="J15" i="3"/>
  <c r="L14" i="3"/>
  <c r="K14" i="3"/>
  <c r="J14" i="3"/>
  <c r="AQ14" i="3" s="1"/>
  <c r="L13" i="3"/>
  <c r="K13" i="3"/>
  <c r="J13" i="3"/>
  <c r="L12" i="3"/>
  <c r="AS12" i="3" s="1"/>
  <c r="K12" i="3"/>
  <c r="J12" i="3"/>
  <c r="L11" i="3"/>
  <c r="K11" i="3"/>
  <c r="AR11" i="3" s="1"/>
  <c r="J11" i="3"/>
  <c r="L10" i="3"/>
  <c r="K10" i="3"/>
  <c r="J10" i="3"/>
  <c r="AQ10" i="3" s="1"/>
  <c r="L9" i="3"/>
  <c r="K9" i="3"/>
  <c r="J9" i="3"/>
  <c r="L8" i="3"/>
  <c r="AS8" i="3" s="1"/>
  <c r="K8" i="3"/>
  <c r="J8" i="3"/>
  <c r="L7" i="3"/>
  <c r="K7" i="3"/>
  <c r="AR7" i="3" s="1"/>
  <c r="J7" i="3"/>
  <c r="L6" i="3"/>
  <c r="AS6" i="3" s="1"/>
  <c r="K6" i="3"/>
  <c r="J6" i="3"/>
  <c r="AQ6" i="3" s="1"/>
  <c r="L71" i="4"/>
  <c r="J71" i="4"/>
  <c r="L70" i="4"/>
  <c r="K70" i="4"/>
  <c r="J70" i="4"/>
  <c r="L69" i="4"/>
  <c r="AS69" i="4" s="1"/>
  <c r="K69" i="4"/>
  <c r="AR69" i="4" s="1"/>
  <c r="J69" i="4"/>
  <c r="L68" i="4"/>
  <c r="K68" i="4"/>
  <c r="AR68" i="4" s="1"/>
  <c r="J68" i="4"/>
  <c r="AQ68" i="4" s="1"/>
  <c r="L67" i="4"/>
  <c r="K67" i="4"/>
  <c r="J67" i="4"/>
  <c r="AQ67" i="4" s="1"/>
  <c r="L66" i="4"/>
  <c r="AS66" i="4" s="1"/>
  <c r="K66" i="4"/>
  <c r="J66" i="4"/>
  <c r="L65" i="4"/>
  <c r="AS65" i="4" s="1"/>
  <c r="K65" i="4"/>
  <c r="AR65" i="4" s="1"/>
  <c r="J65" i="4"/>
  <c r="L64" i="4"/>
  <c r="K64" i="4"/>
  <c r="AR64" i="4" s="1"/>
  <c r="J64" i="4"/>
  <c r="AQ64" i="4" s="1"/>
  <c r="L63" i="4"/>
  <c r="K63" i="4"/>
  <c r="J63" i="4"/>
  <c r="AQ63" i="4" s="1"/>
  <c r="L62" i="4"/>
  <c r="AS62" i="4" s="1"/>
  <c r="K62" i="4"/>
  <c r="J62" i="4"/>
  <c r="L61" i="4"/>
  <c r="AS61" i="4" s="1"/>
  <c r="K61" i="4"/>
  <c r="AR61" i="4" s="1"/>
  <c r="J61" i="4"/>
  <c r="L60" i="4"/>
  <c r="K60" i="4"/>
  <c r="J60" i="4"/>
  <c r="L59" i="4"/>
  <c r="K59" i="4"/>
  <c r="J59" i="4"/>
  <c r="AQ59" i="4" s="1"/>
  <c r="L58" i="4"/>
  <c r="AS58" i="4" s="1"/>
  <c r="K58" i="4"/>
  <c r="J58" i="4"/>
  <c r="L57" i="4"/>
  <c r="AS57" i="4" s="1"/>
  <c r="K57" i="4"/>
  <c r="AR57" i="4" s="1"/>
  <c r="J57" i="4"/>
  <c r="L56" i="4"/>
  <c r="K56" i="4"/>
  <c r="AR56" i="4" s="1"/>
  <c r="J56" i="4"/>
  <c r="AQ56" i="4" s="1"/>
  <c r="L55" i="4"/>
  <c r="K55" i="4"/>
  <c r="J55" i="4"/>
  <c r="AQ55" i="4" s="1"/>
  <c r="L54" i="4"/>
  <c r="AS54" i="4" s="1"/>
  <c r="K54" i="4"/>
  <c r="J54" i="4"/>
  <c r="L53" i="4"/>
  <c r="AS53" i="4" s="1"/>
  <c r="K53" i="4"/>
  <c r="AR53" i="4" s="1"/>
  <c r="J53" i="4"/>
  <c r="L52" i="4"/>
  <c r="K52" i="4"/>
  <c r="J52" i="4"/>
  <c r="AQ52" i="4" s="1"/>
  <c r="L51" i="4"/>
  <c r="K51" i="4"/>
  <c r="J51" i="4"/>
  <c r="AQ51" i="4" s="1"/>
  <c r="L50" i="4"/>
  <c r="AS50" i="4" s="1"/>
  <c r="K50" i="4"/>
  <c r="J50" i="4"/>
  <c r="L49" i="4"/>
  <c r="AS49" i="4" s="1"/>
  <c r="K49" i="4"/>
  <c r="J49" i="4"/>
  <c r="L48" i="4"/>
  <c r="K48" i="4"/>
  <c r="AR48" i="4" s="1"/>
  <c r="J48" i="4"/>
  <c r="AQ48" i="4" s="1"/>
  <c r="L47" i="4"/>
  <c r="K47" i="4"/>
  <c r="J47" i="4"/>
  <c r="AQ47" i="4" s="1"/>
  <c r="L46" i="4"/>
  <c r="AS46" i="4" s="1"/>
  <c r="K46" i="4"/>
  <c r="J46" i="4"/>
  <c r="L45" i="4"/>
  <c r="AS45" i="4" s="1"/>
  <c r="K45" i="4"/>
  <c r="AR45" i="4" s="1"/>
  <c r="J45" i="4"/>
  <c r="L44" i="4"/>
  <c r="K44" i="4"/>
  <c r="AR44" i="4" s="1"/>
  <c r="J44" i="4"/>
  <c r="AQ44" i="4" s="1"/>
  <c r="L43" i="4"/>
  <c r="K43" i="4"/>
  <c r="J43" i="4"/>
  <c r="L42" i="4"/>
  <c r="AS42" i="4" s="1"/>
  <c r="K42" i="4"/>
  <c r="J42" i="4"/>
  <c r="L41" i="4"/>
  <c r="AS41" i="4" s="1"/>
  <c r="K41" i="4"/>
  <c r="AR41" i="4" s="1"/>
  <c r="J41" i="4"/>
  <c r="L40" i="4"/>
  <c r="K40" i="4"/>
  <c r="AR40" i="4" s="1"/>
  <c r="J40" i="4"/>
  <c r="AQ40" i="4" s="1"/>
  <c r="L39" i="4"/>
  <c r="K39" i="4"/>
  <c r="J39" i="4"/>
  <c r="AQ39" i="4" s="1"/>
  <c r="L38" i="4"/>
  <c r="AS38" i="4" s="1"/>
  <c r="K38" i="4"/>
  <c r="J38" i="4"/>
  <c r="L37" i="4"/>
  <c r="AS37" i="4" s="1"/>
  <c r="K37" i="4"/>
  <c r="AR37" i="4" s="1"/>
  <c r="J37" i="4"/>
  <c r="L36" i="4"/>
  <c r="K36" i="4"/>
  <c r="AR36" i="4" s="1"/>
  <c r="J36" i="4"/>
  <c r="AQ36" i="4" s="1"/>
  <c r="L35" i="4"/>
  <c r="K35" i="4"/>
  <c r="J35" i="4"/>
  <c r="L34" i="4"/>
  <c r="AS34" i="4" s="1"/>
  <c r="K34" i="4"/>
  <c r="J34" i="4"/>
  <c r="L33" i="4"/>
  <c r="AS33" i="4" s="1"/>
  <c r="K33" i="4"/>
  <c r="AR33" i="4" s="1"/>
  <c r="J33" i="4"/>
  <c r="L32" i="4"/>
  <c r="K32" i="4"/>
  <c r="AR32" i="4" s="1"/>
  <c r="J32" i="4"/>
  <c r="L31" i="4"/>
  <c r="K31" i="4"/>
  <c r="J31" i="4"/>
  <c r="AQ31" i="4" s="1"/>
  <c r="L30" i="4"/>
  <c r="AS30" i="4" s="1"/>
  <c r="K30" i="4"/>
  <c r="J30" i="4"/>
  <c r="L29" i="4"/>
  <c r="AS29" i="4" s="1"/>
  <c r="K29" i="4"/>
  <c r="AR29" i="4" s="1"/>
  <c r="J29" i="4"/>
  <c r="L28" i="4"/>
  <c r="K28" i="4"/>
  <c r="AR28" i="4" s="1"/>
  <c r="J28" i="4"/>
  <c r="AQ28" i="4" s="1"/>
  <c r="L27" i="4"/>
  <c r="K27" i="4"/>
  <c r="J27" i="4"/>
  <c r="AQ27" i="4" s="1"/>
  <c r="L26" i="4"/>
  <c r="AS26" i="4" s="1"/>
  <c r="K26" i="4"/>
  <c r="J26" i="4"/>
  <c r="L25" i="4"/>
  <c r="K25" i="4"/>
  <c r="J25" i="4"/>
  <c r="L24" i="4"/>
  <c r="K24" i="4"/>
  <c r="AR24" i="4" s="1"/>
  <c r="J24" i="4"/>
  <c r="AQ24" i="4" s="1"/>
  <c r="L23" i="4"/>
  <c r="K23" i="4"/>
  <c r="J23" i="4"/>
  <c r="AQ23" i="4" s="1"/>
  <c r="L22" i="4"/>
  <c r="AS22" i="4" s="1"/>
  <c r="K22" i="4"/>
  <c r="J22" i="4"/>
  <c r="L21" i="4"/>
  <c r="AS21" i="4" s="1"/>
  <c r="K21" i="4"/>
  <c r="AR21" i="4" s="1"/>
  <c r="J21" i="4"/>
  <c r="L20" i="4"/>
  <c r="K20" i="4"/>
  <c r="AR20" i="4" s="1"/>
  <c r="J20" i="4"/>
  <c r="AQ20" i="4" s="1"/>
  <c r="L19" i="4"/>
  <c r="K19" i="4"/>
  <c r="J19" i="4"/>
  <c r="AQ19" i="4" s="1"/>
  <c r="L18" i="4"/>
  <c r="AS18" i="4" s="1"/>
  <c r="K18" i="4"/>
  <c r="J18" i="4"/>
  <c r="L17" i="4"/>
  <c r="K17" i="4"/>
  <c r="AR17" i="4" s="1"/>
  <c r="J17" i="4"/>
  <c r="L16" i="4"/>
  <c r="K16" i="4"/>
  <c r="AR16" i="4" s="1"/>
  <c r="J16" i="4"/>
  <c r="AQ16" i="4" s="1"/>
  <c r="L15" i="4"/>
  <c r="K15" i="4"/>
  <c r="J15" i="4"/>
  <c r="AQ15" i="4" s="1"/>
  <c r="L14" i="4"/>
  <c r="K14" i="4"/>
  <c r="J14" i="4"/>
  <c r="L13" i="4"/>
  <c r="AS13" i="4" s="1"/>
  <c r="K13" i="4"/>
  <c r="AR13" i="4" s="1"/>
  <c r="J13" i="4"/>
  <c r="L12" i="4"/>
  <c r="K12" i="4"/>
  <c r="AR12" i="4" s="1"/>
  <c r="J12" i="4"/>
  <c r="AQ12" i="4" s="1"/>
  <c r="L11" i="4"/>
  <c r="K11" i="4"/>
  <c r="J11" i="4"/>
  <c r="AQ11" i="4" s="1"/>
  <c r="L10" i="4"/>
  <c r="AS10" i="4" s="1"/>
  <c r="K10" i="4"/>
  <c r="J10" i="4"/>
  <c r="L9" i="4"/>
  <c r="AS9" i="4" s="1"/>
  <c r="K9" i="4"/>
  <c r="AR9" i="4" s="1"/>
  <c r="J9" i="4"/>
  <c r="L8" i="4"/>
  <c r="K8" i="4"/>
  <c r="J8" i="4"/>
  <c r="AQ8" i="4" s="1"/>
  <c r="L7" i="4"/>
  <c r="K7" i="4"/>
  <c r="J7" i="4"/>
  <c r="AQ7" i="4" s="1"/>
  <c r="L6" i="4"/>
  <c r="AS6" i="4" s="1"/>
  <c r="K6" i="4"/>
  <c r="J6" i="4"/>
  <c r="K71" i="5"/>
  <c r="J71" i="5"/>
  <c r="L70" i="5"/>
  <c r="K70" i="5"/>
  <c r="J70" i="5"/>
  <c r="L69" i="5"/>
  <c r="K69" i="5"/>
  <c r="J69" i="5"/>
  <c r="L68" i="5"/>
  <c r="K68" i="5"/>
  <c r="J68" i="5"/>
  <c r="L67" i="5"/>
  <c r="K67" i="5"/>
  <c r="J67" i="5"/>
  <c r="L66" i="5"/>
  <c r="K66" i="5"/>
  <c r="J66" i="5"/>
  <c r="L65" i="5"/>
  <c r="K65" i="5"/>
  <c r="J65" i="5"/>
  <c r="L64" i="5"/>
  <c r="K64" i="5"/>
  <c r="J64" i="5"/>
  <c r="L63" i="5"/>
  <c r="K63" i="5"/>
  <c r="J63" i="5"/>
  <c r="L62" i="5"/>
  <c r="K62" i="5"/>
  <c r="J62" i="5"/>
  <c r="L61" i="5"/>
  <c r="K61" i="5"/>
  <c r="J61" i="5"/>
  <c r="L60" i="5"/>
  <c r="K60" i="5"/>
  <c r="J60" i="5"/>
  <c r="L59" i="5"/>
  <c r="K59" i="5"/>
  <c r="J59" i="5"/>
  <c r="L58" i="5"/>
  <c r="K58" i="5"/>
  <c r="J58" i="5"/>
  <c r="L57" i="5"/>
  <c r="K57" i="5"/>
  <c r="J57" i="5"/>
  <c r="L56" i="5"/>
  <c r="K56" i="5"/>
  <c r="J56" i="5"/>
  <c r="L55" i="5"/>
  <c r="K55" i="5"/>
  <c r="J55" i="5"/>
  <c r="L54" i="5"/>
  <c r="K54" i="5"/>
  <c r="J54" i="5"/>
  <c r="L53" i="5"/>
  <c r="K53" i="5"/>
  <c r="J53" i="5"/>
  <c r="L52" i="5"/>
  <c r="K52" i="5"/>
  <c r="J52" i="5"/>
  <c r="L51" i="5"/>
  <c r="K51" i="5"/>
  <c r="J51" i="5"/>
  <c r="L50" i="5"/>
  <c r="K50" i="5"/>
  <c r="J50" i="5"/>
  <c r="L49" i="5"/>
  <c r="K49" i="5"/>
  <c r="J49" i="5"/>
  <c r="L48" i="5"/>
  <c r="K48" i="5"/>
  <c r="J48" i="5"/>
  <c r="L47" i="5"/>
  <c r="K47" i="5"/>
  <c r="J47" i="5"/>
  <c r="L46" i="5"/>
  <c r="K46" i="5"/>
  <c r="J46" i="5"/>
  <c r="L45" i="5"/>
  <c r="K45" i="5"/>
  <c r="J45" i="5"/>
  <c r="L44" i="5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39" i="5"/>
  <c r="K39" i="5"/>
  <c r="J39" i="5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13" i="5"/>
  <c r="K13" i="5"/>
  <c r="J13" i="5"/>
  <c r="L12" i="5"/>
  <c r="K12" i="5"/>
  <c r="J12" i="5"/>
  <c r="L11" i="5"/>
  <c r="K11" i="5"/>
  <c r="J11" i="5"/>
  <c r="L10" i="5"/>
  <c r="K10" i="5"/>
  <c r="J10" i="5"/>
  <c r="L9" i="5"/>
  <c r="K9" i="5"/>
  <c r="J9" i="5"/>
  <c r="L8" i="5"/>
  <c r="K8" i="5"/>
  <c r="J8" i="5"/>
  <c r="L7" i="5"/>
  <c r="K7" i="5"/>
  <c r="J7" i="5"/>
  <c r="L6" i="5"/>
  <c r="K6" i="5"/>
  <c r="J6" i="5"/>
  <c r="L71" i="6"/>
  <c r="J71" i="6"/>
  <c r="AS70" i="6"/>
  <c r="AS66" i="6"/>
  <c r="AS62" i="6"/>
  <c r="AQ60" i="6"/>
  <c r="AQ56" i="6"/>
  <c r="AQ52" i="6"/>
  <c r="AR49" i="6"/>
  <c r="AR45" i="6"/>
  <c r="AS42" i="6"/>
  <c r="AQ40" i="6"/>
  <c r="AR37" i="6"/>
  <c r="AS34" i="6"/>
  <c r="AQ32" i="6"/>
  <c r="AR29" i="6"/>
  <c r="AS26" i="6"/>
  <c r="AQ24" i="6"/>
  <c r="AR21" i="6"/>
  <c r="AS18" i="6"/>
  <c r="AQ16" i="6"/>
  <c r="AR13" i="6"/>
  <c r="AS10" i="6"/>
  <c r="AQ8" i="6"/>
  <c r="L71" i="7"/>
  <c r="K71" i="7"/>
  <c r="L70" i="7"/>
  <c r="K70" i="7"/>
  <c r="AR70" i="7" s="1"/>
  <c r="J70" i="7"/>
  <c r="AQ70" i="7" s="1"/>
  <c r="L69" i="7"/>
  <c r="K69" i="7"/>
  <c r="J69" i="7"/>
  <c r="AQ69" i="7" s="1"/>
  <c r="L68" i="7"/>
  <c r="AS68" i="7" s="1"/>
  <c r="K68" i="7"/>
  <c r="J68" i="7"/>
  <c r="L67" i="7"/>
  <c r="K67" i="7"/>
  <c r="AR67" i="7" s="1"/>
  <c r="J67" i="7"/>
  <c r="L66" i="7"/>
  <c r="K66" i="7"/>
  <c r="AR66" i="7" s="1"/>
  <c r="J66" i="7"/>
  <c r="AQ66" i="7" s="1"/>
  <c r="L65" i="7"/>
  <c r="K65" i="7"/>
  <c r="J65" i="7"/>
  <c r="AQ65" i="7" s="1"/>
  <c r="L64" i="7"/>
  <c r="AS64" i="7" s="1"/>
  <c r="K64" i="7"/>
  <c r="J64" i="7"/>
  <c r="AQ64" i="7" s="1"/>
  <c r="L63" i="7"/>
  <c r="AS63" i="7" s="1"/>
  <c r="K63" i="7"/>
  <c r="AR63" i="7" s="1"/>
  <c r="J63" i="7"/>
  <c r="L62" i="7"/>
  <c r="K62" i="7"/>
  <c r="AR62" i="7" s="1"/>
  <c r="J62" i="7"/>
  <c r="L61" i="7"/>
  <c r="K61" i="7"/>
  <c r="J61" i="7"/>
  <c r="AQ61" i="7" s="1"/>
  <c r="L60" i="7"/>
  <c r="AS60" i="7" s="1"/>
  <c r="K60" i="7"/>
  <c r="J60" i="7"/>
  <c r="L59" i="7"/>
  <c r="K59" i="7"/>
  <c r="J59" i="7"/>
  <c r="L58" i="7"/>
  <c r="K58" i="7"/>
  <c r="AR58" i="7" s="1"/>
  <c r="J58" i="7"/>
  <c r="AQ58" i="7" s="1"/>
  <c r="L57" i="7"/>
  <c r="K57" i="7"/>
  <c r="J57" i="7"/>
  <c r="AQ57" i="7" s="1"/>
  <c r="L56" i="7"/>
  <c r="K56" i="7"/>
  <c r="J56" i="7"/>
  <c r="L55" i="7"/>
  <c r="AS55" i="7" s="1"/>
  <c r="K55" i="7"/>
  <c r="AR55" i="7" s="1"/>
  <c r="J55" i="7"/>
  <c r="L54" i="7"/>
  <c r="K54" i="7"/>
  <c r="AR54" i="7" s="1"/>
  <c r="J54" i="7"/>
  <c r="L53" i="7"/>
  <c r="K53" i="7"/>
  <c r="AR53" i="7" s="1"/>
  <c r="J53" i="7"/>
  <c r="L52" i="7"/>
  <c r="AS52" i="7" s="1"/>
  <c r="K52" i="7"/>
  <c r="J52" i="7"/>
  <c r="L51" i="7"/>
  <c r="AS51" i="7" s="1"/>
  <c r="K51" i="7"/>
  <c r="AR51" i="7" s="1"/>
  <c r="J51" i="7"/>
  <c r="L50" i="7"/>
  <c r="K50" i="7"/>
  <c r="AR50" i="7" s="1"/>
  <c r="J50" i="7"/>
  <c r="AQ50" i="7" s="1"/>
  <c r="L49" i="7"/>
  <c r="K49" i="7"/>
  <c r="J49" i="7"/>
  <c r="AQ49" i="7" s="1"/>
  <c r="L48" i="7"/>
  <c r="AS48" i="7" s="1"/>
  <c r="K48" i="7"/>
  <c r="J48" i="7"/>
  <c r="L47" i="7"/>
  <c r="AS47" i="7" s="1"/>
  <c r="K47" i="7"/>
  <c r="AR47" i="7" s="1"/>
  <c r="J47" i="7"/>
  <c r="L46" i="7"/>
  <c r="K46" i="7"/>
  <c r="AR46" i="7" s="1"/>
  <c r="J46" i="7"/>
  <c r="AQ46" i="7" s="1"/>
  <c r="L45" i="7"/>
  <c r="K45" i="7"/>
  <c r="J45" i="7"/>
  <c r="AQ45" i="7" s="1"/>
  <c r="L44" i="7"/>
  <c r="AS44" i="7" s="1"/>
  <c r="K44" i="7"/>
  <c r="J44" i="7"/>
  <c r="L43" i="7"/>
  <c r="AS43" i="7" s="1"/>
  <c r="K43" i="7"/>
  <c r="AR43" i="7" s="1"/>
  <c r="J43" i="7"/>
  <c r="L42" i="7"/>
  <c r="K42" i="7"/>
  <c r="AR42" i="7" s="1"/>
  <c r="J42" i="7"/>
  <c r="AQ42" i="7" s="1"/>
  <c r="L41" i="7"/>
  <c r="K41" i="7"/>
  <c r="J41" i="7"/>
  <c r="AQ41" i="7" s="1"/>
  <c r="L40" i="7"/>
  <c r="AS40" i="7" s="1"/>
  <c r="K40" i="7"/>
  <c r="J40" i="7"/>
  <c r="L39" i="7"/>
  <c r="AS39" i="7" s="1"/>
  <c r="K39" i="7"/>
  <c r="AR39" i="7" s="1"/>
  <c r="J39" i="7"/>
  <c r="L38" i="7"/>
  <c r="K38" i="7"/>
  <c r="AR38" i="7" s="1"/>
  <c r="J38" i="7"/>
  <c r="AQ38" i="7" s="1"/>
  <c r="L37" i="7"/>
  <c r="K37" i="7"/>
  <c r="J37" i="7"/>
  <c r="AQ37" i="7" s="1"/>
  <c r="L36" i="7"/>
  <c r="AS36" i="7" s="1"/>
  <c r="K36" i="7"/>
  <c r="J36" i="7"/>
  <c r="L35" i="7"/>
  <c r="AS35" i="7" s="1"/>
  <c r="K35" i="7"/>
  <c r="AR35" i="7" s="1"/>
  <c r="J35" i="7"/>
  <c r="L34" i="7"/>
  <c r="K34" i="7"/>
  <c r="AR34" i="7" s="1"/>
  <c r="J34" i="7"/>
  <c r="AQ34" i="7" s="1"/>
  <c r="L33" i="7"/>
  <c r="K33" i="7"/>
  <c r="J33" i="7"/>
  <c r="L32" i="7"/>
  <c r="AS32" i="7" s="1"/>
  <c r="K32" i="7"/>
  <c r="J32" i="7"/>
  <c r="AQ32" i="7" s="1"/>
  <c r="L31" i="7"/>
  <c r="AS31" i="7" s="1"/>
  <c r="K31" i="7"/>
  <c r="AR31" i="7" s="1"/>
  <c r="J31" i="7"/>
  <c r="L30" i="7"/>
  <c r="K30" i="7"/>
  <c r="AR30" i="7" s="1"/>
  <c r="J30" i="7"/>
  <c r="AQ30" i="7" s="1"/>
  <c r="L29" i="7"/>
  <c r="K29" i="7"/>
  <c r="J29" i="7"/>
  <c r="AQ29" i="7" s="1"/>
  <c r="L28" i="7"/>
  <c r="AS28" i="7" s="1"/>
  <c r="K28" i="7"/>
  <c r="J28" i="7"/>
  <c r="L27" i="7"/>
  <c r="AS27" i="7" s="1"/>
  <c r="K27" i="7"/>
  <c r="AR27" i="7" s="1"/>
  <c r="J27" i="7"/>
  <c r="L26" i="7"/>
  <c r="K26" i="7"/>
  <c r="AR26" i="7" s="1"/>
  <c r="J26" i="7"/>
  <c r="AQ26" i="7" s="1"/>
  <c r="L25" i="7"/>
  <c r="K25" i="7"/>
  <c r="J25" i="7"/>
  <c r="AQ25" i="7" s="1"/>
  <c r="L24" i="7"/>
  <c r="AS24" i="7" s="1"/>
  <c r="K24" i="7"/>
  <c r="J24" i="7"/>
  <c r="L23" i="7"/>
  <c r="AS23" i="7" s="1"/>
  <c r="K23" i="7"/>
  <c r="AR23" i="7" s="1"/>
  <c r="J23" i="7"/>
  <c r="L22" i="7"/>
  <c r="K22" i="7"/>
  <c r="AR22" i="7" s="1"/>
  <c r="J22" i="7"/>
  <c r="AQ22" i="7" s="1"/>
  <c r="L21" i="7"/>
  <c r="K21" i="7"/>
  <c r="J21" i="7"/>
  <c r="AQ21" i="7" s="1"/>
  <c r="L20" i="7"/>
  <c r="K20" i="7"/>
  <c r="J20" i="7"/>
  <c r="L19" i="7"/>
  <c r="AS19" i="7" s="1"/>
  <c r="K19" i="7"/>
  <c r="AR19" i="7" s="1"/>
  <c r="J19" i="7"/>
  <c r="L18" i="7"/>
  <c r="K18" i="7"/>
  <c r="AR18" i="7" s="1"/>
  <c r="J18" i="7"/>
  <c r="AQ18" i="7" s="1"/>
  <c r="L17" i="7"/>
  <c r="K17" i="7"/>
  <c r="J17" i="7"/>
  <c r="AQ17" i="7" s="1"/>
  <c r="L16" i="7"/>
  <c r="AS16" i="7" s="1"/>
  <c r="K16" i="7"/>
  <c r="J16" i="7"/>
  <c r="L15" i="7"/>
  <c r="AS15" i="7" s="1"/>
  <c r="K15" i="7"/>
  <c r="AR15" i="7" s="1"/>
  <c r="J15" i="7"/>
  <c r="L14" i="7"/>
  <c r="K14" i="7"/>
  <c r="AR14" i="7" s="1"/>
  <c r="J14" i="7"/>
  <c r="AQ14" i="7" s="1"/>
  <c r="L13" i="7"/>
  <c r="K13" i="7"/>
  <c r="J13" i="7"/>
  <c r="AQ13" i="7" s="1"/>
  <c r="L12" i="7"/>
  <c r="AS12" i="7" s="1"/>
  <c r="K12" i="7"/>
  <c r="J12" i="7"/>
  <c r="L11" i="7"/>
  <c r="AS11" i="7" s="1"/>
  <c r="K11" i="7"/>
  <c r="AR11" i="7" s="1"/>
  <c r="J11" i="7"/>
  <c r="L10" i="7"/>
  <c r="K10" i="7"/>
  <c r="AR10" i="7" s="1"/>
  <c r="J10" i="7"/>
  <c r="AQ10" i="7" s="1"/>
  <c r="L9" i="7"/>
  <c r="K9" i="7"/>
  <c r="J9" i="7"/>
  <c r="AQ9" i="7" s="1"/>
  <c r="L8" i="7"/>
  <c r="AS8" i="7" s="1"/>
  <c r="K8" i="7"/>
  <c r="J8" i="7"/>
  <c r="L7" i="7"/>
  <c r="AS7" i="7" s="1"/>
  <c r="K7" i="7"/>
  <c r="AR7" i="7" s="1"/>
  <c r="J7" i="7"/>
  <c r="L6" i="7"/>
  <c r="K6" i="7"/>
  <c r="AR6" i="7" s="1"/>
  <c r="J6" i="7"/>
  <c r="AQ6" i="7" s="1"/>
  <c r="L71" i="8"/>
  <c r="AS71" i="8" s="1"/>
  <c r="K71" i="8"/>
  <c r="J71" i="8"/>
  <c r="AQ71" i="8" s="1"/>
  <c r="L70" i="8"/>
  <c r="K70" i="8"/>
  <c r="AR70" i="8" s="1"/>
  <c r="J70" i="8"/>
  <c r="L69" i="8"/>
  <c r="K69" i="8"/>
  <c r="J69" i="8"/>
  <c r="L68" i="8"/>
  <c r="K68" i="8"/>
  <c r="J68" i="8"/>
  <c r="L67" i="8"/>
  <c r="K67" i="8"/>
  <c r="J67" i="8"/>
  <c r="L66" i="8"/>
  <c r="K66" i="8"/>
  <c r="AR66" i="8" s="1"/>
  <c r="J66" i="8"/>
  <c r="L65" i="8"/>
  <c r="AS65" i="8" s="1"/>
  <c r="K65" i="8"/>
  <c r="J65" i="8"/>
  <c r="AQ65" i="8" s="1"/>
  <c r="L64" i="8"/>
  <c r="K64" i="8"/>
  <c r="J64" i="8"/>
  <c r="L63" i="8"/>
  <c r="K63" i="8"/>
  <c r="J63" i="8"/>
  <c r="AQ63" i="8" s="1"/>
  <c r="L62" i="8"/>
  <c r="AS62" i="8" s="1"/>
  <c r="K62" i="8"/>
  <c r="J62" i="8"/>
  <c r="L61" i="8"/>
  <c r="K61" i="8"/>
  <c r="J61" i="8"/>
  <c r="AQ61" i="8" s="1"/>
  <c r="L60" i="8"/>
  <c r="K60" i="8"/>
  <c r="J60" i="8"/>
  <c r="L59" i="8"/>
  <c r="AS59" i="8" s="1"/>
  <c r="K59" i="8"/>
  <c r="J59" i="8"/>
  <c r="L58" i="8"/>
  <c r="K58" i="8"/>
  <c r="J58" i="8"/>
  <c r="L57" i="8"/>
  <c r="K57" i="8"/>
  <c r="J57" i="8"/>
  <c r="L56" i="8"/>
  <c r="K56" i="8"/>
  <c r="AR56" i="8" s="1"/>
  <c r="J56" i="8"/>
  <c r="L55" i="8"/>
  <c r="AS55" i="8" s="1"/>
  <c r="K55" i="8"/>
  <c r="J55" i="8"/>
  <c r="L54" i="8"/>
  <c r="K54" i="8"/>
  <c r="AR54" i="8" s="1"/>
  <c r="J54" i="8"/>
  <c r="L53" i="8"/>
  <c r="K53" i="8"/>
  <c r="J53" i="8"/>
  <c r="L52" i="8"/>
  <c r="K52" i="8"/>
  <c r="J52" i="8"/>
  <c r="L51" i="8"/>
  <c r="K51" i="8"/>
  <c r="J51" i="8"/>
  <c r="L50" i="8"/>
  <c r="K50" i="8"/>
  <c r="AR50" i="8" s="1"/>
  <c r="J50" i="8"/>
  <c r="L49" i="8"/>
  <c r="K49" i="8"/>
  <c r="J49" i="8"/>
  <c r="AQ49" i="8" s="1"/>
  <c r="L48" i="8"/>
  <c r="K48" i="8"/>
  <c r="J48" i="8"/>
  <c r="L47" i="8"/>
  <c r="K47" i="8"/>
  <c r="J47" i="8"/>
  <c r="AQ47" i="8" s="1"/>
  <c r="L46" i="8"/>
  <c r="K46" i="8"/>
  <c r="J46" i="8"/>
  <c r="L45" i="8"/>
  <c r="AS45" i="8" s="1"/>
  <c r="K45" i="8"/>
  <c r="J45" i="8"/>
  <c r="AQ45" i="8" s="1"/>
  <c r="L44" i="8"/>
  <c r="K44" i="8"/>
  <c r="J44" i="8"/>
  <c r="L43" i="8"/>
  <c r="AS43" i="8" s="1"/>
  <c r="K43" i="8"/>
  <c r="J43" i="8"/>
  <c r="AQ43" i="8" s="1"/>
  <c r="L42" i="8"/>
  <c r="AS42" i="8" s="1"/>
  <c r="K42" i="8"/>
  <c r="J42" i="8"/>
  <c r="L41" i="8"/>
  <c r="K41" i="8"/>
  <c r="J41" i="8"/>
  <c r="L40" i="8"/>
  <c r="K40" i="8"/>
  <c r="AR40" i="8" s="1"/>
  <c r="J40" i="8"/>
  <c r="L39" i="8"/>
  <c r="AS39" i="8" s="1"/>
  <c r="K39" i="8"/>
  <c r="J39" i="8"/>
  <c r="L38" i="8"/>
  <c r="K38" i="8"/>
  <c r="AR38" i="8" s="1"/>
  <c r="J38" i="8"/>
  <c r="L37" i="8"/>
  <c r="K37" i="8"/>
  <c r="J37" i="8"/>
  <c r="L36" i="8"/>
  <c r="K36" i="8"/>
  <c r="AR36" i="8" s="1"/>
  <c r="J36" i="8"/>
  <c r="L35" i="8"/>
  <c r="K35" i="8"/>
  <c r="J35" i="8"/>
  <c r="L34" i="8"/>
  <c r="K34" i="8"/>
  <c r="AR34" i="8" s="1"/>
  <c r="J34" i="8"/>
  <c r="L33" i="8"/>
  <c r="K33" i="8"/>
  <c r="J33" i="8"/>
  <c r="AQ33" i="8" s="1"/>
  <c r="L32" i="8"/>
  <c r="K32" i="8"/>
  <c r="AR32" i="8" s="1"/>
  <c r="J32" i="8"/>
  <c r="L31" i="8"/>
  <c r="K31" i="8"/>
  <c r="J31" i="8"/>
  <c r="L30" i="8"/>
  <c r="K30" i="8"/>
  <c r="J30" i="8"/>
  <c r="L29" i="8"/>
  <c r="AS29" i="8" s="1"/>
  <c r="K29" i="8"/>
  <c r="J29" i="8"/>
  <c r="AQ29" i="8" s="1"/>
  <c r="L28" i="8"/>
  <c r="K28" i="8"/>
  <c r="J28" i="8"/>
  <c r="L27" i="8"/>
  <c r="AS27" i="8" s="1"/>
  <c r="K27" i="8"/>
  <c r="J27" i="8"/>
  <c r="AQ27" i="8" s="1"/>
  <c r="L26" i="8"/>
  <c r="K26" i="8"/>
  <c r="J26" i="8"/>
  <c r="L25" i="8"/>
  <c r="K25" i="8"/>
  <c r="J25" i="8"/>
  <c r="L24" i="8"/>
  <c r="K24" i="8"/>
  <c r="J24" i="8"/>
  <c r="L23" i="8"/>
  <c r="AS23" i="8" s="1"/>
  <c r="K23" i="8"/>
  <c r="J23" i="8"/>
  <c r="L22" i="8"/>
  <c r="K22" i="8"/>
  <c r="AR22" i="8" s="1"/>
  <c r="J22" i="8"/>
  <c r="L21" i="8"/>
  <c r="K21" i="8"/>
  <c r="J21" i="8"/>
  <c r="L20" i="8"/>
  <c r="K20" i="8"/>
  <c r="J20" i="8"/>
  <c r="AQ20" i="8" s="1"/>
  <c r="L19" i="8"/>
  <c r="K19" i="8"/>
  <c r="J19" i="8"/>
  <c r="L18" i="8"/>
  <c r="K18" i="8"/>
  <c r="AR18" i="8" s="1"/>
  <c r="J18" i="8"/>
  <c r="L17" i="8"/>
  <c r="AS17" i="8" s="1"/>
  <c r="K17" i="8"/>
  <c r="J17" i="8"/>
  <c r="AQ17" i="8" s="1"/>
  <c r="L16" i="8"/>
  <c r="K16" i="8"/>
  <c r="J16" i="8"/>
  <c r="L15" i="8"/>
  <c r="K15" i="8"/>
  <c r="J15" i="8"/>
  <c r="L14" i="8"/>
  <c r="K14" i="8"/>
  <c r="J14" i="8"/>
  <c r="L13" i="8"/>
  <c r="K13" i="8"/>
  <c r="J13" i="8"/>
  <c r="AQ13" i="8" s="1"/>
  <c r="L12" i="8"/>
  <c r="K12" i="8"/>
  <c r="AR12" i="8" s="1"/>
  <c r="J12" i="8"/>
  <c r="L11" i="8"/>
  <c r="K11" i="8"/>
  <c r="J11" i="8"/>
  <c r="L10" i="8"/>
  <c r="K10" i="8"/>
  <c r="J10" i="8"/>
  <c r="L9" i="8"/>
  <c r="AS9" i="8" s="1"/>
  <c r="K9" i="8"/>
  <c r="J9" i="8"/>
  <c r="L8" i="8"/>
  <c r="K8" i="8"/>
  <c r="J8" i="8"/>
  <c r="L7" i="8"/>
  <c r="AS7" i="8" s="1"/>
  <c r="K7" i="8"/>
  <c r="J7" i="8"/>
  <c r="L6" i="8"/>
  <c r="K6" i="8"/>
  <c r="AR6" i="8" s="1"/>
  <c r="J6" i="8"/>
  <c r="K71" i="9"/>
  <c r="AR71" i="9" s="1"/>
  <c r="J71" i="9"/>
  <c r="L70" i="9"/>
  <c r="K70" i="9"/>
  <c r="AR70" i="9" s="1"/>
  <c r="J70" i="9"/>
  <c r="AQ70" i="9" s="1"/>
  <c r="L69" i="9"/>
  <c r="K69" i="9"/>
  <c r="J69" i="9"/>
  <c r="AQ69" i="9" s="1"/>
  <c r="L68" i="9"/>
  <c r="AS68" i="9" s="1"/>
  <c r="K68" i="9"/>
  <c r="J68" i="9"/>
  <c r="L67" i="9"/>
  <c r="K67" i="9"/>
  <c r="J67" i="9"/>
  <c r="L66" i="9"/>
  <c r="K66" i="9"/>
  <c r="AR66" i="9" s="1"/>
  <c r="J66" i="9"/>
  <c r="AQ66" i="9" s="1"/>
  <c r="L65" i="9"/>
  <c r="K65" i="9"/>
  <c r="J65" i="9"/>
  <c r="AQ65" i="9" s="1"/>
  <c r="L64" i="9"/>
  <c r="AS64" i="9" s="1"/>
  <c r="K64" i="9"/>
  <c r="J64" i="9"/>
  <c r="L63" i="9"/>
  <c r="AS63" i="9" s="1"/>
  <c r="K63" i="9"/>
  <c r="AR63" i="9" s="1"/>
  <c r="J63" i="9"/>
  <c r="L62" i="9"/>
  <c r="K62" i="9"/>
  <c r="AR62" i="9" s="1"/>
  <c r="J62" i="9"/>
  <c r="AQ62" i="9" s="1"/>
  <c r="L61" i="9"/>
  <c r="K61" i="9"/>
  <c r="J61" i="9"/>
  <c r="AQ61" i="9" s="1"/>
  <c r="L60" i="9"/>
  <c r="AS60" i="9" s="1"/>
  <c r="K60" i="9"/>
  <c r="J60" i="9"/>
  <c r="L59" i="9"/>
  <c r="AS59" i="9" s="1"/>
  <c r="K59" i="9"/>
  <c r="AR59" i="9" s="1"/>
  <c r="J59" i="9"/>
  <c r="L58" i="9"/>
  <c r="K58" i="9"/>
  <c r="J58" i="9"/>
  <c r="AQ58" i="9" s="1"/>
  <c r="L57" i="9"/>
  <c r="K57" i="9"/>
  <c r="J57" i="9"/>
  <c r="AQ57" i="9" s="1"/>
  <c r="L56" i="9"/>
  <c r="AS56" i="9" s="1"/>
  <c r="K56" i="9"/>
  <c r="J56" i="9"/>
  <c r="L55" i="9"/>
  <c r="AS55" i="9" s="1"/>
  <c r="K55" i="9"/>
  <c r="AR55" i="9" s="1"/>
  <c r="J55" i="9"/>
  <c r="L54" i="9"/>
  <c r="K54" i="9"/>
  <c r="AR54" i="9" s="1"/>
  <c r="J54" i="9"/>
  <c r="AQ54" i="9" s="1"/>
  <c r="L53" i="9"/>
  <c r="K53" i="9"/>
  <c r="J53" i="9"/>
  <c r="L52" i="9"/>
  <c r="AS52" i="9" s="1"/>
  <c r="K52" i="9"/>
  <c r="J52" i="9"/>
  <c r="L51" i="9"/>
  <c r="AS51" i="9" s="1"/>
  <c r="K51" i="9"/>
  <c r="J51" i="9"/>
  <c r="L50" i="9"/>
  <c r="K50" i="9"/>
  <c r="AR50" i="9" s="1"/>
  <c r="J50" i="9"/>
  <c r="AQ50" i="9" s="1"/>
  <c r="L49" i="9"/>
  <c r="K49" i="9"/>
  <c r="J49" i="9"/>
  <c r="AQ49" i="9" s="1"/>
  <c r="L48" i="9"/>
  <c r="AS48" i="9" s="1"/>
  <c r="K48" i="9"/>
  <c r="J48" i="9"/>
  <c r="L47" i="9"/>
  <c r="AS47" i="9" s="1"/>
  <c r="K47" i="9"/>
  <c r="AR47" i="9" s="1"/>
  <c r="J47" i="9"/>
  <c r="L46" i="9"/>
  <c r="K46" i="9"/>
  <c r="AR46" i="9" s="1"/>
  <c r="J46" i="9"/>
  <c r="AQ46" i="9" s="1"/>
  <c r="L45" i="9"/>
  <c r="K45" i="9"/>
  <c r="J45" i="9"/>
  <c r="L44" i="9"/>
  <c r="AS44" i="9" s="1"/>
  <c r="K44" i="9"/>
  <c r="J44" i="9"/>
  <c r="L43" i="9"/>
  <c r="AS43" i="9" s="1"/>
  <c r="K43" i="9"/>
  <c r="AR43" i="9" s="1"/>
  <c r="J43" i="9"/>
  <c r="L42" i="9"/>
  <c r="K42" i="9"/>
  <c r="AR42" i="9" s="1"/>
  <c r="J42" i="9"/>
  <c r="AQ42" i="9" s="1"/>
  <c r="L41" i="9"/>
  <c r="K41" i="9"/>
  <c r="J41" i="9"/>
  <c r="AQ41" i="9" s="1"/>
  <c r="L40" i="9"/>
  <c r="AS40" i="9" s="1"/>
  <c r="K40" i="9"/>
  <c r="J40" i="9"/>
  <c r="L39" i="9"/>
  <c r="K39" i="9"/>
  <c r="AR39" i="9" s="1"/>
  <c r="J39" i="9"/>
  <c r="L38" i="9"/>
  <c r="K38" i="9"/>
  <c r="AR38" i="9" s="1"/>
  <c r="J38" i="9"/>
  <c r="AQ38" i="9" s="1"/>
  <c r="L37" i="9"/>
  <c r="K37" i="9"/>
  <c r="J37" i="9"/>
  <c r="AQ37" i="9" s="1"/>
  <c r="L36" i="9"/>
  <c r="AS36" i="9" s="1"/>
  <c r="K36" i="9"/>
  <c r="J36" i="9"/>
  <c r="L35" i="9"/>
  <c r="AS35" i="9" s="1"/>
  <c r="K35" i="9"/>
  <c r="AR35" i="9" s="1"/>
  <c r="J35" i="9"/>
  <c r="L34" i="9"/>
  <c r="K34" i="9"/>
  <c r="AR34" i="9" s="1"/>
  <c r="J34" i="9"/>
  <c r="AQ34" i="9" s="1"/>
  <c r="L33" i="9"/>
  <c r="K33" i="9"/>
  <c r="J33" i="9"/>
  <c r="AQ33" i="9" s="1"/>
  <c r="L32" i="9"/>
  <c r="AS32" i="9" s="1"/>
  <c r="K32" i="9"/>
  <c r="J32" i="9"/>
  <c r="L31" i="9"/>
  <c r="AS31" i="9" s="1"/>
  <c r="K31" i="9"/>
  <c r="AR31" i="9" s="1"/>
  <c r="J31" i="9"/>
  <c r="L30" i="9"/>
  <c r="K30" i="9"/>
  <c r="AR30" i="9" s="1"/>
  <c r="J30" i="9"/>
  <c r="AQ30" i="9" s="1"/>
  <c r="L29" i="9"/>
  <c r="K29" i="9"/>
  <c r="J29" i="9"/>
  <c r="AQ29" i="9" s="1"/>
  <c r="L28" i="9"/>
  <c r="AS28" i="9" s="1"/>
  <c r="K28" i="9"/>
  <c r="J28" i="9"/>
  <c r="L27" i="9"/>
  <c r="AS27" i="9" s="1"/>
  <c r="K27" i="9"/>
  <c r="AR27" i="9" s="1"/>
  <c r="J27" i="9"/>
  <c r="L26" i="9"/>
  <c r="K26" i="9"/>
  <c r="AR26" i="9" s="1"/>
  <c r="J26" i="9"/>
  <c r="AQ26" i="9" s="1"/>
  <c r="L25" i="9"/>
  <c r="K25" i="9"/>
  <c r="J25" i="9"/>
  <c r="L24" i="9"/>
  <c r="K24" i="9"/>
  <c r="J24" i="9"/>
  <c r="L23" i="9"/>
  <c r="AS23" i="9" s="1"/>
  <c r="K23" i="9"/>
  <c r="AR23" i="9" s="1"/>
  <c r="J23" i="9"/>
  <c r="L22" i="9"/>
  <c r="K22" i="9"/>
  <c r="AR22" i="9" s="1"/>
  <c r="J22" i="9"/>
  <c r="AQ22" i="9" s="1"/>
  <c r="L21" i="9"/>
  <c r="K21" i="9"/>
  <c r="J21" i="9"/>
  <c r="AQ21" i="9" s="1"/>
  <c r="L20" i="9"/>
  <c r="AS20" i="9" s="1"/>
  <c r="K20" i="9"/>
  <c r="J20" i="9"/>
  <c r="L19" i="9"/>
  <c r="AS19" i="9" s="1"/>
  <c r="K19" i="9"/>
  <c r="AR19" i="9" s="1"/>
  <c r="J19" i="9"/>
  <c r="L18" i="9"/>
  <c r="K18" i="9"/>
  <c r="AR18" i="9" s="1"/>
  <c r="J18" i="9"/>
  <c r="AQ18" i="9" s="1"/>
  <c r="L17" i="9"/>
  <c r="K17" i="9"/>
  <c r="J17" i="9"/>
  <c r="AQ17" i="9" s="1"/>
  <c r="L16" i="9"/>
  <c r="AS16" i="9" s="1"/>
  <c r="K16" i="9"/>
  <c r="J16" i="9"/>
  <c r="L15" i="9"/>
  <c r="K15" i="9"/>
  <c r="AR15" i="9" s="1"/>
  <c r="J15" i="9"/>
  <c r="L14" i="9"/>
  <c r="K14" i="9"/>
  <c r="AR14" i="9" s="1"/>
  <c r="J14" i="9"/>
  <c r="AQ14" i="9" s="1"/>
  <c r="L13" i="9"/>
  <c r="K13" i="9"/>
  <c r="J13" i="9"/>
  <c r="AQ13" i="9" s="1"/>
  <c r="L12" i="9"/>
  <c r="AS12" i="9" s="1"/>
  <c r="K12" i="9"/>
  <c r="J12" i="9"/>
  <c r="L11" i="9"/>
  <c r="AS11" i="9" s="1"/>
  <c r="K11" i="9"/>
  <c r="AR11" i="9" s="1"/>
  <c r="J11" i="9"/>
  <c r="L10" i="9"/>
  <c r="K10" i="9"/>
  <c r="J10" i="9"/>
  <c r="AQ10" i="9" s="1"/>
  <c r="L9" i="9"/>
  <c r="K9" i="9"/>
  <c r="J9" i="9"/>
  <c r="AQ9" i="9" s="1"/>
  <c r="L8" i="9"/>
  <c r="K8" i="9"/>
  <c r="J8" i="9"/>
  <c r="L7" i="9"/>
  <c r="AS7" i="9" s="1"/>
  <c r="K7" i="9"/>
  <c r="AR7" i="9" s="1"/>
  <c r="J7" i="9"/>
  <c r="L6" i="9"/>
  <c r="K6" i="9"/>
  <c r="AR6" i="9" s="1"/>
  <c r="J6" i="9"/>
  <c r="AQ6" i="9" s="1"/>
  <c r="K71" i="10"/>
  <c r="L70" i="10"/>
  <c r="K70" i="10"/>
  <c r="AR70" i="10" s="1"/>
  <c r="J70" i="10"/>
  <c r="L69" i="10"/>
  <c r="K69" i="10"/>
  <c r="J69" i="10"/>
  <c r="AQ69" i="10" s="1"/>
  <c r="L68" i="10"/>
  <c r="K68" i="10"/>
  <c r="J68" i="10"/>
  <c r="L67" i="10"/>
  <c r="K67" i="10"/>
  <c r="J67" i="10"/>
  <c r="L66" i="10"/>
  <c r="K66" i="10"/>
  <c r="J66" i="10"/>
  <c r="L65" i="10"/>
  <c r="K65" i="10"/>
  <c r="J65" i="10"/>
  <c r="AQ65" i="10" s="1"/>
  <c r="L64" i="10"/>
  <c r="K64" i="10"/>
  <c r="J64" i="10"/>
  <c r="L63" i="10"/>
  <c r="AS63" i="10" s="1"/>
  <c r="K63" i="10"/>
  <c r="J63" i="10"/>
  <c r="AQ63" i="10" s="1"/>
  <c r="L62" i="10"/>
  <c r="K62" i="10"/>
  <c r="J62" i="10"/>
  <c r="L61" i="10"/>
  <c r="K61" i="10"/>
  <c r="J61" i="10"/>
  <c r="L60" i="10"/>
  <c r="K60" i="10"/>
  <c r="AR60" i="10" s="1"/>
  <c r="J60" i="10"/>
  <c r="L59" i="10"/>
  <c r="AS59" i="10" s="1"/>
  <c r="K59" i="10"/>
  <c r="J59" i="10"/>
  <c r="L58" i="10"/>
  <c r="K58" i="10"/>
  <c r="AR58" i="10" s="1"/>
  <c r="J58" i="10"/>
  <c r="L57" i="10"/>
  <c r="K57" i="10"/>
  <c r="J57" i="10"/>
  <c r="L56" i="10"/>
  <c r="K56" i="10"/>
  <c r="J56" i="10"/>
  <c r="L55" i="10"/>
  <c r="K55" i="10"/>
  <c r="J55" i="10"/>
  <c r="AQ55" i="10" s="1"/>
  <c r="L54" i="10"/>
  <c r="K54" i="10"/>
  <c r="AR54" i="10" s="1"/>
  <c r="J54" i="10"/>
  <c r="L53" i="10"/>
  <c r="K53" i="10"/>
  <c r="J53" i="10"/>
  <c r="AQ53" i="10" s="1"/>
  <c r="L52" i="10"/>
  <c r="K52" i="10"/>
  <c r="J52" i="10"/>
  <c r="L51" i="10"/>
  <c r="K51" i="10"/>
  <c r="J51" i="10"/>
  <c r="AQ51" i="10" s="1"/>
  <c r="L50" i="10"/>
  <c r="K50" i="10"/>
  <c r="J50" i="10"/>
  <c r="L49" i="10"/>
  <c r="K49" i="10"/>
  <c r="J49" i="10"/>
  <c r="AQ49" i="10" s="1"/>
  <c r="L48" i="10"/>
  <c r="K48" i="10"/>
  <c r="J48" i="10"/>
  <c r="L47" i="10"/>
  <c r="K47" i="10"/>
  <c r="J47" i="10"/>
  <c r="L46" i="10"/>
  <c r="K46" i="10"/>
  <c r="J46" i="10"/>
  <c r="L45" i="10"/>
  <c r="K45" i="10"/>
  <c r="J45" i="10"/>
  <c r="L44" i="10"/>
  <c r="K44" i="10"/>
  <c r="J44" i="10"/>
  <c r="L43" i="10"/>
  <c r="K43" i="10"/>
  <c r="J43" i="10"/>
  <c r="L42" i="10"/>
  <c r="K42" i="10"/>
  <c r="J42" i="10"/>
  <c r="L41" i="10"/>
  <c r="K41" i="10"/>
  <c r="J41" i="10"/>
  <c r="L40" i="10"/>
  <c r="K40" i="10"/>
  <c r="J40" i="10"/>
  <c r="L39" i="10"/>
  <c r="K39" i="10"/>
  <c r="J39" i="10"/>
  <c r="L38" i="10"/>
  <c r="K38" i="10"/>
  <c r="J38" i="10"/>
  <c r="L37" i="10"/>
  <c r="K37" i="10"/>
  <c r="J37" i="10"/>
  <c r="L36" i="10"/>
  <c r="K36" i="10"/>
  <c r="J36" i="10"/>
  <c r="L35" i="10"/>
  <c r="K35" i="10"/>
  <c r="J35" i="10"/>
  <c r="L34" i="10"/>
  <c r="K34" i="10"/>
  <c r="J34" i="10"/>
  <c r="L33" i="10"/>
  <c r="K33" i="10"/>
  <c r="J33" i="10"/>
  <c r="L32" i="10"/>
  <c r="K32" i="10"/>
  <c r="J32" i="10"/>
  <c r="L31" i="10"/>
  <c r="K31" i="10"/>
  <c r="J31" i="10"/>
  <c r="L30" i="10"/>
  <c r="K30" i="10"/>
  <c r="J30" i="10"/>
  <c r="L29" i="10"/>
  <c r="K29" i="10"/>
  <c r="J29" i="10"/>
  <c r="L28" i="10"/>
  <c r="K28" i="10"/>
  <c r="J28" i="10"/>
  <c r="L27" i="10"/>
  <c r="K27" i="10"/>
  <c r="J27" i="10"/>
  <c r="L26" i="10"/>
  <c r="K26" i="10"/>
  <c r="J26" i="10"/>
  <c r="L25" i="10"/>
  <c r="K25" i="10"/>
  <c r="J25" i="10"/>
  <c r="L24" i="10"/>
  <c r="K24" i="10"/>
  <c r="J24" i="10"/>
  <c r="L23" i="10"/>
  <c r="K23" i="10"/>
  <c r="J23" i="10"/>
  <c r="L22" i="10"/>
  <c r="K22" i="10"/>
  <c r="J22" i="10"/>
  <c r="L21" i="10"/>
  <c r="K21" i="10"/>
  <c r="J21" i="10"/>
  <c r="L20" i="10"/>
  <c r="K20" i="10"/>
  <c r="J20" i="10"/>
  <c r="L19" i="10"/>
  <c r="K19" i="10"/>
  <c r="J19" i="10"/>
  <c r="L18" i="10"/>
  <c r="K18" i="10"/>
  <c r="J18" i="10"/>
  <c r="L17" i="10"/>
  <c r="K17" i="10"/>
  <c r="J17" i="10"/>
  <c r="L16" i="10"/>
  <c r="K16" i="10"/>
  <c r="J16" i="10"/>
  <c r="L15" i="10"/>
  <c r="K15" i="10"/>
  <c r="J15" i="10"/>
  <c r="L14" i="10"/>
  <c r="K14" i="10"/>
  <c r="J14" i="10"/>
  <c r="L13" i="10"/>
  <c r="K13" i="10"/>
  <c r="J13" i="10"/>
  <c r="L12" i="10"/>
  <c r="K12" i="10"/>
  <c r="J12" i="10"/>
  <c r="L11" i="10"/>
  <c r="K11" i="10"/>
  <c r="J11" i="10"/>
  <c r="L10" i="10"/>
  <c r="K10" i="10"/>
  <c r="J10" i="10"/>
  <c r="L9" i="10"/>
  <c r="K9" i="10"/>
  <c r="J9" i="10"/>
  <c r="L8" i="10"/>
  <c r="K8" i="10"/>
  <c r="J8" i="10"/>
  <c r="L7" i="10"/>
  <c r="K7" i="10"/>
  <c r="J7" i="10"/>
  <c r="L6" i="10"/>
  <c r="K6" i="10"/>
  <c r="J6" i="10"/>
  <c r="K71" i="11"/>
  <c r="J71" i="11"/>
  <c r="L70" i="11"/>
  <c r="AS70" i="11" s="1"/>
  <c r="K70" i="11"/>
  <c r="AR70" i="11" s="1"/>
  <c r="J70" i="11"/>
  <c r="L69" i="11"/>
  <c r="K69" i="11"/>
  <c r="AR69" i="11" s="1"/>
  <c r="J69" i="11"/>
  <c r="AQ69" i="11" s="1"/>
  <c r="L68" i="11"/>
  <c r="AS68" i="11" s="1"/>
  <c r="K68" i="11"/>
  <c r="AR68" i="11" s="1"/>
  <c r="J68" i="11"/>
  <c r="AQ68" i="11" s="1"/>
  <c r="L67" i="11"/>
  <c r="AS67" i="11" s="1"/>
  <c r="K67" i="11"/>
  <c r="J67" i="11"/>
  <c r="AQ67" i="11" s="1"/>
  <c r="L66" i="11"/>
  <c r="AS66" i="11" s="1"/>
  <c r="K66" i="11"/>
  <c r="AR66" i="11" s="1"/>
  <c r="J66" i="11"/>
  <c r="AQ66" i="11" s="1"/>
  <c r="L65" i="11"/>
  <c r="K65" i="11"/>
  <c r="AR65" i="11" s="1"/>
  <c r="J65" i="11"/>
  <c r="AQ65" i="11" s="1"/>
  <c r="L64" i="11"/>
  <c r="K64" i="11"/>
  <c r="J64" i="11"/>
  <c r="AQ64" i="11" s="1"/>
  <c r="L63" i="11"/>
  <c r="AS63" i="11" s="1"/>
  <c r="K63" i="11"/>
  <c r="AR63" i="11" s="1"/>
  <c r="J63" i="11"/>
  <c r="AQ63" i="11" s="1"/>
  <c r="L62" i="11"/>
  <c r="AS62" i="11" s="1"/>
  <c r="K62" i="11"/>
  <c r="AR62" i="11" s="1"/>
  <c r="J62" i="11"/>
  <c r="L61" i="11"/>
  <c r="AS61" i="11" s="1"/>
  <c r="K61" i="11"/>
  <c r="AR61" i="11" s="1"/>
  <c r="J61" i="11"/>
  <c r="AQ61" i="11" s="1"/>
  <c r="L60" i="11"/>
  <c r="AS60" i="11" s="1"/>
  <c r="K60" i="11"/>
  <c r="J60" i="11"/>
  <c r="AQ60" i="11" s="1"/>
  <c r="L59" i="11"/>
  <c r="AS59" i="11" s="1"/>
  <c r="K59" i="11"/>
  <c r="J59" i="11"/>
  <c r="L58" i="11"/>
  <c r="AS58" i="11" s="1"/>
  <c r="K58" i="11"/>
  <c r="AR58" i="11" s="1"/>
  <c r="J58" i="11"/>
  <c r="AQ58" i="11" s="1"/>
  <c r="L57" i="11"/>
  <c r="AS57" i="11" s="1"/>
  <c r="K57" i="11"/>
  <c r="AR57" i="11" s="1"/>
  <c r="J57" i="11"/>
  <c r="AQ57" i="11" s="1"/>
  <c r="L56" i="11"/>
  <c r="K56" i="11"/>
  <c r="AR56" i="11" s="1"/>
  <c r="J56" i="11"/>
  <c r="AQ56" i="11" s="1"/>
  <c r="L55" i="11"/>
  <c r="AS55" i="11" s="1"/>
  <c r="K55" i="11"/>
  <c r="AR55" i="11" s="1"/>
  <c r="J55" i="11"/>
  <c r="L54" i="11"/>
  <c r="AS54" i="11" s="1"/>
  <c r="K54" i="11"/>
  <c r="AR54" i="11" s="1"/>
  <c r="J54" i="11"/>
  <c r="L53" i="11"/>
  <c r="K53" i="11"/>
  <c r="AR53" i="11" s="1"/>
  <c r="J53" i="11"/>
  <c r="AQ53" i="11" s="1"/>
  <c r="L52" i="11"/>
  <c r="AS52" i="11" s="1"/>
  <c r="K52" i="11"/>
  <c r="AR52" i="11" s="1"/>
  <c r="J52" i="11"/>
  <c r="AQ52" i="11" s="1"/>
  <c r="L51" i="11"/>
  <c r="AS51" i="11" s="1"/>
  <c r="K51" i="11"/>
  <c r="J51" i="11"/>
  <c r="AQ51" i="11" s="1"/>
  <c r="L50" i="11"/>
  <c r="AS50" i="11" s="1"/>
  <c r="K50" i="11"/>
  <c r="AR50" i="11" s="1"/>
  <c r="J50" i="11"/>
  <c r="AQ50" i="11" s="1"/>
  <c r="L49" i="11"/>
  <c r="K49" i="11"/>
  <c r="AR49" i="11" s="1"/>
  <c r="J49" i="11"/>
  <c r="AQ49" i="11" s="1"/>
  <c r="L48" i="11"/>
  <c r="K48" i="11"/>
  <c r="J48" i="11"/>
  <c r="AQ48" i="11" s="1"/>
  <c r="L47" i="11"/>
  <c r="AS47" i="11" s="1"/>
  <c r="K47" i="11"/>
  <c r="AR47" i="11" s="1"/>
  <c r="J47" i="11"/>
  <c r="AQ47" i="11" s="1"/>
  <c r="L46" i="11"/>
  <c r="AS46" i="11" s="1"/>
  <c r="K46" i="11"/>
  <c r="AR46" i="11" s="1"/>
  <c r="J46" i="11"/>
  <c r="L45" i="11"/>
  <c r="AS45" i="11" s="1"/>
  <c r="K45" i="11"/>
  <c r="AR45" i="11" s="1"/>
  <c r="J45" i="11"/>
  <c r="AQ45" i="11" s="1"/>
  <c r="L44" i="11"/>
  <c r="AS44" i="11" s="1"/>
  <c r="K44" i="11"/>
  <c r="J44" i="11"/>
  <c r="AQ44" i="11" s="1"/>
  <c r="L43" i="11"/>
  <c r="AS43" i="11" s="1"/>
  <c r="K43" i="11"/>
  <c r="J43" i="11"/>
  <c r="L42" i="11"/>
  <c r="AS42" i="11" s="1"/>
  <c r="K42" i="11"/>
  <c r="AR42" i="11" s="1"/>
  <c r="J42" i="11"/>
  <c r="AQ42" i="11" s="1"/>
  <c r="L41" i="11"/>
  <c r="AS41" i="11" s="1"/>
  <c r="K41" i="11"/>
  <c r="AR41" i="11" s="1"/>
  <c r="J41" i="11"/>
  <c r="AQ41" i="11" s="1"/>
  <c r="L40" i="11"/>
  <c r="K40" i="11"/>
  <c r="AR40" i="11" s="1"/>
  <c r="J40" i="11"/>
  <c r="AQ40" i="11" s="1"/>
  <c r="L39" i="11"/>
  <c r="AS39" i="11" s="1"/>
  <c r="K39" i="11"/>
  <c r="AR39" i="11" s="1"/>
  <c r="J39" i="11"/>
  <c r="L38" i="11"/>
  <c r="AS38" i="11" s="1"/>
  <c r="K38" i="11"/>
  <c r="AR38" i="11" s="1"/>
  <c r="J38" i="11"/>
  <c r="L37" i="11"/>
  <c r="K37" i="11"/>
  <c r="AR37" i="11" s="1"/>
  <c r="J37" i="11"/>
  <c r="AQ37" i="11" s="1"/>
  <c r="L36" i="11"/>
  <c r="AS36" i="11" s="1"/>
  <c r="K36" i="11"/>
  <c r="AR36" i="11" s="1"/>
  <c r="J36" i="11"/>
  <c r="AQ36" i="11" s="1"/>
  <c r="L35" i="11"/>
  <c r="AS35" i="11" s="1"/>
  <c r="K35" i="11"/>
  <c r="J35" i="11"/>
  <c r="AQ35" i="11" s="1"/>
  <c r="L34" i="11"/>
  <c r="AS34" i="11" s="1"/>
  <c r="K34" i="11"/>
  <c r="AR34" i="11" s="1"/>
  <c r="J34" i="11"/>
  <c r="AQ34" i="11" s="1"/>
  <c r="L33" i="11"/>
  <c r="K33" i="11"/>
  <c r="AR33" i="11" s="1"/>
  <c r="J33" i="11"/>
  <c r="AQ33" i="11" s="1"/>
  <c r="L32" i="11"/>
  <c r="K32" i="11"/>
  <c r="J32" i="11"/>
  <c r="AQ32" i="11" s="1"/>
  <c r="L31" i="11"/>
  <c r="AS31" i="11" s="1"/>
  <c r="K31" i="11"/>
  <c r="AR31" i="11" s="1"/>
  <c r="J31" i="11"/>
  <c r="AQ31" i="11" s="1"/>
  <c r="L30" i="11"/>
  <c r="AS30" i="11" s="1"/>
  <c r="K30" i="11"/>
  <c r="AR30" i="11" s="1"/>
  <c r="J30" i="11"/>
  <c r="L29" i="11"/>
  <c r="AS29" i="11" s="1"/>
  <c r="K29" i="11"/>
  <c r="AR29" i="11" s="1"/>
  <c r="J29" i="11"/>
  <c r="AQ29" i="11" s="1"/>
  <c r="L28" i="11"/>
  <c r="AS28" i="11" s="1"/>
  <c r="K28" i="11"/>
  <c r="J28" i="11"/>
  <c r="AQ28" i="11" s="1"/>
  <c r="L27" i="11"/>
  <c r="AS27" i="11" s="1"/>
  <c r="K27" i="11"/>
  <c r="J27" i="11"/>
  <c r="L26" i="11"/>
  <c r="AS26" i="11" s="1"/>
  <c r="K26" i="11"/>
  <c r="AR26" i="11" s="1"/>
  <c r="J26" i="11"/>
  <c r="AQ26" i="11" s="1"/>
  <c r="L25" i="11"/>
  <c r="AS25" i="11" s="1"/>
  <c r="K25" i="11"/>
  <c r="AR25" i="11" s="1"/>
  <c r="J25" i="11"/>
  <c r="AQ25" i="11" s="1"/>
  <c r="L24" i="11"/>
  <c r="K24" i="11"/>
  <c r="AR24" i="11" s="1"/>
  <c r="J24" i="11"/>
  <c r="AQ24" i="11" s="1"/>
  <c r="L23" i="11"/>
  <c r="AS23" i="11" s="1"/>
  <c r="K23" i="11"/>
  <c r="AR23" i="11" s="1"/>
  <c r="J23" i="11"/>
  <c r="L22" i="11"/>
  <c r="AS22" i="11" s="1"/>
  <c r="K22" i="11"/>
  <c r="AR22" i="11" s="1"/>
  <c r="J22" i="11"/>
  <c r="L21" i="11"/>
  <c r="K21" i="11"/>
  <c r="AR21" i="11" s="1"/>
  <c r="J21" i="11"/>
  <c r="AQ21" i="11" s="1"/>
  <c r="L20" i="11"/>
  <c r="AS20" i="11" s="1"/>
  <c r="K20" i="11"/>
  <c r="AR20" i="11" s="1"/>
  <c r="J20" i="11"/>
  <c r="AQ20" i="11" s="1"/>
  <c r="L19" i="11"/>
  <c r="AS19" i="11" s="1"/>
  <c r="K19" i="11"/>
  <c r="J19" i="11"/>
  <c r="AQ19" i="11" s="1"/>
  <c r="L18" i="11"/>
  <c r="AS18" i="11" s="1"/>
  <c r="K18" i="11"/>
  <c r="AR18" i="11" s="1"/>
  <c r="J18" i="11"/>
  <c r="AQ18" i="11" s="1"/>
  <c r="L17" i="11"/>
  <c r="K17" i="11"/>
  <c r="AR17" i="11" s="1"/>
  <c r="J17" i="11"/>
  <c r="AQ17" i="11" s="1"/>
  <c r="L16" i="11"/>
  <c r="K16" i="11"/>
  <c r="J16" i="11"/>
  <c r="AQ16" i="11" s="1"/>
  <c r="L15" i="11"/>
  <c r="AS15" i="11" s="1"/>
  <c r="K15" i="11"/>
  <c r="AR15" i="11" s="1"/>
  <c r="J15" i="11"/>
  <c r="AQ15" i="11" s="1"/>
  <c r="L14" i="11"/>
  <c r="AS14" i="11" s="1"/>
  <c r="K14" i="11"/>
  <c r="AR14" i="11" s="1"/>
  <c r="J14" i="11"/>
  <c r="L13" i="11"/>
  <c r="AS13" i="11" s="1"/>
  <c r="K13" i="11"/>
  <c r="AR13" i="11" s="1"/>
  <c r="J13" i="11"/>
  <c r="AQ13" i="11" s="1"/>
  <c r="L12" i="11"/>
  <c r="AS12" i="11" s="1"/>
  <c r="K12" i="11"/>
  <c r="J12" i="11"/>
  <c r="AQ12" i="11" s="1"/>
  <c r="L11" i="11"/>
  <c r="AS11" i="11" s="1"/>
  <c r="K11" i="11"/>
  <c r="J11" i="11"/>
  <c r="L10" i="11"/>
  <c r="AS10" i="11" s="1"/>
  <c r="K10" i="11"/>
  <c r="AR10" i="11" s="1"/>
  <c r="J10" i="11"/>
  <c r="AQ10" i="11" s="1"/>
  <c r="L9" i="11"/>
  <c r="AS9" i="11" s="1"/>
  <c r="K9" i="11"/>
  <c r="AR9" i="11" s="1"/>
  <c r="J9" i="11"/>
  <c r="AQ9" i="11" s="1"/>
  <c r="L8" i="11"/>
  <c r="K8" i="11"/>
  <c r="AR8" i="11" s="1"/>
  <c r="J8" i="11"/>
  <c r="AQ8" i="11" s="1"/>
  <c r="L7" i="11"/>
  <c r="AS7" i="11" s="1"/>
  <c r="K7" i="11"/>
  <c r="AR7" i="11" s="1"/>
  <c r="J7" i="11"/>
  <c r="L6" i="11"/>
  <c r="AS6" i="11" s="1"/>
  <c r="K6" i="11"/>
  <c r="AR6" i="11" s="1"/>
  <c r="J6" i="11"/>
  <c r="L71" i="12"/>
  <c r="AS71" i="12" s="1"/>
  <c r="L70" i="12"/>
  <c r="K70" i="12"/>
  <c r="J70" i="12"/>
  <c r="AQ70" i="12" s="1"/>
  <c r="L69" i="12"/>
  <c r="K69" i="12"/>
  <c r="J69" i="12"/>
  <c r="L68" i="12"/>
  <c r="AS68" i="12" s="1"/>
  <c r="K68" i="12"/>
  <c r="J68" i="12"/>
  <c r="L67" i="12"/>
  <c r="K67" i="12"/>
  <c r="AR67" i="12" s="1"/>
  <c r="J67" i="12"/>
  <c r="L66" i="12"/>
  <c r="K66" i="12"/>
  <c r="J66" i="12"/>
  <c r="AQ66" i="12" s="1"/>
  <c r="L65" i="12"/>
  <c r="K65" i="12"/>
  <c r="J65" i="12"/>
  <c r="K64" i="12"/>
  <c r="AR64" i="12" s="1"/>
  <c r="J64" i="12"/>
  <c r="L63" i="12"/>
  <c r="K63" i="12"/>
  <c r="AR63" i="12" s="1"/>
  <c r="J63" i="12"/>
  <c r="AQ63" i="12" s="1"/>
  <c r="L62" i="12"/>
  <c r="K62" i="12"/>
  <c r="J62" i="12"/>
  <c r="L61" i="12"/>
  <c r="AS61" i="12" s="1"/>
  <c r="K61" i="12"/>
  <c r="J61" i="12"/>
  <c r="L60" i="12"/>
  <c r="K60" i="12"/>
  <c r="AR60" i="12" s="1"/>
  <c r="J60" i="12"/>
  <c r="L59" i="12"/>
  <c r="K59" i="12"/>
  <c r="J59" i="12"/>
  <c r="AQ59" i="12" s="1"/>
  <c r="L58" i="12"/>
  <c r="K58" i="12"/>
  <c r="J58" i="12"/>
  <c r="L57" i="12"/>
  <c r="AS57" i="12" s="1"/>
  <c r="K57" i="12"/>
  <c r="J57" i="12"/>
  <c r="L56" i="12"/>
  <c r="K56" i="12"/>
  <c r="AR56" i="12" s="1"/>
  <c r="J56" i="12"/>
  <c r="L55" i="12"/>
  <c r="K55" i="12"/>
  <c r="J55" i="12"/>
  <c r="AQ55" i="12" s="1"/>
  <c r="L54" i="12"/>
  <c r="K54" i="12"/>
  <c r="J54" i="12"/>
  <c r="L53" i="12"/>
  <c r="AS53" i="12" s="1"/>
  <c r="K53" i="12"/>
  <c r="J53" i="12"/>
  <c r="L52" i="12"/>
  <c r="AS52" i="12" s="1"/>
  <c r="K52" i="12"/>
  <c r="AR52" i="12" s="1"/>
  <c r="J52" i="12"/>
  <c r="L51" i="12"/>
  <c r="K51" i="12"/>
  <c r="J51" i="12"/>
  <c r="AQ51" i="12" s="1"/>
  <c r="L50" i="12"/>
  <c r="K50" i="12"/>
  <c r="J50" i="12"/>
  <c r="L49" i="12"/>
  <c r="AS49" i="12" s="1"/>
  <c r="K49" i="12"/>
  <c r="J49" i="12"/>
  <c r="L48" i="12"/>
  <c r="K48" i="12"/>
  <c r="AR48" i="12" s="1"/>
  <c r="J48" i="12"/>
  <c r="L47" i="12"/>
  <c r="K47" i="12"/>
  <c r="J47" i="12"/>
  <c r="AQ47" i="12" s="1"/>
  <c r="L46" i="12"/>
  <c r="K46" i="12"/>
  <c r="J46" i="12"/>
  <c r="L45" i="12"/>
  <c r="AS45" i="12" s="1"/>
  <c r="K45" i="12"/>
  <c r="J45" i="12"/>
  <c r="L44" i="12"/>
  <c r="K44" i="12"/>
  <c r="AR44" i="12" s="1"/>
  <c r="J44" i="12"/>
  <c r="L43" i="12"/>
  <c r="K43" i="12"/>
  <c r="J43" i="12"/>
  <c r="AQ43" i="12" s="1"/>
  <c r="L42" i="12"/>
  <c r="K42" i="12"/>
  <c r="J42" i="12"/>
  <c r="L41" i="12"/>
  <c r="AS41" i="12" s="1"/>
  <c r="K41" i="12"/>
  <c r="J41" i="12"/>
  <c r="L40" i="12"/>
  <c r="K40" i="12"/>
  <c r="AR40" i="12" s="1"/>
  <c r="J40" i="12"/>
  <c r="L39" i="12"/>
  <c r="K39" i="12"/>
  <c r="J39" i="12"/>
  <c r="AQ39" i="12" s="1"/>
  <c r="L38" i="12"/>
  <c r="K38" i="12"/>
  <c r="J38" i="12"/>
  <c r="L37" i="12"/>
  <c r="AS37" i="12" s="1"/>
  <c r="K37" i="12"/>
  <c r="J37" i="12"/>
  <c r="L36" i="12"/>
  <c r="K36" i="12"/>
  <c r="AR36" i="12" s="1"/>
  <c r="J36" i="12"/>
  <c r="L35" i="12"/>
  <c r="K35" i="12"/>
  <c r="J35" i="12"/>
  <c r="AQ35" i="12" s="1"/>
  <c r="L34" i="12"/>
  <c r="K34" i="12"/>
  <c r="J34" i="12"/>
  <c r="L33" i="12"/>
  <c r="AS33" i="12" s="1"/>
  <c r="K33" i="12"/>
  <c r="J33" i="12"/>
  <c r="L32" i="12"/>
  <c r="K32" i="12"/>
  <c r="AR32" i="12" s="1"/>
  <c r="J32" i="12"/>
  <c r="L31" i="12"/>
  <c r="K31" i="12"/>
  <c r="AR31" i="12" s="1"/>
  <c r="J31" i="12"/>
  <c r="AQ31" i="12" s="1"/>
  <c r="L30" i="12"/>
  <c r="K30" i="12"/>
  <c r="J30" i="12"/>
  <c r="L29" i="12"/>
  <c r="AS29" i="12" s="1"/>
  <c r="K29" i="12"/>
  <c r="J29" i="12"/>
  <c r="L28" i="12"/>
  <c r="K28" i="12"/>
  <c r="AR28" i="12" s="1"/>
  <c r="J28" i="12"/>
  <c r="L27" i="12"/>
  <c r="K27" i="12"/>
  <c r="J27" i="12"/>
  <c r="AQ27" i="12" s="1"/>
  <c r="L26" i="12"/>
  <c r="K26" i="12"/>
  <c r="J26" i="12"/>
  <c r="L25" i="12"/>
  <c r="AS25" i="12" s="1"/>
  <c r="K25" i="12"/>
  <c r="J25" i="12"/>
  <c r="L24" i="12"/>
  <c r="K24" i="12"/>
  <c r="AR24" i="12" s="1"/>
  <c r="J24" i="12"/>
  <c r="L23" i="12"/>
  <c r="K23" i="12"/>
  <c r="J23" i="12"/>
  <c r="AQ23" i="12" s="1"/>
  <c r="L22" i="12"/>
  <c r="K22" i="12"/>
  <c r="J22" i="12"/>
  <c r="L21" i="12"/>
  <c r="AS21" i="12" s="1"/>
  <c r="K21" i="12"/>
  <c r="J21" i="12"/>
  <c r="L20" i="12"/>
  <c r="AS20" i="12" s="1"/>
  <c r="K20" i="12"/>
  <c r="AR20" i="12" s="1"/>
  <c r="J20" i="12"/>
  <c r="L19" i="12"/>
  <c r="K19" i="12"/>
  <c r="J19" i="12"/>
  <c r="AQ19" i="12" s="1"/>
  <c r="L18" i="12"/>
  <c r="K18" i="12"/>
  <c r="J18" i="12"/>
  <c r="L17" i="12"/>
  <c r="AS17" i="12" s="1"/>
  <c r="K17" i="12"/>
  <c r="J17" i="12"/>
  <c r="L16" i="12"/>
  <c r="K16" i="12"/>
  <c r="AR16" i="12" s="1"/>
  <c r="J16" i="12"/>
  <c r="L15" i="12"/>
  <c r="K15" i="12"/>
  <c r="J15" i="12"/>
  <c r="AQ15" i="12" s="1"/>
  <c r="L14" i="12"/>
  <c r="K14" i="12"/>
  <c r="J14" i="12"/>
  <c r="L13" i="12"/>
  <c r="AS13" i="12" s="1"/>
  <c r="K13" i="12"/>
  <c r="J13" i="12"/>
  <c r="L12" i="12"/>
  <c r="K12" i="12"/>
  <c r="AR12" i="12" s="1"/>
  <c r="J12" i="12"/>
  <c r="L11" i="12"/>
  <c r="K11" i="12"/>
  <c r="J11" i="12"/>
  <c r="AQ11" i="12" s="1"/>
  <c r="L10" i="12"/>
  <c r="K10" i="12"/>
  <c r="J10" i="12"/>
  <c r="AQ10" i="12" s="1"/>
  <c r="L9" i="12"/>
  <c r="AS9" i="12" s="1"/>
  <c r="K9" i="12"/>
  <c r="J9" i="12"/>
  <c r="L8" i="12"/>
  <c r="K8" i="12"/>
  <c r="AR8" i="12" s="1"/>
  <c r="J8" i="12"/>
  <c r="L7" i="12"/>
  <c r="K7" i="12"/>
  <c r="J7" i="12"/>
  <c r="AQ7" i="12" s="1"/>
  <c r="L6" i="12"/>
  <c r="K6" i="12"/>
  <c r="J6" i="12"/>
  <c r="L71" i="2"/>
  <c r="K71" i="2"/>
  <c r="AR71" i="2" s="1"/>
  <c r="J71" i="2"/>
  <c r="L70" i="2"/>
  <c r="K70" i="2"/>
  <c r="J70" i="2"/>
  <c r="AQ70" i="2" s="1"/>
  <c r="L69" i="2"/>
  <c r="K69" i="2"/>
  <c r="J69" i="2"/>
  <c r="L68" i="2"/>
  <c r="AS68" i="2" s="1"/>
  <c r="K68" i="2"/>
  <c r="J68" i="2"/>
  <c r="L67" i="2"/>
  <c r="K67" i="2"/>
  <c r="AR67" i="2" s="1"/>
  <c r="J67" i="2"/>
  <c r="L66" i="2"/>
  <c r="K66" i="2"/>
  <c r="J66" i="2"/>
  <c r="AQ66" i="2" s="1"/>
  <c r="L65" i="2"/>
  <c r="K65" i="2"/>
  <c r="J65" i="2"/>
  <c r="L64" i="2"/>
  <c r="AS64" i="2" s="1"/>
  <c r="K64" i="2"/>
  <c r="J64" i="2"/>
  <c r="L63" i="2"/>
  <c r="K63" i="2"/>
  <c r="AR63" i="2" s="1"/>
  <c r="J63" i="2"/>
  <c r="L62" i="2"/>
  <c r="K62" i="2"/>
  <c r="J62" i="2"/>
  <c r="AQ62" i="2" s="1"/>
  <c r="L61" i="2"/>
  <c r="K61" i="2"/>
  <c r="J61" i="2"/>
  <c r="L60" i="2"/>
  <c r="AS60" i="2" s="1"/>
  <c r="K60" i="2"/>
  <c r="J60" i="2"/>
  <c r="L59" i="2"/>
  <c r="K59" i="2"/>
  <c r="AR59" i="2" s="1"/>
  <c r="J59" i="2"/>
  <c r="L58" i="2"/>
  <c r="K58" i="2"/>
  <c r="J58" i="2"/>
  <c r="AQ58" i="2" s="1"/>
  <c r="L57" i="2"/>
  <c r="K57" i="2"/>
  <c r="J57" i="2"/>
  <c r="L56" i="2"/>
  <c r="AS56" i="2" s="1"/>
  <c r="K56" i="2"/>
  <c r="J56" i="2"/>
  <c r="L55" i="2"/>
  <c r="K55" i="2"/>
  <c r="AR55" i="2" s="1"/>
  <c r="J55" i="2"/>
  <c r="L54" i="2"/>
  <c r="K54" i="2"/>
  <c r="J54" i="2"/>
  <c r="AQ54" i="2" s="1"/>
  <c r="L53" i="2"/>
  <c r="K53" i="2"/>
  <c r="J53" i="2"/>
  <c r="L52" i="2"/>
  <c r="AS52" i="2" s="1"/>
  <c r="K52" i="2"/>
  <c r="J52" i="2"/>
  <c r="L51" i="2"/>
  <c r="K51" i="2"/>
  <c r="AR51" i="2" s="1"/>
  <c r="J51" i="2"/>
  <c r="L50" i="2"/>
  <c r="K50" i="2"/>
  <c r="J50" i="2"/>
  <c r="AQ50" i="2" s="1"/>
  <c r="L49" i="2"/>
  <c r="K49" i="2"/>
  <c r="J49" i="2"/>
  <c r="L48" i="2"/>
  <c r="AS48" i="2" s="1"/>
  <c r="K48" i="2"/>
  <c r="J48" i="2"/>
  <c r="L47" i="2"/>
  <c r="K47" i="2"/>
  <c r="AR47" i="2" s="1"/>
  <c r="J47" i="2"/>
  <c r="L46" i="2"/>
  <c r="K46" i="2"/>
  <c r="J46" i="2"/>
  <c r="AQ46" i="2" s="1"/>
  <c r="L45" i="2"/>
  <c r="K45" i="2"/>
  <c r="J45" i="2"/>
  <c r="L44" i="2"/>
  <c r="AS44" i="2" s="1"/>
  <c r="K44" i="2"/>
  <c r="J44" i="2"/>
  <c r="L43" i="2"/>
  <c r="K43" i="2"/>
  <c r="AR43" i="2" s="1"/>
  <c r="J43" i="2"/>
  <c r="L42" i="2"/>
  <c r="K42" i="2"/>
  <c r="J42" i="2"/>
  <c r="AQ42" i="2" s="1"/>
  <c r="L41" i="2"/>
  <c r="K41" i="2"/>
  <c r="J41" i="2"/>
  <c r="L40" i="2"/>
  <c r="AS40" i="2" s="1"/>
  <c r="K40" i="2"/>
  <c r="J40" i="2"/>
  <c r="L39" i="2"/>
  <c r="K39" i="2"/>
  <c r="AR39" i="2" s="1"/>
  <c r="J39" i="2"/>
  <c r="L38" i="2"/>
  <c r="K38" i="2"/>
  <c r="J38" i="2"/>
  <c r="AQ38" i="2" s="1"/>
  <c r="L37" i="2"/>
  <c r="K37" i="2"/>
  <c r="J37" i="2"/>
  <c r="L36" i="2"/>
  <c r="AS36" i="2" s="1"/>
  <c r="K36" i="2"/>
  <c r="J36" i="2"/>
  <c r="L35" i="2"/>
  <c r="K35" i="2"/>
  <c r="AR35" i="2" s="1"/>
  <c r="J35" i="2"/>
  <c r="L34" i="2"/>
  <c r="K34" i="2"/>
  <c r="J34" i="2"/>
  <c r="AQ34" i="2" s="1"/>
  <c r="L33" i="2"/>
  <c r="K33" i="2"/>
  <c r="J33" i="2"/>
  <c r="L32" i="2"/>
  <c r="AS32" i="2" s="1"/>
  <c r="K32" i="2"/>
  <c r="J32" i="2"/>
  <c r="L31" i="2"/>
  <c r="K31" i="2"/>
  <c r="AR31" i="2" s="1"/>
  <c r="J31" i="2"/>
  <c r="L30" i="2"/>
  <c r="AS30" i="2" s="1"/>
  <c r="K30" i="2"/>
  <c r="J30" i="2"/>
  <c r="AQ30" i="2" s="1"/>
  <c r="L29" i="2"/>
  <c r="K29" i="2"/>
  <c r="J29" i="2"/>
  <c r="L28" i="2"/>
  <c r="AS28" i="2" s="1"/>
  <c r="K28" i="2"/>
  <c r="J28" i="2"/>
  <c r="L27" i="2"/>
  <c r="K27" i="2"/>
  <c r="AR27" i="2" s="1"/>
  <c r="J27" i="2"/>
  <c r="L26" i="2"/>
  <c r="K26" i="2"/>
  <c r="J26" i="2"/>
  <c r="AQ26" i="2" s="1"/>
  <c r="L25" i="2"/>
  <c r="K25" i="2"/>
  <c r="J25" i="2"/>
  <c r="L24" i="2"/>
  <c r="AS24" i="2" s="1"/>
  <c r="K24" i="2"/>
  <c r="J24" i="2"/>
  <c r="L23" i="2"/>
  <c r="K23" i="2"/>
  <c r="AR23" i="2" s="1"/>
  <c r="J23" i="2"/>
  <c r="L22" i="2"/>
  <c r="K22" i="2"/>
  <c r="J22" i="2"/>
  <c r="AQ22" i="2" s="1"/>
  <c r="L21" i="2"/>
  <c r="K21" i="2"/>
  <c r="J21" i="2"/>
  <c r="L20" i="2"/>
  <c r="AS20" i="2" s="1"/>
  <c r="K20" i="2"/>
  <c r="J20" i="2"/>
  <c r="L19" i="2"/>
  <c r="K19" i="2"/>
  <c r="AR19" i="2" s="1"/>
  <c r="J19" i="2"/>
  <c r="L18" i="2"/>
  <c r="K18" i="2"/>
  <c r="J18" i="2"/>
  <c r="AQ18" i="2" s="1"/>
  <c r="L17" i="2"/>
  <c r="K17" i="2"/>
  <c r="J17" i="2"/>
  <c r="L16" i="2"/>
  <c r="AS16" i="2" s="1"/>
  <c r="K16" i="2"/>
  <c r="J16" i="2"/>
  <c r="L15" i="2"/>
  <c r="K15" i="2"/>
  <c r="AR15" i="2" s="1"/>
  <c r="J15" i="2"/>
  <c r="L14" i="2"/>
  <c r="K14" i="2"/>
  <c r="J14" i="2"/>
  <c r="AQ14" i="2" s="1"/>
  <c r="L13" i="2"/>
  <c r="K13" i="2"/>
  <c r="J13" i="2"/>
  <c r="L12" i="2"/>
  <c r="AS12" i="2" s="1"/>
  <c r="K12" i="2"/>
  <c r="J12" i="2"/>
  <c r="L11" i="2"/>
  <c r="K11" i="2"/>
  <c r="AR11" i="2" s="1"/>
  <c r="J11" i="2"/>
  <c r="L10" i="2"/>
  <c r="K10" i="2"/>
  <c r="J10" i="2"/>
  <c r="AQ10" i="2" s="1"/>
  <c r="L9" i="2"/>
  <c r="K9" i="2"/>
  <c r="J9" i="2"/>
  <c r="L8" i="2"/>
  <c r="AS8" i="2" s="1"/>
  <c r="K8" i="2"/>
  <c r="J8" i="2"/>
  <c r="L7" i="2"/>
  <c r="K7" i="2"/>
  <c r="AR7" i="2" s="1"/>
  <c r="J7" i="2"/>
  <c r="L6" i="2"/>
  <c r="K6" i="2"/>
  <c r="J6" i="2"/>
  <c r="AQ6" i="2" s="1"/>
  <c r="X71" i="1"/>
  <c r="W71" i="1"/>
  <c r="V71" i="1"/>
  <c r="X70" i="1"/>
  <c r="W70" i="1"/>
  <c r="V70" i="1"/>
  <c r="X69" i="1"/>
  <c r="W69" i="1"/>
  <c r="V69" i="1"/>
  <c r="X68" i="1"/>
  <c r="W68" i="1"/>
  <c r="V68" i="1"/>
  <c r="X67" i="1"/>
  <c r="W67" i="1"/>
  <c r="V67" i="1"/>
  <c r="X66" i="1"/>
  <c r="W66" i="1"/>
  <c r="V66" i="1"/>
  <c r="X65" i="1"/>
  <c r="W65" i="1"/>
  <c r="V65" i="1"/>
  <c r="X64" i="1"/>
  <c r="W64" i="1"/>
  <c r="V64" i="1"/>
  <c r="X63" i="1"/>
  <c r="W63" i="1"/>
  <c r="V63" i="1"/>
  <c r="X62" i="1"/>
  <c r="W62" i="1"/>
  <c r="V62" i="1"/>
  <c r="X61" i="1"/>
  <c r="W61" i="1"/>
  <c r="V61" i="1"/>
  <c r="X60" i="1"/>
  <c r="W60" i="1"/>
  <c r="V60" i="1"/>
  <c r="X59" i="1"/>
  <c r="W59" i="1"/>
  <c r="V59" i="1"/>
  <c r="X58" i="1"/>
  <c r="W58" i="1"/>
  <c r="V58" i="1"/>
  <c r="X57" i="1"/>
  <c r="W57" i="1"/>
  <c r="V57" i="1"/>
  <c r="X56" i="1"/>
  <c r="W56" i="1"/>
  <c r="V56" i="1"/>
  <c r="X55" i="1"/>
  <c r="W55" i="1"/>
  <c r="V55" i="1"/>
  <c r="X54" i="1"/>
  <c r="W54" i="1"/>
  <c r="V54" i="1"/>
  <c r="X53" i="1"/>
  <c r="W53" i="1"/>
  <c r="V53" i="1"/>
  <c r="X52" i="1"/>
  <c r="W52" i="1"/>
  <c r="V52" i="1"/>
  <c r="X51" i="1"/>
  <c r="W51" i="1"/>
  <c r="V51" i="1"/>
  <c r="X50" i="1"/>
  <c r="W50" i="1"/>
  <c r="V50" i="1"/>
  <c r="X49" i="1"/>
  <c r="W49" i="1"/>
  <c r="V49" i="1"/>
  <c r="X48" i="1"/>
  <c r="W48" i="1"/>
  <c r="V48" i="1"/>
  <c r="X47" i="1"/>
  <c r="W47" i="1"/>
  <c r="V47" i="1"/>
  <c r="X46" i="1"/>
  <c r="W46" i="1"/>
  <c r="V46" i="1"/>
  <c r="X45" i="1"/>
  <c r="W45" i="1"/>
  <c r="V45" i="1"/>
  <c r="X44" i="1"/>
  <c r="AS44" i="1" s="1"/>
  <c r="W44" i="1"/>
  <c r="V44" i="1"/>
  <c r="X43" i="1"/>
  <c r="W43" i="1"/>
  <c r="V43" i="1"/>
  <c r="X42" i="1"/>
  <c r="W42" i="1"/>
  <c r="V42" i="1"/>
  <c r="X41" i="1"/>
  <c r="W41" i="1"/>
  <c r="V41" i="1"/>
  <c r="X40" i="1"/>
  <c r="W40" i="1"/>
  <c r="V40" i="1"/>
  <c r="X39" i="1"/>
  <c r="W39" i="1"/>
  <c r="V39" i="1"/>
  <c r="X38" i="1"/>
  <c r="W38" i="1"/>
  <c r="V38" i="1"/>
  <c r="X37" i="1"/>
  <c r="W37" i="1"/>
  <c r="V37" i="1"/>
  <c r="X36" i="1"/>
  <c r="W36" i="1"/>
  <c r="V36" i="1"/>
  <c r="AQ36" i="1" s="1"/>
  <c r="X35" i="1"/>
  <c r="W35" i="1"/>
  <c r="V35" i="1"/>
  <c r="X34" i="1"/>
  <c r="W34" i="1"/>
  <c r="V34" i="1"/>
  <c r="X33" i="1"/>
  <c r="W33" i="1"/>
  <c r="V33" i="1"/>
  <c r="X32" i="1"/>
  <c r="W32" i="1"/>
  <c r="V32" i="1"/>
  <c r="X31" i="1"/>
  <c r="W31" i="1"/>
  <c r="V31" i="1"/>
  <c r="X30" i="1"/>
  <c r="W30" i="1"/>
  <c r="V30" i="1"/>
  <c r="X29" i="1"/>
  <c r="W29" i="1"/>
  <c r="V29" i="1"/>
  <c r="X28" i="1"/>
  <c r="W28" i="1"/>
  <c r="V28" i="1"/>
  <c r="X27" i="1"/>
  <c r="W27" i="1"/>
  <c r="V27" i="1"/>
  <c r="X26" i="1"/>
  <c r="W26" i="1"/>
  <c r="V26" i="1"/>
  <c r="X25" i="1"/>
  <c r="W25" i="1"/>
  <c r="V25" i="1"/>
  <c r="X24" i="1"/>
  <c r="W24" i="1"/>
  <c r="V24" i="1"/>
  <c r="X23" i="1"/>
  <c r="W23" i="1"/>
  <c r="V23" i="1"/>
  <c r="X22" i="1"/>
  <c r="AS22" i="1" s="1"/>
  <c r="W22" i="1"/>
  <c r="V22" i="1"/>
  <c r="X21" i="1"/>
  <c r="W21" i="1"/>
  <c r="V21" i="1"/>
  <c r="X20" i="1"/>
  <c r="W20" i="1"/>
  <c r="V20" i="1"/>
  <c r="X19" i="1"/>
  <c r="W19" i="1"/>
  <c r="V19" i="1"/>
  <c r="X18" i="1"/>
  <c r="W18" i="1"/>
  <c r="V18" i="1"/>
  <c r="X17" i="1"/>
  <c r="W17" i="1"/>
  <c r="V17" i="1"/>
  <c r="X16" i="1"/>
  <c r="W16" i="1"/>
  <c r="V16" i="1"/>
  <c r="X15" i="1"/>
  <c r="W15" i="1"/>
  <c r="V15" i="1"/>
  <c r="X14" i="1"/>
  <c r="W14" i="1"/>
  <c r="V14" i="1"/>
  <c r="X13" i="1"/>
  <c r="W13" i="1"/>
  <c r="V13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W8" i="1"/>
  <c r="V8" i="1"/>
  <c r="X7" i="1"/>
  <c r="W7" i="1"/>
  <c r="V7" i="1"/>
  <c r="X6" i="1"/>
  <c r="W6" i="1"/>
  <c r="V6" i="1"/>
  <c r="L71" i="1"/>
  <c r="K71" i="1"/>
  <c r="J71" i="1"/>
  <c r="L70" i="1"/>
  <c r="AS70" i="1" s="1"/>
  <c r="K70" i="1"/>
  <c r="AR70" i="1" s="1"/>
  <c r="J70" i="1"/>
  <c r="L69" i="1"/>
  <c r="AS69" i="1" s="1"/>
  <c r="K69" i="1"/>
  <c r="AR69" i="1" s="1"/>
  <c r="J69" i="1"/>
  <c r="AQ69" i="1" s="1"/>
  <c r="L68" i="1"/>
  <c r="K68" i="1"/>
  <c r="J68" i="1"/>
  <c r="AQ68" i="1" s="1"/>
  <c r="L67" i="1"/>
  <c r="AS67" i="1" s="1"/>
  <c r="K67" i="1"/>
  <c r="J67" i="1"/>
  <c r="AQ67" i="1" s="1"/>
  <c r="L66" i="1"/>
  <c r="AS66" i="1" s="1"/>
  <c r="K66" i="1"/>
  <c r="AR66" i="1" s="1"/>
  <c r="J66" i="1"/>
  <c r="L65" i="1"/>
  <c r="K65" i="1"/>
  <c r="J65" i="1"/>
  <c r="L64" i="1"/>
  <c r="K64" i="1"/>
  <c r="J64" i="1"/>
  <c r="AQ64" i="1" s="1"/>
  <c r="L63" i="1"/>
  <c r="AS63" i="1" s="1"/>
  <c r="K63" i="1"/>
  <c r="J63" i="1"/>
  <c r="L62" i="1"/>
  <c r="AS62" i="1" s="1"/>
  <c r="K62" i="1"/>
  <c r="AR62" i="1" s="1"/>
  <c r="J62" i="1"/>
  <c r="L61" i="1"/>
  <c r="AS61" i="1" s="1"/>
  <c r="K61" i="1"/>
  <c r="J61" i="1"/>
  <c r="AQ61" i="1" s="1"/>
  <c r="L60" i="1"/>
  <c r="K60" i="1"/>
  <c r="J60" i="1"/>
  <c r="L59" i="1"/>
  <c r="AS59" i="1" s="1"/>
  <c r="K59" i="1"/>
  <c r="J59" i="1"/>
  <c r="AQ59" i="1" s="1"/>
  <c r="L58" i="1"/>
  <c r="K58" i="1"/>
  <c r="J58" i="1"/>
  <c r="J8" i="1"/>
  <c r="K8" i="1"/>
  <c r="L8" i="1"/>
  <c r="J9" i="1"/>
  <c r="K9" i="1"/>
  <c r="L9" i="1"/>
  <c r="J10" i="1"/>
  <c r="K10" i="1"/>
  <c r="AR10" i="1" s="1"/>
  <c r="L10" i="1"/>
  <c r="J11" i="1"/>
  <c r="K11" i="1"/>
  <c r="L11" i="1"/>
  <c r="J12" i="1"/>
  <c r="K12" i="1"/>
  <c r="L12" i="1"/>
  <c r="J13" i="1"/>
  <c r="K13" i="1"/>
  <c r="L13" i="1"/>
  <c r="J14" i="1"/>
  <c r="K14" i="1"/>
  <c r="AR14" i="1" s="1"/>
  <c r="L14" i="1"/>
  <c r="J15" i="1"/>
  <c r="K15" i="1"/>
  <c r="L15" i="1"/>
  <c r="J16" i="1"/>
  <c r="K16" i="1"/>
  <c r="L16" i="1"/>
  <c r="J17" i="1"/>
  <c r="K17" i="1"/>
  <c r="L17" i="1"/>
  <c r="J18" i="1"/>
  <c r="K18" i="1"/>
  <c r="AR18" i="1" s="1"/>
  <c r="L18" i="1"/>
  <c r="J19" i="1"/>
  <c r="K19" i="1"/>
  <c r="L19" i="1"/>
  <c r="J20" i="1"/>
  <c r="K20" i="1"/>
  <c r="L20" i="1"/>
  <c r="J21" i="1"/>
  <c r="K21" i="1"/>
  <c r="L21" i="1"/>
  <c r="J22" i="1"/>
  <c r="K22" i="1"/>
  <c r="AR22" i="1" s="1"/>
  <c r="L22" i="1"/>
  <c r="J23" i="1"/>
  <c r="K23" i="1"/>
  <c r="L23" i="1"/>
  <c r="J24" i="1"/>
  <c r="K24" i="1"/>
  <c r="L24" i="1"/>
  <c r="J25" i="1"/>
  <c r="K25" i="1"/>
  <c r="L25" i="1"/>
  <c r="J26" i="1"/>
  <c r="K26" i="1"/>
  <c r="AR26" i="1" s="1"/>
  <c r="L26" i="1"/>
  <c r="J27" i="1"/>
  <c r="K27" i="1"/>
  <c r="L27" i="1"/>
  <c r="J28" i="1"/>
  <c r="K28" i="1"/>
  <c r="L28" i="1"/>
  <c r="J29" i="1"/>
  <c r="K29" i="1"/>
  <c r="L29" i="1"/>
  <c r="J30" i="1"/>
  <c r="K30" i="1"/>
  <c r="AR30" i="1" s="1"/>
  <c r="L30" i="1"/>
  <c r="J31" i="1"/>
  <c r="K31" i="1"/>
  <c r="L31" i="1"/>
  <c r="J32" i="1"/>
  <c r="K32" i="1"/>
  <c r="L32" i="1"/>
  <c r="J33" i="1"/>
  <c r="K33" i="1"/>
  <c r="L33" i="1"/>
  <c r="J34" i="1"/>
  <c r="K34" i="1"/>
  <c r="AR34" i="1" s="1"/>
  <c r="L34" i="1"/>
  <c r="J35" i="1"/>
  <c r="K35" i="1"/>
  <c r="L35" i="1"/>
  <c r="J36" i="1"/>
  <c r="K36" i="1"/>
  <c r="L36" i="1"/>
  <c r="J37" i="1"/>
  <c r="K37" i="1"/>
  <c r="L37" i="1"/>
  <c r="J38" i="1"/>
  <c r="K38" i="1"/>
  <c r="AR38" i="1" s="1"/>
  <c r="L38" i="1"/>
  <c r="J39" i="1"/>
  <c r="K39" i="1"/>
  <c r="L39" i="1"/>
  <c r="J40" i="1"/>
  <c r="K40" i="1"/>
  <c r="L40" i="1"/>
  <c r="J41" i="1"/>
  <c r="K41" i="1"/>
  <c r="L41" i="1"/>
  <c r="J42" i="1"/>
  <c r="K42" i="1"/>
  <c r="AR42" i="1" s="1"/>
  <c r="L42" i="1"/>
  <c r="J43" i="1"/>
  <c r="K43" i="1"/>
  <c r="L43" i="1"/>
  <c r="J44" i="1"/>
  <c r="K44" i="1"/>
  <c r="L44" i="1"/>
  <c r="J45" i="1"/>
  <c r="K45" i="1"/>
  <c r="L45" i="1"/>
  <c r="J46" i="1"/>
  <c r="K46" i="1"/>
  <c r="AR46" i="1" s="1"/>
  <c r="L46" i="1"/>
  <c r="J47" i="1"/>
  <c r="K47" i="1"/>
  <c r="L47" i="1"/>
  <c r="J48" i="1"/>
  <c r="K48" i="1"/>
  <c r="L48" i="1"/>
  <c r="J49" i="1"/>
  <c r="K49" i="1"/>
  <c r="L49" i="1"/>
  <c r="AS49" i="1" s="1"/>
  <c r="J50" i="1"/>
  <c r="K50" i="1"/>
  <c r="AR50" i="1" s="1"/>
  <c r="L50" i="1"/>
  <c r="J51" i="1"/>
  <c r="AQ51" i="1" s="1"/>
  <c r="K51" i="1"/>
  <c r="L51" i="1"/>
  <c r="J52" i="1"/>
  <c r="K52" i="1"/>
  <c r="AR52" i="1" s="1"/>
  <c r="L52" i="1"/>
  <c r="J53" i="1"/>
  <c r="K53" i="1"/>
  <c r="L53" i="1"/>
  <c r="AS53" i="1" s="1"/>
  <c r="J54" i="1"/>
  <c r="K54" i="1"/>
  <c r="AR54" i="1" s="1"/>
  <c r="L54" i="1"/>
  <c r="J55" i="1"/>
  <c r="AQ55" i="1" s="1"/>
  <c r="K55" i="1"/>
  <c r="L55" i="1"/>
  <c r="J56" i="1"/>
  <c r="K56" i="1"/>
  <c r="AR56" i="1" s="1"/>
  <c r="L56" i="1"/>
  <c r="J57" i="1"/>
  <c r="K57" i="1"/>
  <c r="L57" i="1"/>
  <c r="J7" i="1"/>
  <c r="AQ7" i="1" s="1"/>
  <c r="K7" i="1"/>
  <c r="L7" i="1"/>
  <c r="K6" i="1"/>
  <c r="AR6" i="1" s="1"/>
  <c r="L6" i="1"/>
  <c r="J6" i="1"/>
  <c r="AS47" i="2"/>
  <c r="AQ27" i="2"/>
  <c r="AR6" i="2"/>
  <c r="AR70" i="3"/>
  <c r="AS63" i="3"/>
  <c r="AS60" i="3"/>
  <c r="AS56" i="3"/>
  <c r="AQ53" i="3"/>
  <c r="AQ49" i="3"/>
  <c r="AR46" i="3"/>
  <c r="AS43" i="3"/>
  <c r="AS41" i="3"/>
  <c r="AR36" i="3"/>
  <c r="AR35" i="3"/>
  <c r="AS32" i="3"/>
  <c r="AR30" i="3"/>
  <c r="AR26" i="3"/>
  <c r="AS24" i="3"/>
  <c r="AR23" i="3"/>
  <c r="AQ22" i="3"/>
  <c r="AS20" i="3"/>
  <c r="AR19" i="3"/>
  <c r="AS15" i="3"/>
  <c r="AR10" i="3"/>
  <c r="AR6" i="3"/>
  <c r="AR60" i="4"/>
  <c r="AR52" i="4"/>
  <c r="AQ43" i="4"/>
  <c r="AQ35" i="4"/>
  <c r="AS25" i="4"/>
  <c r="AS17" i="4"/>
  <c r="AR8" i="4"/>
  <c r="AQ69" i="5"/>
  <c r="AR53" i="5"/>
  <c r="AS51" i="5"/>
  <c r="AR49" i="5"/>
  <c r="AQ26" i="5"/>
  <c r="AQ21" i="5"/>
  <c r="AQ17" i="5"/>
  <c r="AR14" i="5"/>
  <c r="AQ13" i="5"/>
  <c r="AQ10" i="5"/>
  <c r="AR6" i="5"/>
  <c r="AR65" i="6"/>
  <c r="AS54" i="6"/>
  <c r="AQ39" i="6"/>
  <c r="AR12" i="6"/>
  <c r="AQ62" i="7"/>
  <c r="AQ54" i="7"/>
  <c r="AS20" i="7"/>
  <c r="AS69" i="8"/>
  <c r="AR60" i="8"/>
  <c r="AQ55" i="8"/>
  <c r="AR52" i="8"/>
  <c r="AQ40" i="8"/>
  <c r="AS37" i="8"/>
  <c r="AR28" i="8"/>
  <c r="AQ23" i="8"/>
  <c r="AR20" i="8"/>
  <c r="AS13" i="8"/>
  <c r="AS67" i="9"/>
  <c r="AR67" i="9"/>
  <c r="AR58" i="9"/>
  <c r="AQ53" i="9"/>
  <c r="AR51" i="9"/>
  <c r="AQ45" i="9"/>
  <c r="AS39" i="9"/>
  <c r="AQ25" i="9"/>
  <c r="AS24" i="9"/>
  <c r="AS15" i="9"/>
  <c r="AR10" i="9"/>
  <c r="AS8" i="9"/>
  <c r="AS69" i="10"/>
  <c r="AQ67" i="10"/>
  <c r="AS57" i="10"/>
  <c r="AR48" i="10"/>
  <c r="AS47" i="10"/>
  <c r="AR47" i="10"/>
  <c r="AQ47" i="10"/>
  <c r="AR46" i="10"/>
  <c r="AQ46" i="10"/>
  <c r="AS45" i="10"/>
  <c r="AQ45" i="10"/>
  <c r="AS44" i="10"/>
  <c r="AR44" i="10"/>
  <c r="AS43" i="10"/>
  <c r="AR43" i="10"/>
  <c r="AQ43" i="10"/>
  <c r="AR42" i="10"/>
  <c r="AQ42" i="10"/>
  <c r="AS41" i="10"/>
  <c r="AQ41" i="10"/>
  <c r="AS40" i="10"/>
  <c r="AR40" i="10"/>
  <c r="AS39" i="10"/>
  <c r="AR39" i="10"/>
  <c r="AQ39" i="10"/>
  <c r="AR38" i="10"/>
  <c r="AQ38" i="10"/>
  <c r="AS37" i="10"/>
  <c r="AQ37" i="10"/>
  <c r="AS36" i="10"/>
  <c r="AR36" i="10"/>
  <c r="AS35" i="10"/>
  <c r="AR35" i="10"/>
  <c r="AQ35" i="10"/>
  <c r="AR34" i="10"/>
  <c r="AQ34" i="10"/>
  <c r="AS33" i="10"/>
  <c r="AQ33" i="10"/>
  <c r="AS32" i="10"/>
  <c r="AR32" i="10"/>
  <c r="AS31" i="10"/>
  <c r="AR31" i="10"/>
  <c r="AQ31" i="10"/>
  <c r="AR30" i="10"/>
  <c r="AQ30" i="10"/>
  <c r="AS29" i="10"/>
  <c r="AQ29" i="10"/>
  <c r="AS28" i="10"/>
  <c r="AR28" i="10"/>
  <c r="AS27" i="10"/>
  <c r="AR27" i="10"/>
  <c r="AQ27" i="10"/>
  <c r="AR26" i="10"/>
  <c r="AQ26" i="10"/>
  <c r="AS25" i="10"/>
  <c r="AQ25" i="10"/>
  <c r="AS24" i="10"/>
  <c r="AR24" i="10"/>
  <c r="AS23" i="10"/>
  <c r="AR23" i="10"/>
  <c r="AQ23" i="10"/>
  <c r="AR22" i="10"/>
  <c r="AQ22" i="10"/>
  <c r="AS21" i="10"/>
  <c r="AQ21" i="10"/>
  <c r="AS20" i="10"/>
  <c r="AR20" i="10"/>
  <c r="AS19" i="10"/>
  <c r="AR19" i="10"/>
  <c r="AQ19" i="10"/>
  <c r="AR18" i="10"/>
  <c r="AQ18" i="10"/>
  <c r="AS17" i="10"/>
  <c r="AQ17" i="10"/>
  <c r="AS16" i="10"/>
  <c r="AR16" i="10"/>
  <c r="AS15" i="10"/>
  <c r="AR15" i="10"/>
  <c r="AQ15" i="10"/>
  <c r="AR14" i="10"/>
  <c r="AQ14" i="10"/>
  <c r="AS13" i="10"/>
  <c r="AQ13" i="10"/>
  <c r="AS12" i="10"/>
  <c r="AR12" i="10"/>
  <c r="AS11" i="10"/>
  <c r="AR11" i="10"/>
  <c r="AQ11" i="10"/>
  <c r="AR10" i="10"/>
  <c r="AQ10" i="10"/>
  <c r="AS9" i="10"/>
  <c r="AQ9" i="10"/>
  <c r="AS8" i="10"/>
  <c r="AR8" i="10"/>
  <c r="AS7" i="10"/>
  <c r="AR7" i="10"/>
  <c r="AQ7" i="10"/>
  <c r="AR6" i="10"/>
  <c r="AQ6" i="10"/>
  <c r="AS69" i="11"/>
  <c r="AS65" i="11"/>
  <c r="AR64" i="11"/>
  <c r="AR60" i="11"/>
  <c r="AQ59" i="11"/>
  <c r="AQ55" i="11"/>
  <c r="AS53" i="11"/>
  <c r="AS49" i="11"/>
  <c r="AR48" i="11"/>
  <c r="AR44" i="11"/>
  <c r="AQ43" i="11"/>
  <c r="AQ39" i="11"/>
  <c r="AS37" i="11"/>
  <c r="AS33" i="11"/>
  <c r="AR32" i="11"/>
  <c r="AR28" i="11"/>
  <c r="AQ27" i="11"/>
  <c r="AQ23" i="11"/>
  <c r="AS21" i="11"/>
  <c r="AS17" i="11"/>
  <c r="AR16" i="11"/>
  <c r="AR12" i="11"/>
  <c r="AQ11" i="11"/>
  <c r="AQ7" i="11"/>
  <c r="AS69" i="12"/>
  <c r="AR68" i="12"/>
  <c r="AQ67" i="12"/>
  <c r="AS65" i="12"/>
  <c r="AR57" i="12"/>
  <c r="AS54" i="12"/>
  <c r="AS50" i="12"/>
  <c r="AS46" i="12"/>
  <c r="AQ42" i="12"/>
  <c r="AR33" i="12"/>
  <c r="AQ32" i="12"/>
  <c r="AR25" i="12"/>
  <c r="AR21" i="12"/>
  <c r="AS18" i="12"/>
  <c r="AQ12" i="12"/>
  <c r="AS10" i="12"/>
  <c r="AS71" i="1"/>
  <c r="AQ65" i="1"/>
  <c r="AR64" i="1"/>
  <c r="AR58" i="1"/>
  <c r="AR57" i="1"/>
  <c r="AQ44" i="1"/>
  <c r="AS28" i="1"/>
  <c r="AS14" i="1"/>
  <c r="Z71" i="13" l="1"/>
  <c r="AR71" i="11"/>
  <c r="AS71" i="7"/>
  <c r="AQ65" i="12"/>
  <c r="AR66" i="12"/>
  <c r="AS67" i="12"/>
  <c r="AQ69" i="12"/>
  <c r="AR70" i="12"/>
  <c r="AR6" i="12"/>
  <c r="AS7" i="12"/>
  <c r="AQ9" i="12"/>
  <c r="AR10" i="12"/>
  <c r="AS11" i="12"/>
  <c r="AQ13" i="12"/>
  <c r="AR14" i="12"/>
  <c r="AS15" i="12"/>
  <c r="AR18" i="12"/>
  <c r="AS19" i="12"/>
  <c r="AQ21" i="12"/>
  <c r="AS23" i="12"/>
  <c r="AQ25" i="12"/>
  <c r="AQ29" i="12"/>
  <c r="AR30" i="12"/>
  <c r="AS31" i="12"/>
  <c r="AQ33" i="12"/>
  <c r="AR34" i="12"/>
  <c r="AS35" i="12"/>
  <c r="AQ37" i="12"/>
  <c r="AR38" i="12"/>
  <c r="AS39" i="12"/>
  <c r="AQ41" i="12"/>
  <c r="AS43" i="12"/>
  <c r="AQ45" i="12"/>
  <c r="AR46" i="12"/>
  <c r="AS47" i="12"/>
  <c r="AQ49" i="12"/>
  <c r="AR50" i="12"/>
  <c r="AS51" i="12"/>
  <c r="AQ53" i="12"/>
  <c r="AS55" i="12"/>
  <c r="AQ57" i="12"/>
  <c r="AR58" i="12"/>
  <c r="AS59" i="12"/>
  <c r="AQ61" i="12"/>
  <c r="AR62" i="12"/>
  <c r="AS63" i="12"/>
  <c r="AR65" i="12"/>
  <c r="AS66" i="12"/>
  <c r="AQ68" i="12"/>
  <c r="AR69" i="12"/>
  <c r="AS70" i="12"/>
  <c r="W71" i="12"/>
  <c r="AR71" i="12" s="1"/>
  <c r="AR49" i="10"/>
  <c r="AS50" i="10"/>
  <c r="AQ52" i="10"/>
  <c r="AR53" i="10"/>
  <c r="AS54" i="10"/>
  <c r="AQ56" i="10"/>
  <c r="AR57" i="10"/>
  <c r="AS58" i="10"/>
  <c r="AQ60" i="10"/>
  <c r="AR61" i="10"/>
  <c r="AS62" i="10"/>
  <c r="AQ64" i="10"/>
  <c r="AR65" i="10"/>
  <c r="AS66" i="10"/>
  <c r="AQ68" i="10"/>
  <c r="AR69" i="10"/>
  <c r="AS70" i="10"/>
  <c r="AR8" i="9"/>
  <c r="AS9" i="9"/>
  <c r="AQ15" i="9"/>
  <c r="AQ19" i="9"/>
  <c r="AS25" i="9"/>
  <c r="AS29" i="9"/>
  <c r="AQ31" i="9"/>
  <c r="AQ35" i="9"/>
  <c r="AR36" i="9"/>
  <c r="AR40" i="9"/>
  <c r="AQ47" i="9"/>
  <c r="AQ51" i="9"/>
  <c r="AR52" i="9"/>
  <c r="AR56" i="9"/>
  <c r="AS57" i="9"/>
  <c r="AS61" i="9"/>
  <c r="AR68" i="9"/>
  <c r="V71" i="9"/>
  <c r="AS13" i="9"/>
  <c r="AR47" i="5"/>
  <c r="AR51" i="5"/>
  <c r="AS56" i="5"/>
  <c r="AS68" i="5"/>
  <c r="AS37" i="3"/>
  <c r="AS57" i="3"/>
  <c r="AS65" i="3"/>
  <c r="AS11" i="2"/>
  <c r="AQ13" i="2"/>
  <c r="AQ17" i="2"/>
  <c r="AS23" i="2"/>
  <c r="AS31" i="2"/>
  <c r="AQ37" i="2"/>
  <c r="AR42" i="2"/>
  <c r="AS43" i="2"/>
  <c r="AQ53" i="2"/>
  <c r="AR54" i="2"/>
  <c r="AR58" i="2"/>
  <c r="AQ65" i="2"/>
  <c r="AQ69" i="2"/>
  <c r="AS54" i="1"/>
  <c r="AQ52" i="1"/>
  <c r="AR49" i="1"/>
  <c r="AS46" i="1"/>
  <c r="AR41" i="1"/>
  <c r="AS38" i="1"/>
  <c r="AR33" i="1"/>
  <c r="AS30" i="1"/>
  <c r="AQ28" i="1"/>
  <c r="AR25" i="1"/>
  <c r="AQ20" i="1"/>
  <c r="AR17" i="1"/>
  <c r="AQ12" i="1"/>
  <c r="AR9" i="1"/>
  <c r="AS6" i="1"/>
  <c r="AQ50" i="1"/>
  <c r="AR39" i="1"/>
  <c r="AQ34" i="1"/>
  <c r="AR23" i="1"/>
  <c r="AQ18" i="1"/>
  <c r="AS12" i="1"/>
  <c r="AS71" i="9"/>
  <c r="AQ71" i="4"/>
  <c r="M71" i="13"/>
  <c r="AS6" i="12"/>
  <c r="AR9" i="12"/>
  <c r="AR13" i="12"/>
  <c r="AQ16" i="12"/>
  <c r="AR17" i="12"/>
  <c r="AQ20" i="12"/>
  <c r="AQ24" i="12"/>
  <c r="AS26" i="12"/>
  <c r="AQ28" i="12"/>
  <c r="AS30" i="12"/>
  <c r="AS34" i="12"/>
  <c r="AR37" i="12"/>
  <c r="AS38" i="12"/>
  <c r="AR41" i="12"/>
  <c r="AR45" i="12"/>
  <c r="AQ48" i="12"/>
  <c r="AR49" i="12"/>
  <c r="AQ52" i="12"/>
  <c r="AQ56" i="12"/>
  <c r="AS58" i="12"/>
  <c r="AQ60" i="12"/>
  <c r="AS62" i="12"/>
  <c r="I71" i="13"/>
  <c r="AS71" i="10"/>
  <c r="AR20" i="9"/>
  <c r="AR24" i="9"/>
  <c r="AS41" i="9"/>
  <c r="AS45" i="9"/>
  <c r="AQ63" i="9"/>
  <c r="AQ67" i="9"/>
  <c r="AS9" i="7"/>
  <c r="AQ11" i="7"/>
  <c r="AQ15" i="7"/>
  <c r="AR16" i="7"/>
  <c r="AR20" i="7"/>
  <c r="AR59" i="7"/>
  <c r="L71" i="5"/>
  <c r="AS71" i="5" s="1"/>
  <c r="AS7" i="2"/>
  <c r="AR18" i="2"/>
  <c r="AR38" i="2"/>
  <c r="AQ49" i="2"/>
  <c r="AR15" i="12"/>
  <c r="AQ26" i="12"/>
  <c r="AS36" i="12"/>
  <c r="AR47" i="12"/>
  <c r="AQ58" i="12"/>
  <c r="AS49" i="10"/>
  <c r="AR52" i="10"/>
  <c r="AS53" i="10"/>
  <c r="AR56" i="10"/>
  <c r="AQ59" i="10"/>
  <c r="AS61" i="10"/>
  <c r="AR64" i="10"/>
  <c r="AS65" i="10"/>
  <c r="AR68" i="10"/>
  <c r="AQ8" i="8"/>
  <c r="AR9" i="8"/>
  <c r="AS10" i="8"/>
  <c r="AS18" i="8"/>
  <c r="AR21" i="8"/>
  <c r="AR29" i="8"/>
  <c r="AS30" i="8"/>
  <c r="AQ32" i="8"/>
  <c r="AR41" i="8"/>
  <c r="AS50" i="8"/>
  <c r="AQ52" i="8"/>
  <c r="AR53" i="8"/>
  <c r="AR61" i="8"/>
  <c r="AQ64" i="8"/>
  <c r="D71" i="13"/>
  <c r="AQ33" i="7"/>
  <c r="AQ53" i="7"/>
  <c r="AS59" i="7"/>
  <c r="AS67" i="7"/>
  <c r="E71" i="13"/>
  <c r="AQ7" i="6"/>
  <c r="AS17" i="6"/>
  <c r="AS21" i="6"/>
  <c r="AQ27" i="6"/>
  <c r="AQ31" i="6"/>
  <c r="AR44" i="6"/>
  <c r="AR48" i="6"/>
  <c r="AQ55" i="6"/>
  <c r="AQ59" i="6"/>
  <c r="AS65" i="6"/>
  <c r="AS69" i="6"/>
  <c r="AQ34" i="6"/>
  <c r="AS8" i="5"/>
  <c r="AR15" i="5"/>
  <c r="AR27" i="5"/>
  <c r="AS32" i="5"/>
  <c r="AQ42" i="5"/>
  <c r="AS48" i="5"/>
  <c r="AR63" i="5"/>
  <c r="AR71" i="5"/>
  <c r="AS11" i="5"/>
  <c r="AS15" i="5"/>
  <c r="AR18" i="5"/>
  <c r="AS19" i="5"/>
  <c r="AR22" i="5"/>
  <c r="AR50" i="5"/>
  <c r="AQ53" i="5"/>
  <c r="AR66" i="5"/>
  <c r="AS67" i="5"/>
  <c r="AR70" i="5"/>
  <c r="AS12" i="5"/>
  <c r="AQ18" i="5"/>
  <c r="AR31" i="5"/>
  <c r="AQ38" i="5"/>
  <c r="AR43" i="5"/>
  <c r="AQ58" i="5"/>
  <c r="AQ62" i="5"/>
  <c r="AQ66" i="5"/>
  <c r="AQ26" i="4"/>
  <c r="F71" i="13"/>
  <c r="AS25" i="3"/>
  <c r="AQ27" i="3"/>
  <c r="AQ31" i="3"/>
  <c r="AR32" i="3"/>
  <c r="AQ47" i="3"/>
  <c r="AR48" i="3"/>
  <c r="AR52" i="3"/>
  <c r="AR56" i="3"/>
  <c r="AR60" i="3"/>
  <c r="AS69" i="2"/>
  <c r="AQ8" i="1"/>
  <c r="AS10" i="1"/>
  <c r="AR13" i="1"/>
  <c r="AQ16" i="1"/>
  <c r="AS18" i="1"/>
  <c r="AR21" i="1"/>
  <c r="AQ24" i="1"/>
  <c r="AS26" i="1"/>
  <c r="AR29" i="1"/>
  <c r="AQ32" i="1"/>
  <c r="AS34" i="1"/>
  <c r="AR37" i="1"/>
  <c r="AQ40" i="1"/>
  <c r="AS42" i="1"/>
  <c r="AR45" i="1"/>
  <c r="AQ48" i="1"/>
  <c r="AS50" i="1"/>
  <c r="AR53" i="1"/>
  <c r="AQ56" i="1"/>
  <c r="AQ63" i="1"/>
  <c r="AS65" i="1"/>
  <c r="AS8" i="1"/>
  <c r="AQ10" i="1"/>
  <c r="AR11" i="1"/>
  <c r="AQ14" i="1"/>
  <c r="AS16" i="1"/>
  <c r="AR19" i="1"/>
  <c r="AS20" i="1"/>
  <c r="AQ22" i="1"/>
  <c r="AS24" i="1"/>
  <c r="AQ26" i="1"/>
  <c r="AR27" i="1"/>
  <c r="AQ30" i="1"/>
  <c r="AS32" i="1"/>
  <c r="AR35" i="1"/>
  <c r="AS36" i="1"/>
  <c r="AQ38" i="1"/>
  <c r="AS40" i="1"/>
  <c r="AQ42" i="1"/>
  <c r="AR43" i="1"/>
  <c r="AQ46" i="1"/>
  <c r="AS48" i="1"/>
  <c r="AR51" i="1"/>
  <c r="AS52" i="1"/>
  <c r="AQ54" i="1"/>
  <c r="AQ6" i="12"/>
  <c r="AR7" i="12"/>
  <c r="AS8" i="12"/>
  <c r="AR11" i="12"/>
  <c r="AS12" i="12"/>
  <c r="AQ14" i="12"/>
  <c r="AS16" i="12"/>
  <c r="AQ18" i="12"/>
  <c r="AR19" i="12"/>
  <c r="AQ22" i="12"/>
  <c r="AR23" i="12"/>
  <c r="AS24" i="12"/>
  <c r="AR27" i="12"/>
  <c r="AS28" i="12"/>
  <c r="AQ30" i="12"/>
  <c r="AS32" i="12"/>
  <c r="AQ34" i="12"/>
  <c r="AR35" i="12"/>
  <c r="AQ38" i="12"/>
  <c r="AR39" i="12"/>
  <c r="AS40" i="12"/>
  <c r="AR43" i="12"/>
  <c r="AS44" i="12"/>
  <c r="AQ46" i="12"/>
  <c r="AS48" i="12"/>
  <c r="AQ50" i="12"/>
  <c r="AR51" i="12"/>
  <c r="AQ54" i="12"/>
  <c r="AR55" i="12"/>
  <c r="AS56" i="12"/>
  <c r="AR59" i="12"/>
  <c r="AS60" i="12"/>
  <c r="AQ62" i="12"/>
  <c r="AS64" i="12"/>
  <c r="AQ71" i="10"/>
  <c r="X6" i="13"/>
  <c r="X14" i="13"/>
  <c r="X22" i="13"/>
  <c r="X30" i="13"/>
  <c r="X38" i="13"/>
  <c r="X46" i="13"/>
  <c r="X54" i="13"/>
  <c r="V60" i="13"/>
  <c r="V64" i="13"/>
  <c r="W69" i="13"/>
  <c r="W9" i="13"/>
  <c r="W17" i="13"/>
  <c r="W25" i="13"/>
  <c r="W33" i="13"/>
  <c r="W41" i="13"/>
  <c r="W49" i="13"/>
  <c r="W57" i="13"/>
  <c r="X70" i="13"/>
  <c r="V12" i="13"/>
  <c r="V20" i="13"/>
  <c r="V28" i="13"/>
  <c r="V36" i="13"/>
  <c r="V44" i="13"/>
  <c r="V52" i="13"/>
  <c r="X58" i="13"/>
  <c r="X62" i="13"/>
  <c r="X66" i="13"/>
  <c r="V68" i="13"/>
  <c r="AS6" i="8"/>
  <c r="AQ12" i="8"/>
  <c r="AR13" i="8"/>
  <c r="AS14" i="8"/>
  <c r="AQ16" i="8"/>
  <c r="AR17" i="8"/>
  <c r="AS22" i="8"/>
  <c r="AQ24" i="8"/>
  <c r="AR25" i="8"/>
  <c r="AS26" i="8"/>
  <c r="AQ28" i="8"/>
  <c r="AR33" i="8"/>
  <c r="AS34" i="8"/>
  <c r="AQ36" i="8"/>
  <c r="AR37" i="8"/>
  <c r="AS38" i="8"/>
  <c r="AQ44" i="8"/>
  <c r="AR45" i="8"/>
  <c r="AS46" i="8"/>
  <c r="AQ48" i="8"/>
  <c r="AR49" i="8"/>
  <c r="AS54" i="8"/>
  <c r="AQ56" i="8"/>
  <c r="AR57" i="8"/>
  <c r="AS58" i="8"/>
  <c r="AQ60" i="8"/>
  <c r="AR65" i="8"/>
  <c r="AS66" i="8"/>
  <c r="AQ68" i="8"/>
  <c r="AR69" i="8"/>
  <c r="AS70" i="8"/>
  <c r="AS21" i="7"/>
  <c r="AR71" i="7"/>
  <c r="AR8" i="6"/>
  <c r="AS9" i="6"/>
  <c r="AQ11" i="6"/>
  <c r="AS13" i="6"/>
  <c r="AQ15" i="6"/>
  <c r="AR16" i="6"/>
  <c r="AQ19" i="6"/>
  <c r="AR20" i="6"/>
  <c r="AQ23" i="6"/>
  <c r="AR24" i="6"/>
  <c r="AS25" i="6"/>
  <c r="AR28" i="6"/>
  <c r="AS29" i="6"/>
  <c r="AR32" i="6"/>
  <c r="AS33" i="6"/>
  <c r="AQ35" i="6"/>
  <c r="AR36" i="6"/>
  <c r="AS37" i="6"/>
  <c r="AR40" i="6"/>
  <c r="AS41" i="6"/>
  <c r="AQ43" i="6"/>
  <c r="AS45" i="6"/>
  <c r="AQ47" i="6"/>
  <c r="AS49" i="6"/>
  <c r="AQ51" i="6"/>
  <c r="AR52" i="6"/>
  <c r="AS53" i="6"/>
  <c r="AR56" i="6"/>
  <c r="AS57" i="6"/>
  <c r="AR60" i="6"/>
  <c r="AS61" i="6"/>
  <c r="AQ63" i="6"/>
  <c r="AR64" i="6"/>
  <c r="AQ67" i="6"/>
  <c r="AR68" i="6"/>
  <c r="AQ71" i="6"/>
  <c r="V63" i="13"/>
  <c r="V67" i="13"/>
  <c r="AS8" i="6"/>
  <c r="AR19" i="6"/>
  <c r="AQ30" i="6"/>
  <c r="AQ46" i="6"/>
  <c r="AR7" i="5"/>
  <c r="AR11" i="5"/>
  <c r="AQ14" i="5"/>
  <c r="AS16" i="5"/>
  <c r="AR19" i="5"/>
  <c r="AQ22" i="5"/>
  <c r="AR23" i="5"/>
  <c r="AS24" i="5"/>
  <c r="AS28" i="5"/>
  <c r="AQ30" i="5"/>
  <c r="AQ34" i="5"/>
  <c r="AR35" i="5"/>
  <c r="AR39" i="5"/>
  <c r="AS40" i="5"/>
  <c r="AS44" i="5"/>
  <c r="AQ46" i="5"/>
  <c r="AQ50" i="5"/>
  <c r="AS52" i="5"/>
  <c r="AQ54" i="5"/>
  <c r="AR55" i="5"/>
  <c r="AR59" i="5"/>
  <c r="AS60" i="5"/>
  <c r="AS64" i="5"/>
  <c r="AR67" i="5"/>
  <c r="AQ70" i="5"/>
  <c r="X12" i="13"/>
  <c r="X20" i="13"/>
  <c r="X28" i="13"/>
  <c r="X36" i="13"/>
  <c r="X44" i="13"/>
  <c r="X52" i="13"/>
  <c r="X60" i="13"/>
  <c r="W13" i="13"/>
  <c r="W21" i="13"/>
  <c r="W29" i="13"/>
  <c r="W37" i="13"/>
  <c r="W45" i="13"/>
  <c r="W53" i="13"/>
  <c r="W61" i="13"/>
  <c r="W65" i="13"/>
  <c r="AS7" i="5"/>
  <c r="AQ9" i="5"/>
  <c r="AR10" i="5"/>
  <c r="AS23" i="5"/>
  <c r="AQ25" i="5"/>
  <c r="AR26" i="5"/>
  <c r="AS27" i="5"/>
  <c r="AQ29" i="5"/>
  <c r="AR30" i="5"/>
  <c r="AS31" i="5"/>
  <c r="AQ33" i="5"/>
  <c r="AR34" i="5"/>
  <c r="AS35" i="5"/>
  <c r="AQ37" i="5"/>
  <c r="AR38" i="5"/>
  <c r="AS39" i="5"/>
  <c r="AQ41" i="5"/>
  <c r="AR42" i="5"/>
  <c r="AS43" i="5"/>
  <c r="AQ45" i="5"/>
  <c r="AR46" i="5"/>
  <c r="AS47" i="5"/>
  <c r="AQ49" i="5"/>
  <c r="AR54" i="5"/>
  <c r="AS55" i="5"/>
  <c r="AQ57" i="5"/>
  <c r="AR58" i="5"/>
  <c r="AS59" i="5"/>
  <c r="AQ61" i="5"/>
  <c r="AR62" i="5"/>
  <c r="AS63" i="5"/>
  <c r="AQ65" i="5"/>
  <c r="W23" i="13"/>
  <c r="W39" i="13"/>
  <c r="W55" i="13"/>
  <c r="V62" i="13"/>
  <c r="X64" i="13"/>
  <c r="W67" i="13"/>
  <c r="V70" i="13"/>
  <c r="AQ30" i="4"/>
  <c r="AS68" i="4"/>
  <c r="V6" i="13"/>
  <c r="X8" i="13"/>
  <c r="V14" i="13"/>
  <c r="X16" i="13"/>
  <c r="V22" i="13"/>
  <c r="X24" i="13"/>
  <c r="V30" i="13"/>
  <c r="X32" i="13"/>
  <c r="V38" i="13"/>
  <c r="X40" i="13"/>
  <c r="V46" i="13"/>
  <c r="X48" i="13"/>
  <c r="V54" i="13"/>
  <c r="X56" i="13"/>
  <c r="V10" i="13"/>
  <c r="V18" i="13"/>
  <c r="V26" i="13"/>
  <c r="V34" i="13"/>
  <c r="V42" i="13"/>
  <c r="V50" i="13"/>
  <c r="V58" i="13"/>
  <c r="W7" i="13"/>
  <c r="W15" i="13"/>
  <c r="W31" i="13"/>
  <c r="W47" i="13"/>
  <c r="W59" i="13"/>
  <c r="W63" i="13"/>
  <c r="V66" i="13"/>
  <c r="X68" i="13"/>
  <c r="W71" i="13"/>
  <c r="X11" i="13"/>
  <c r="V13" i="13"/>
  <c r="V17" i="13"/>
  <c r="X19" i="13"/>
  <c r="V21" i="13"/>
  <c r="X23" i="13"/>
  <c r="V29" i="13"/>
  <c r="V33" i="13"/>
  <c r="X35" i="13"/>
  <c r="V37" i="13"/>
  <c r="X39" i="13"/>
  <c r="X43" i="13"/>
  <c r="V45" i="13"/>
  <c r="X51" i="13"/>
  <c r="V53" i="13"/>
  <c r="X55" i="13"/>
  <c r="V61" i="13"/>
  <c r="W62" i="13"/>
  <c r="W66" i="13"/>
  <c r="W70" i="13"/>
  <c r="X71" i="13"/>
  <c r="X15" i="13"/>
  <c r="V25" i="13"/>
  <c r="X31" i="13"/>
  <c r="X47" i="13"/>
  <c r="V57" i="13"/>
  <c r="V41" i="13"/>
  <c r="V9" i="13"/>
  <c r="V7" i="13"/>
  <c r="W8" i="13"/>
  <c r="X9" i="13"/>
  <c r="X27" i="13"/>
  <c r="AS27" i="2"/>
  <c r="X59" i="13"/>
  <c r="AS59" i="2"/>
  <c r="X7" i="13"/>
  <c r="V49" i="13"/>
  <c r="W6" i="13"/>
  <c r="W10" i="13"/>
  <c r="W14" i="13"/>
  <c r="W18" i="13"/>
  <c r="W22" i="13"/>
  <c r="W26" i="13"/>
  <c r="W30" i="13"/>
  <c r="W34" i="13"/>
  <c r="W38" i="13"/>
  <c r="W42" i="13"/>
  <c r="W46" i="13"/>
  <c r="W50" i="13"/>
  <c r="W54" i="13"/>
  <c r="W58" i="13"/>
  <c r="X63" i="13"/>
  <c r="V65" i="13"/>
  <c r="X67" i="13"/>
  <c r="V69" i="13"/>
  <c r="V11" i="13"/>
  <c r="W12" i="13"/>
  <c r="X13" i="13"/>
  <c r="V15" i="13"/>
  <c r="W16" i="13"/>
  <c r="X17" i="13"/>
  <c r="V19" i="13"/>
  <c r="W20" i="13"/>
  <c r="X21" i="13"/>
  <c r="V23" i="13"/>
  <c r="W24" i="13"/>
  <c r="X25" i="13"/>
  <c r="V27" i="13"/>
  <c r="W28" i="13"/>
  <c r="X29" i="13"/>
  <c r="V31" i="13"/>
  <c r="W32" i="13"/>
  <c r="X33" i="13"/>
  <c r="V35" i="13"/>
  <c r="W36" i="13"/>
  <c r="X37" i="13"/>
  <c r="V39" i="13"/>
  <c r="W40" i="13"/>
  <c r="X41" i="13"/>
  <c r="V43" i="13"/>
  <c r="W44" i="13"/>
  <c r="X45" i="13"/>
  <c r="V47" i="13"/>
  <c r="W48" i="13"/>
  <c r="X49" i="13"/>
  <c r="V51" i="13"/>
  <c r="W52" i="13"/>
  <c r="X53" i="13"/>
  <c r="V55" i="13"/>
  <c r="W56" i="13"/>
  <c r="V59" i="13"/>
  <c r="X61" i="13"/>
  <c r="W64" i="13"/>
  <c r="X69" i="13"/>
  <c r="AQ9" i="2"/>
  <c r="AR10" i="2"/>
  <c r="AR14" i="2"/>
  <c r="AS15" i="2"/>
  <c r="AS19" i="2"/>
  <c r="AQ21" i="2"/>
  <c r="AQ25" i="2"/>
  <c r="AR26" i="2"/>
  <c r="AQ29" i="2"/>
  <c r="AR30" i="2"/>
  <c r="AR34" i="2"/>
  <c r="AS35" i="2"/>
  <c r="AS39" i="2"/>
  <c r="AQ41" i="2"/>
  <c r="AQ45" i="2"/>
  <c r="AR46" i="2"/>
  <c r="AR50" i="2"/>
  <c r="AS51" i="2"/>
  <c r="AS55" i="2"/>
  <c r="AQ57" i="2"/>
  <c r="AQ61" i="2"/>
  <c r="AR62" i="2"/>
  <c r="AR66" i="2"/>
  <c r="AS67" i="2"/>
  <c r="AR70" i="2"/>
  <c r="AS71" i="2"/>
  <c r="X65" i="13"/>
  <c r="X57" i="13"/>
  <c r="AS57" i="1"/>
  <c r="W60" i="13"/>
  <c r="AR60" i="1"/>
  <c r="W68" i="13"/>
  <c r="AR68" i="1"/>
  <c r="V71" i="13"/>
  <c r="AQ71" i="1"/>
  <c r="AQ47" i="1"/>
  <c r="AR44" i="1"/>
  <c r="AS41" i="1"/>
  <c r="AQ39" i="1"/>
  <c r="AR36" i="1"/>
  <c r="AS33" i="1"/>
  <c r="AQ31" i="1"/>
  <c r="AR28" i="1"/>
  <c r="AS25" i="1"/>
  <c r="AQ23" i="1"/>
  <c r="AR20" i="1"/>
  <c r="AS17" i="1"/>
  <c r="AQ15" i="1"/>
  <c r="AR12" i="1"/>
  <c r="AS9" i="1"/>
  <c r="AR15" i="1"/>
  <c r="AR31" i="1"/>
  <c r="AR47" i="1"/>
  <c r="V56" i="13"/>
  <c r="W51" i="13"/>
  <c r="X50" i="13"/>
  <c r="V48" i="13"/>
  <c r="W43" i="13"/>
  <c r="X42" i="13"/>
  <c r="V40" i="13"/>
  <c r="W35" i="13"/>
  <c r="X34" i="13"/>
  <c r="V32" i="13"/>
  <c r="W27" i="13"/>
  <c r="X26" i="13"/>
  <c r="V24" i="13"/>
  <c r="W19" i="13"/>
  <c r="X18" i="13"/>
  <c r="V16" i="13"/>
  <c r="W11" i="13"/>
  <c r="X10" i="13"/>
  <c r="V8" i="13"/>
  <c r="AR48" i="1"/>
  <c r="AS45" i="1"/>
  <c r="AQ43" i="1"/>
  <c r="AR40" i="1"/>
  <c r="AS37" i="1"/>
  <c r="AQ35" i="1"/>
  <c r="AR32" i="1"/>
  <c r="AS29" i="1"/>
  <c r="AQ27" i="1"/>
  <c r="AR24" i="1"/>
  <c r="AS21" i="1"/>
  <c r="AQ19" i="1"/>
  <c r="AR16" i="1"/>
  <c r="AS13" i="1"/>
  <c r="AQ11" i="1"/>
  <c r="AR8" i="1"/>
  <c r="AS68" i="1"/>
  <c r="AQ70" i="1"/>
  <c r="AR71" i="1"/>
  <c r="AS51" i="10"/>
  <c r="AQ57" i="10"/>
  <c r="AR62" i="10"/>
  <c r="AR50" i="10"/>
  <c r="AS55" i="10"/>
  <c r="AQ61" i="10"/>
  <c r="AR66" i="10"/>
  <c r="AS67" i="10"/>
  <c r="AQ11" i="9"/>
  <c r="AR16" i="9"/>
  <c r="AS21" i="9"/>
  <c r="AQ27" i="9"/>
  <c r="AR32" i="9"/>
  <c r="AQ39" i="9"/>
  <c r="AR44" i="9"/>
  <c r="AS49" i="9"/>
  <c r="AS53" i="9"/>
  <c r="AQ59" i="9"/>
  <c r="AR64" i="9"/>
  <c r="AS69" i="9"/>
  <c r="AQ7" i="9"/>
  <c r="AR12" i="9"/>
  <c r="AS17" i="9"/>
  <c r="AQ23" i="9"/>
  <c r="AR28" i="9"/>
  <c r="AS33" i="9"/>
  <c r="AS37" i="9"/>
  <c r="AQ43" i="9"/>
  <c r="AR48" i="9"/>
  <c r="AQ55" i="9"/>
  <c r="AR60" i="9"/>
  <c r="AS65" i="9"/>
  <c r="AQ71" i="9"/>
  <c r="AQ6" i="6"/>
  <c r="AR7" i="6"/>
  <c r="AQ10" i="6"/>
  <c r="AR11" i="6"/>
  <c r="AS12" i="6"/>
  <c r="AQ14" i="6"/>
  <c r="AR15" i="6"/>
  <c r="AS16" i="6"/>
  <c r="AQ18" i="6"/>
  <c r="AS20" i="6"/>
  <c r="AQ22" i="6"/>
  <c r="AR23" i="6"/>
  <c r="AS24" i="6"/>
  <c r="AQ26" i="6"/>
  <c r="AR27" i="6"/>
  <c r="AS28" i="6"/>
  <c r="AR31" i="6"/>
  <c r="AS32" i="6"/>
  <c r="AR35" i="6"/>
  <c r="AS36" i="6"/>
  <c r="AQ38" i="6"/>
  <c r="AQ7" i="5"/>
  <c r="AR8" i="5"/>
  <c r="AS9" i="5"/>
  <c r="AQ11" i="5"/>
  <c r="AR12" i="5"/>
  <c r="AS13" i="5"/>
  <c r="AQ15" i="5"/>
  <c r="AR16" i="5"/>
  <c r="AS17" i="5"/>
  <c r="AQ19" i="5"/>
  <c r="AR20" i="5"/>
  <c r="AS21" i="5"/>
  <c r="AQ23" i="5"/>
  <c r="AR24" i="5"/>
  <c r="AS25" i="5"/>
  <c r="AQ27" i="5"/>
  <c r="AR28" i="5"/>
  <c r="AS29" i="5"/>
  <c r="AQ31" i="5"/>
  <c r="AR32" i="5"/>
  <c r="AS33" i="5"/>
  <c r="AQ35" i="5"/>
  <c r="AR36" i="5"/>
  <c r="AS37" i="5"/>
  <c r="AQ39" i="5"/>
  <c r="AR40" i="5"/>
  <c r="AS41" i="5"/>
  <c r="AQ43" i="5"/>
  <c r="AR44" i="5"/>
  <c r="AS45" i="5"/>
  <c r="AQ47" i="5"/>
  <c r="AR48" i="5"/>
  <c r="AS49" i="5"/>
  <c r="AQ51" i="5"/>
  <c r="AR52" i="5"/>
  <c r="AS53" i="5"/>
  <c r="AQ55" i="5"/>
  <c r="AR56" i="5"/>
  <c r="AS57" i="5"/>
  <c r="AQ59" i="5"/>
  <c r="AR60" i="5"/>
  <c r="AS61" i="5"/>
  <c r="AQ63" i="5"/>
  <c r="AR64" i="5"/>
  <c r="AS65" i="5"/>
  <c r="AQ67" i="5"/>
  <c r="AR68" i="5"/>
  <c r="AQ6" i="4"/>
  <c r="AR7" i="4"/>
  <c r="AS8" i="4"/>
  <c r="AQ10" i="4"/>
  <c r="AR11" i="4"/>
  <c r="AS12" i="4"/>
  <c r="AQ14" i="4"/>
  <c r="AR15" i="4"/>
  <c r="AS16" i="4"/>
  <c r="AQ18" i="4"/>
  <c r="AR19" i="4"/>
  <c r="AS20" i="4"/>
  <c r="AQ22" i="4"/>
  <c r="AR23" i="4"/>
  <c r="AS24" i="4"/>
  <c r="AR27" i="4"/>
  <c r="AS28" i="4"/>
  <c r="AR31" i="4"/>
  <c r="AS32" i="4"/>
  <c r="AQ34" i="4"/>
  <c r="AR35" i="4"/>
  <c r="AS36" i="4"/>
  <c r="AQ38" i="4"/>
  <c r="AR39" i="4"/>
  <c r="AS40" i="4"/>
  <c r="AR43" i="4"/>
  <c r="AS44" i="4"/>
  <c r="AQ46" i="4"/>
  <c r="AR47" i="4"/>
  <c r="AS48" i="4"/>
  <c r="AQ50" i="4"/>
  <c r="AR51" i="4"/>
  <c r="AS52" i="4"/>
  <c r="AQ54" i="4"/>
  <c r="AR55" i="4"/>
  <c r="AS56" i="4"/>
  <c r="AQ58" i="4"/>
  <c r="AR59" i="4"/>
  <c r="AS60" i="4"/>
  <c r="AQ62" i="4"/>
  <c r="AR63" i="4"/>
  <c r="AS64" i="4"/>
  <c r="AQ66" i="4"/>
  <c r="AR67" i="4"/>
  <c r="AQ70" i="4"/>
  <c r="AR71" i="4"/>
  <c r="K6" i="13"/>
  <c r="AR8" i="2"/>
  <c r="AS9" i="2"/>
  <c r="AQ11" i="2"/>
  <c r="AS13" i="2"/>
  <c r="AQ15" i="2"/>
  <c r="AR16" i="2"/>
  <c r="AQ19" i="2"/>
  <c r="AR20" i="2"/>
  <c r="AS21" i="2"/>
  <c r="AR24" i="2"/>
  <c r="AS25" i="2"/>
  <c r="AS29" i="2"/>
  <c r="AQ31" i="2"/>
  <c r="AR32" i="2"/>
  <c r="AQ35" i="2"/>
  <c r="AR36" i="2"/>
  <c r="AS37" i="2"/>
  <c r="AR40" i="2"/>
  <c r="AS41" i="2"/>
  <c r="AQ43" i="2"/>
  <c r="AS45" i="2"/>
  <c r="AQ47" i="2"/>
  <c r="AR48" i="2"/>
  <c r="AQ51" i="2"/>
  <c r="AR52" i="2"/>
  <c r="AS53" i="2"/>
  <c r="AR56" i="2"/>
  <c r="AS57" i="2"/>
  <c r="AQ59" i="2"/>
  <c r="AS61" i="2"/>
  <c r="AQ63" i="2"/>
  <c r="AR64" i="2"/>
  <c r="AQ67" i="2"/>
  <c r="AR68" i="2"/>
  <c r="K56" i="13"/>
  <c r="L53" i="13"/>
  <c r="J51" i="13"/>
  <c r="AQ51" i="13" s="1"/>
  <c r="K48" i="13"/>
  <c r="L45" i="13"/>
  <c r="J43" i="13"/>
  <c r="K40" i="13"/>
  <c r="AR40" i="13" s="1"/>
  <c r="L37" i="13"/>
  <c r="J35" i="13"/>
  <c r="K32" i="13"/>
  <c r="L29" i="13"/>
  <c r="AS29" i="13" s="1"/>
  <c r="J27" i="13"/>
  <c r="K24" i="13"/>
  <c r="L21" i="13"/>
  <c r="J19" i="13"/>
  <c r="AQ19" i="13" s="1"/>
  <c r="K16" i="13"/>
  <c r="L13" i="13"/>
  <c r="J11" i="13"/>
  <c r="K8" i="13"/>
  <c r="AR8" i="13" s="1"/>
  <c r="L57" i="13"/>
  <c r="J55" i="13"/>
  <c r="K52" i="13"/>
  <c r="L49" i="13"/>
  <c r="J47" i="13"/>
  <c r="AQ47" i="13" s="1"/>
  <c r="K44" i="13"/>
  <c r="L41" i="13"/>
  <c r="J39" i="13"/>
  <c r="K36" i="13"/>
  <c r="AR36" i="13" s="1"/>
  <c r="L33" i="13"/>
  <c r="J31" i="13"/>
  <c r="K28" i="13"/>
  <c r="L25" i="13"/>
  <c r="AS25" i="13" s="1"/>
  <c r="J23" i="13"/>
  <c r="K20" i="13"/>
  <c r="L17" i="13"/>
  <c r="J15" i="13"/>
  <c r="AQ15" i="13" s="1"/>
  <c r="K12" i="13"/>
  <c r="L9" i="13"/>
  <c r="AS48" i="10"/>
  <c r="AQ50" i="10"/>
  <c r="AR51" i="10"/>
  <c r="AS52" i="10"/>
  <c r="AQ54" i="10"/>
  <c r="AR55" i="10"/>
  <c r="AS56" i="10"/>
  <c r="AQ58" i="10"/>
  <c r="AR59" i="10"/>
  <c r="AS60" i="10"/>
  <c r="AQ62" i="10"/>
  <c r="AR63" i="10"/>
  <c r="AS64" i="10"/>
  <c r="AQ66" i="10"/>
  <c r="AR67" i="10"/>
  <c r="AS68" i="10"/>
  <c r="AQ70" i="10"/>
  <c r="AR71" i="10"/>
  <c r="AS6" i="9"/>
  <c r="AQ8" i="9"/>
  <c r="AR9" i="9"/>
  <c r="AS10" i="9"/>
  <c r="AQ12" i="9"/>
  <c r="AR13" i="9"/>
  <c r="AS14" i="9"/>
  <c r="AQ16" i="9"/>
  <c r="AR17" i="9"/>
  <c r="AS18" i="9"/>
  <c r="AQ20" i="9"/>
  <c r="AR21" i="9"/>
  <c r="AS22" i="9"/>
  <c r="AQ24" i="9"/>
  <c r="AR25" i="9"/>
  <c r="AS26" i="9"/>
  <c r="AQ28" i="9"/>
  <c r="AR29" i="9"/>
  <c r="AS30" i="9"/>
  <c r="AQ32" i="9"/>
  <c r="AR33" i="9"/>
  <c r="AS34" i="9"/>
  <c r="AQ36" i="9"/>
  <c r="AR37" i="9"/>
  <c r="AS38" i="9"/>
  <c r="AQ40" i="9"/>
  <c r="AR41" i="9"/>
  <c r="AS42" i="9"/>
  <c r="AQ44" i="9"/>
  <c r="AR45" i="9"/>
  <c r="AS46" i="9"/>
  <c r="AQ48" i="9"/>
  <c r="AR49" i="9"/>
  <c r="AS50" i="9"/>
  <c r="AQ52" i="9"/>
  <c r="AR53" i="9"/>
  <c r="AS54" i="9"/>
  <c r="AQ56" i="9"/>
  <c r="AR57" i="9"/>
  <c r="AS58" i="9"/>
  <c r="AQ60" i="9"/>
  <c r="AR61" i="9"/>
  <c r="AS62" i="9"/>
  <c r="AQ64" i="9"/>
  <c r="AR65" i="9"/>
  <c r="AS66" i="9"/>
  <c r="AQ68" i="9"/>
  <c r="AR69" i="9"/>
  <c r="AS70" i="9"/>
  <c r="AQ6" i="8"/>
  <c r="AS8" i="8"/>
  <c r="AR11" i="8"/>
  <c r="AQ14" i="8"/>
  <c r="AS16" i="8"/>
  <c r="AR19" i="8"/>
  <c r="AQ22" i="8"/>
  <c r="AS24" i="8"/>
  <c r="AR27" i="8"/>
  <c r="AS28" i="8"/>
  <c r="AR31" i="8"/>
  <c r="AQ34" i="8"/>
  <c r="AS36" i="8"/>
  <c r="AS40" i="8"/>
  <c r="AR43" i="8"/>
  <c r="AQ46" i="8"/>
  <c r="AR47" i="8"/>
  <c r="AQ50" i="8"/>
  <c r="AS52" i="8"/>
  <c r="AR55" i="8"/>
  <c r="AQ58" i="8"/>
  <c r="AS60" i="8"/>
  <c r="AR63" i="8"/>
  <c r="AQ66" i="8"/>
  <c r="AS68" i="8"/>
  <c r="AR71" i="8"/>
  <c r="AQ9" i="8"/>
  <c r="AR10" i="8"/>
  <c r="AR14" i="8"/>
  <c r="AS15" i="8"/>
  <c r="AS19" i="8"/>
  <c r="AQ21" i="8"/>
  <c r="AQ25" i="8"/>
  <c r="AR26" i="8"/>
  <c r="AR30" i="8"/>
  <c r="AS31" i="8"/>
  <c r="AS35" i="8"/>
  <c r="AQ37" i="8"/>
  <c r="AQ41" i="8"/>
  <c r="AR42" i="8"/>
  <c r="AR46" i="8"/>
  <c r="AS47" i="8"/>
  <c r="AS51" i="8"/>
  <c r="AQ53" i="8"/>
  <c r="AQ57" i="8"/>
  <c r="AR58" i="8"/>
  <c r="AR62" i="8"/>
  <c r="AS63" i="8"/>
  <c r="AS67" i="8"/>
  <c r="AQ69" i="8"/>
  <c r="AR7" i="8"/>
  <c r="AQ10" i="8"/>
  <c r="AS12" i="8"/>
  <c r="AR15" i="8"/>
  <c r="AQ18" i="8"/>
  <c r="AS20" i="8"/>
  <c r="AR23" i="8"/>
  <c r="AQ26" i="8"/>
  <c r="AQ30" i="8"/>
  <c r="AS32" i="8"/>
  <c r="AR35" i="8"/>
  <c r="AQ38" i="8"/>
  <c r="AR39" i="8"/>
  <c r="AQ42" i="8"/>
  <c r="AS44" i="8"/>
  <c r="AS48" i="8"/>
  <c r="AR51" i="8"/>
  <c r="AQ54" i="8"/>
  <c r="AS56" i="8"/>
  <c r="AR59" i="8"/>
  <c r="AQ62" i="8"/>
  <c r="AS64" i="8"/>
  <c r="AR67" i="8"/>
  <c r="AQ70" i="8"/>
  <c r="AS6" i="7"/>
  <c r="AQ8" i="7"/>
  <c r="AR9" i="7"/>
  <c r="AS10" i="7"/>
  <c r="AQ12" i="7"/>
  <c r="AR13" i="7"/>
  <c r="AS14" i="7"/>
  <c r="AQ16" i="7"/>
  <c r="AR17" i="7"/>
  <c r="AS18" i="7"/>
  <c r="AQ20" i="7"/>
  <c r="AR21" i="7"/>
  <c r="AS22" i="7"/>
  <c r="AQ24" i="7"/>
  <c r="AR25" i="7"/>
  <c r="AS26" i="7"/>
  <c r="AQ28" i="7"/>
  <c r="AR29" i="7"/>
  <c r="AS30" i="7"/>
  <c r="AR33" i="7"/>
  <c r="J71" i="7"/>
  <c r="AS34" i="7"/>
  <c r="AQ36" i="7"/>
  <c r="AR37" i="7"/>
  <c r="AS38" i="7"/>
  <c r="AQ40" i="7"/>
  <c r="AR41" i="7"/>
  <c r="AQ44" i="7"/>
  <c r="AR45" i="7"/>
  <c r="AS46" i="7"/>
  <c r="AQ48" i="7"/>
  <c r="AR49" i="7"/>
  <c r="AS50" i="7"/>
  <c r="AQ52" i="7"/>
  <c r="AS54" i="7"/>
  <c r="AQ56" i="7"/>
  <c r="AR57" i="7"/>
  <c r="AS58" i="7"/>
  <c r="AQ60" i="7"/>
  <c r="AR61" i="7"/>
  <c r="AS62" i="7"/>
  <c r="AR65" i="7"/>
  <c r="AS66" i="7"/>
  <c r="AQ68" i="7"/>
  <c r="AR69" i="7"/>
  <c r="AS70" i="7"/>
  <c r="AQ7" i="7"/>
  <c r="AR8" i="7"/>
  <c r="AR12" i="7"/>
  <c r="AS13" i="7"/>
  <c r="AS17" i="7"/>
  <c r="AQ19" i="7"/>
  <c r="AQ23" i="7"/>
  <c r="AR24" i="7"/>
  <c r="AS25" i="7"/>
  <c r="AQ27" i="7"/>
  <c r="AR28" i="7"/>
  <c r="AS29" i="7"/>
  <c r="AQ31" i="7"/>
  <c r="AR32" i="7"/>
  <c r="AS33" i="7"/>
  <c r="AQ35" i="7"/>
  <c r="AR36" i="7"/>
  <c r="AS37" i="7"/>
  <c r="AQ39" i="7"/>
  <c r="AR40" i="7"/>
  <c r="AS41" i="7"/>
  <c r="AQ43" i="7"/>
  <c r="AR44" i="7"/>
  <c r="AS45" i="7"/>
  <c r="AQ47" i="7"/>
  <c r="AR48" i="7"/>
  <c r="AS49" i="7"/>
  <c r="AQ51" i="7"/>
  <c r="AR52" i="7"/>
  <c r="AS53" i="7"/>
  <c r="AQ55" i="7"/>
  <c r="AR56" i="7"/>
  <c r="AS57" i="7"/>
  <c r="AQ59" i="7"/>
  <c r="AR60" i="7"/>
  <c r="AS61" i="7"/>
  <c r="AQ63" i="7"/>
  <c r="AR64" i="7"/>
  <c r="AS65" i="7"/>
  <c r="AQ67" i="7"/>
  <c r="AR68" i="7"/>
  <c r="AS69" i="7"/>
  <c r="AQ71" i="7"/>
  <c r="AR39" i="6"/>
  <c r="AS40" i="6"/>
  <c r="AQ42" i="6"/>
  <c r="AR43" i="6"/>
  <c r="AS44" i="6"/>
  <c r="AR47" i="6"/>
  <c r="AS48" i="6"/>
  <c r="AQ50" i="6"/>
  <c r="AR51" i="6"/>
  <c r="AS52" i="6"/>
  <c r="AQ54" i="6"/>
  <c r="AR55" i="6"/>
  <c r="AS56" i="6"/>
  <c r="AQ58" i="6"/>
  <c r="AR59" i="6"/>
  <c r="AS60" i="6"/>
  <c r="AQ62" i="6"/>
  <c r="AR63" i="6"/>
  <c r="AS64" i="6"/>
  <c r="AQ66" i="6"/>
  <c r="AR67" i="6"/>
  <c r="AS68" i="6"/>
  <c r="AQ70" i="6"/>
  <c r="AR71" i="6"/>
  <c r="AR6" i="6"/>
  <c r="AS7" i="6"/>
  <c r="AQ9" i="6"/>
  <c r="AR10" i="6"/>
  <c r="AS11" i="6"/>
  <c r="AQ13" i="6"/>
  <c r="AR14" i="6"/>
  <c r="AS15" i="6"/>
  <c r="AQ17" i="6"/>
  <c r="AR18" i="6"/>
  <c r="AS19" i="6"/>
  <c r="AQ21" i="6"/>
  <c r="AR22" i="6"/>
  <c r="AS23" i="6"/>
  <c r="AQ25" i="6"/>
  <c r="AR26" i="6"/>
  <c r="AS27" i="6"/>
  <c r="AQ29" i="6"/>
  <c r="AR30" i="6"/>
  <c r="AS31" i="6"/>
  <c r="AQ33" i="6"/>
  <c r="AR34" i="6"/>
  <c r="AS35" i="6"/>
  <c r="AQ37" i="6"/>
  <c r="AR38" i="6"/>
  <c r="AS39" i="6"/>
  <c r="AQ41" i="6"/>
  <c r="AR42" i="6"/>
  <c r="AS43" i="6"/>
  <c r="AQ45" i="6"/>
  <c r="AR46" i="6"/>
  <c r="AS47" i="6"/>
  <c r="AQ49" i="6"/>
  <c r="AR50" i="6"/>
  <c r="AS51" i="6"/>
  <c r="AQ53" i="6"/>
  <c r="AR54" i="6"/>
  <c r="AS55" i="6"/>
  <c r="AQ57" i="6"/>
  <c r="AR58" i="6"/>
  <c r="AS59" i="6"/>
  <c r="AQ61" i="6"/>
  <c r="AR62" i="6"/>
  <c r="AS63" i="6"/>
  <c r="AQ65" i="6"/>
  <c r="AR66" i="6"/>
  <c r="AS67" i="6"/>
  <c r="AQ69" i="6"/>
  <c r="AR70" i="6"/>
  <c r="AS71" i="6"/>
  <c r="L67" i="13"/>
  <c r="AS67" i="13" s="1"/>
  <c r="J59" i="13"/>
  <c r="AQ59" i="13" s="1"/>
  <c r="K60" i="13"/>
  <c r="AR60" i="13" s="1"/>
  <c r="L61" i="13"/>
  <c r="J63" i="13"/>
  <c r="K64" i="13"/>
  <c r="J67" i="13"/>
  <c r="K68" i="13"/>
  <c r="L69" i="13"/>
  <c r="AS69" i="13" s="1"/>
  <c r="J71" i="13"/>
  <c r="L65" i="13"/>
  <c r="AQ8" i="5"/>
  <c r="AR9" i="5"/>
  <c r="AQ12" i="5"/>
  <c r="AR13" i="5"/>
  <c r="AS14" i="5"/>
  <c r="AQ16" i="5"/>
  <c r="AR17" i="5"/>
  <c r="AS18" i="5"/>
  <c r="AQ20" i="5"/>
  <c r="AR21" i="5"/>
  <c r="AQ24" i="5"/>
  <c r="AR25" i="5"/>
  <c r="AS26" i="5"/>
  <c r="AQ28" i="5"/>
  <c r="AR29" i="5"/>
  <c r="AS30" i="5"/>
  <c r="AQ32" i="5"/>
  <c r="AR33" i="5"/>
  <c r="AS34" i="5"/>
  <c r="AQ36" i="5"/>
  <c r="AR37" i="5"/>
  <c r="AS38" i="5"/>
  <c r="AQ40" i="5"/>
  <c r="AR41" i="5"/>
  <c r="AS42" i="5"/>
  <c r="AQ44" i="5"/>
  <c r="AR45" i="5"/>
  <c r="AS46" i="5"/>
  <c r="AQ48" i="5"/>
  <c r="AS50" i="5"/>
  <c r="AQ52" i="5"/>
  <c r="AS54" i="5"/>
  <c r="AQ56" i="5"/>
  <c r="AR57" i="5"/>
  <c r="AS58" i="5"/>
  <c r="AQ60" i="5"/>
  <c r="AR61" i="5"/>
  <c r="AS62" i="5"/>
  <c r="AQ64" i="5"/>
  <c r="AS66" i="5"/>
  <c r="AQ68" i="5"/>
  <c r="AR69" i="5"/>
  <c r="AS70" i="5"/>
  <c r="AS69" i="5"/>
  <c r="AQ71" i="5"/>
  <c r="J7" i="13"/>
  <c r="L63" i="13"/>
  <c r="AR6" i="4"/>
  <c r="AS7" i="4"/>
  <c r="AQ9" i="4"/>
  <c r="AR10" i="4"/>
  <c r="AS11" i="4"/>
  <c r="AQ13" i="4"/>
  <c r="AR14" i="4"/>
  <c r="AS15" i="4"/>
  <c r="AQ17" i="4"/>
  <c r="AR18" i="4"/>
  <c r="AS19" i="4"/>
  <c r="AQ21" i="4"/>
  <c r="AR22" i="4"/>
  <c r="AS23" i="4"/>
  <c r="AQ25" i="4"/>
  <c r="AR26" i="4"/>
  <c r="AS27" i="4"/>
  <c r="AQ29" i="4"/>
  <c r="AR30" i="4"/>
  <c r="AS31" i="4"/>
  <c r="AQ33" i="4"/>
  <c r="AR34" i="4"/>
  <c r="AS35" i="4"/>
  <c r="AQ37" i="4"/>
  <c r="AR38" i="4"/>
  <c r="AS39" i="4"/>
  <c r="AQ41" i="4"/>
  <c r="AR42" i="4"/>
  <c r="AS43" i="4"/>
  <c r="AQ45" i="4"/>
  <c r="AR46" i="4"/>
  <c r="AS47" i="4"/>
  <c r="AQ49" i="4"/>
  <c r="AR50" i="4"/>
  <c r="AS51" i="4"/>
  <c r="AQ53" i="4"/>
  <c r="AR54" i="4"/>
  <c r="AS55" i="4"/>
  <c r="AQ57" i="4"/>
  <c r="AR58" i="4"/>
  <c r="AS59" i="4"/>
  <c r="AQ61" i="4"/>
  <c r="AR62" i="4"/>
  <c r="AS63" i="4"/>
  <c r="AQ65" i="4"/>
  <c r="AR66" i="4"/>
  <c r="AS67" i="4"/>
  <c r="AQ69" i="4"/>
  <c r="AR70" i="4"/>
  <c r="AS71" i="4"/>
  <c r="K58" i="13"/>
  <c r="L59" i="13"/>
  <c r="J61" i="13"/>
  <c r="K62" i="13"/>
  <c r="J65" i="13"/>
  <c r="K66" i="13"/>
  <c r="AR66" i="13" s="1"/>
  <c r="J69" i="13"/>
  <c r="L71" i="13"/>
  <c r="K70" i="13"/>
  <c r="L58" i="13"/>
  <c r="AS58" i="13" s="1"/>
  <c r="J60" i="13"/>
  <c r="K61" i="13"/>
  <c r="K65" i="13"/>
  <c r="K69" i="13"/>
  <c r="L70" i="13"/>
  <c r="AS70" i="13" s="1"/>
  <c r="AQ8" i="3"/>
  <c r="AR9" i="3"/>
  <c r="AS10" i="3"/>
  <c r="AQ12" i="3"/>
  <c r="AR13" i="3"/>
  <c r="AS14" i="3"/>
  <c r="AQ16" i="3"/>
  <c r="AR17" i="3"/>
  <c r="AQ20" i="3"/>
  <c r="AR21" i="3"/>
  <c r="AS22" i="3"/>
  <c r="AQ24" i="3"/>
  <c r="J6" i="13"/>
  <c r="K7" i="13"/>
  <c r="J58" i="13"/>
  <c r="AQ58" i="13" s="1"/>
  <c r="K59" i="13"/>
  <c r="AR59" i="13" s="1"/>
  <c r="L60" i="13"/>
  <c r="AS60" i="13" s="1"/>
  <c r="J62" i="13"/>
  <c r="K63" i="13"/>
  <c r="L64" i="13"/>
  <c r="J66" i="13"/>
  <c r="K67" i="13"/>
  <c r="L68" i="13"/>
  <c r="J70" i="13"/>
  <c r="AQ70" i="13" s="1"/>
  <c r="K71" i="13"/>
  <c r="AQ7" i="3"/>
  <c r="AR8" i="3"/>
  <c r="AS9" i="3"/>
  <c r="AQ11" i="3"/>
  <c r="AR12" i="3"/>
  <c r="AS13" i="3"/>
  <c r="AQ15" i="3"/>
  <c r="AR16" i="3"/>
  <c r="AS17" i="3"/>
  <c r="AQ19" i="3"/>
  <c r="AR20" i="3"/>
  <c r="AS21" i="3"/>
  <c r="AQ23" i="3"/>
  <c r="AR24" i="3"/>
  <c r="AR28" i="3"/>
  <c r="AS29" i="3"/>
  <c r="AS33" i="3"/>
  <c r="AQ35" i="3"/>
  <c r="AQ39" i="3"/>
  <c r="AR40" i="3"/>
  <c r="AR44" i="3"/>
  <c r="AS45" i="3"/>
  <c r="AS49" i="3"/>
  <c r="AQ51" i="3"/>
  <c r="AS53" i="3"/>
  <c r="AQ55" i="3"/>
  <c r="AQ59" i="3"/>
  <c r="AQ63" i="3"/>
  <c r="AR64" i="3"/>
  <c r="AQ67" i="3"/>
  <c r="AS69" i="3"/>
  <c r="K57" i="13"/>
  <c r="J56" i="13"/>
  <c r="L54" i="13"/>
  <c r="K53" i="13"/>
  <c r="J52" i="13"/>
  <c r="L50" i="13"/>
  <c r="AS50" i="13" s="1"/>
  <c r="K49" i="13"/>
  <c r="J48" i="13"/>
  <c r="L46" i="13"/>
  <c r="K45" i="13"/>
  <c r="AR45" i="13" s="1"/>
  <c r="J44" i="13"/>
  <c r="L42" i="13"/>
  <c r="K41" i="13"/>
  <c r="AR41" i="13" s="1"/>
  <c r="J40" i="13"/>
  <c r="AQ40" i="13" s="1"/>
  <c r="L38" i="13"/>
  <c r="AS38" i="13" s="1"/>
  <c r="K37" i="13"/>
  <c r="J36" i="13"/>
  <c r="L34" i="13"/>
  <c r="K33" i="13"/>
  <c r="J32" i="13"/>
  <c r="L30" i="13"/>
  <c r="K29" i="13"/>
  <c r="J28" i="13"/>
  <c r="AQ28" i="13" s="1"/>
  <c r="L26" i="13"/>
  <c r="K25" i="13"/>
  <c r="J24" i="13"/>
  <c r="L22" i="13"/>
  <c r="K21" i="13"/>
  <c r="J20" i="13"/>
  <c r="L18" i="13"/>
  <c r="AS18" i="13" s="1"/>
  <c r="K17" i="13"/>
  <c r="J16" i="13"/>
  <c r="L14" i="13"/>
  <c r="K13" i="13"/>
  <c r="AR13" i="13" s="1"/>
  <c r="J12" i="13"/>
  <c r="L10" i="13"/>
  <c r="K9" i="13"/>
  <c r="AR9" i="13" s="1"/>
  <c r="J8" i="13"/>
  <c r="AQ8" i="13" s="1"/>
  <c r="AR9" i="2"/>
  <c r="AS14" i="2"/>
  <c r="AQ20" i="2"/>
  <c r="AR25" i="2"/>
  <c r="AQ36" i="2"/>
  <c r="AR41" i="2"/>
  <c r="AS46" i="2"/>
  <c r="AQ52" i="2"/>
  <c r="AR57" i="2"/>
  <c r="AS62" i="2"/>
  <c r="AQ68" i="2"/>
  <c r="L6" i="13"/>
  <c r="L56" i="13"/>
  <c r="K55" i="13"/>
  <c r="AR55" i="13" s="1"/>
  <c r="J54" i="13"/>
  <c r="L52" i="13"/>
  <c r="K51" i="13"/>
  <c r="J50" i="13"/>
  <c r="L48" i="13"/>
  <c r="K47" i="13"/>
  <c r="J46" i="13"/>
  <c r="L44" i="13"/>
  <c r="K43" i="13"/>
  <c r="J42" i="13"/>
  <c r="L40" i="13"/>
  <c r="K39" i="13"/>
  <c r="J38" i="13"/>
  <c r="L36" i="13"/>
  <c r="AS36" i="13" s="1"/>
  <c r="K35" i="13"/>
  <c r="AR35" i="13" s="1"/>
  <c r="J34" i="13"/>
  <c r="AQ34" i="13" s="1"/>
  <c r="L32" i="13"/>
  <c r="K31" i="13"/>
  <c r="AR31" i="13" s="1"/>
  <c r="J30" i="13"/>
  <c r="L28" i="13"/>
  <c r="K27" i="13"/>
  <c r="J26" i="13"/>
  <c r="L24" i="13"/>
  <c r="K23" i="13"/>
  <c r="J22" i="13"/>
  <c r="L20" i="13"/>
  <c r="K19" i="13"/>
  <c r="J18" i="13"/>
  <c r="L16" i="13"/>
  <c r="K15" i="13"/>
  <c r="J14" i="13"/>
  <c r="L12" i="13"/>
  <c r="K11" i="13"/>
  <c r="J10" i="13"/>
  <c r="L8" i="13"/>
  <c r="J68" i="13"/>
  <c r="J64" i="13"/>
  <c r="AQ6" i="1"/>
  <c r="AR7" i="1"/>
  <c r="AR55" i="1"/>
  <c r="AQ58" i="1"/>
  <c r="AR59" i="1"/>
  <c r="AS60" i="1"/>
  <c r="AQ62" i="1"/>
  <c r="AR63" i="1"/>
  <c r="AS64" i="1"/>
  <c r="AQ66" i="1"/>
  <c r="AR67" i="1"/>
  <c r="AS7" i="1"/>
  <c r="L7" i="13"/>
  <c r="L66" i="13"/>
  <c r="L62" i="13"/>
  <c r="AS62" i="13" s="1"/>
  <c r="K54" i="13"/>
  <c r="K50" i="13"/>
  <c r="K46" i="13"/>
  <c r="K42" i="13"/>
  <c r="K38" i="13"/>
  <c r="K34" i="13"/>
  <c r="K30" i="13"/>
  <c r="K26" i="13"/>
  <c r="K22" i="13"/>
  <c r="K18" i="13"/>
  <c r="K14" i="13"/>
  <c r="K10" i="13"/>
  <c r="AQ57" i="1"/>
  <c r="J57" i="13"/>
  <c r="AQ57" i="13" s="1"/>
  <c r="AS55" i="1"/>
  <c r="L55" i="13"/>
  <c r="AS55" i="13" s="1"/>
  <c r="AQ53" i="1"/>
  <c r="J53" i="13"/>
  <c r="AS51" i="1"/>
  <c r="L51" i="13"/>
  <c r="AQ49" i="1"/>
  <c r="J49" i="13"/>
  <c r="AS47" i="1"/>
  <c r="L47" i="13"/>
  <c r="AQ45" i="1"/>
  <c r="J45" i="13"/>
  <c r="AS43" i="1"/>
  <c r="L43" i="13"/>
  <c r="AS43" i="13" s="1"/>
  <c r="AQ41" i="1"/>
  <c r="J41" i="13"/>
  <c r="AS39" i="1"/>
  <c r="L39" i="13"/>
  <c r="AQ37" i="1"/>
  <c r="J37" i="13"/>
  <c r="AQ37" i="13" s="1"/>
  <c r="AS35" i="1"/>
  <c r="L35" i="13"/>
  <c r="AQ33" i="1"/>
  <c r="J33" i="13"/>
  <c r="AS31" i="1"/>
  <c r="L31" i="13"/>
  <c r="AS31" i="13" s="1"/>
  <c r="AQ29" i="1"/>
  <c r="J29" i="13"/>
  <c r="AS27" i="1"/>
  <c r="L27" i="13"/>
  <c r="AS27" i="13" s="1"/>
  <c r="AQ25" i="1"/>
  <c r="J25" i="13"/>
  <c r="AS23" i="1"/>
  <c r="L23" i="13"/>
  <c r="AQ21" i="1"/>
  <c r="J21" i="13"/>
  <c r="AS19" i="1"/>
  <c r="L19" i="13"/>
  <c r="AS19" i="13" s="1"/>
  <c r="AQ17" i="1"/>
  <c r="J17" i="13"/>
  <c r="AS15" i="1"/>
  <c r="L15" i="13"/>
  <c r="AQ13" i="1"/>
  <c r="J13" i="13"/>
  <c r="AQ13" i="13" s="1"/>
  <c r="AS11" i="1"/>
  <c r="L11" i="13"/>
  <c r="AQ9" i="1"/>
  <c r="J9" i="13"/>
  <c r="AS58" i="1"/>
  <c r="AQ60" i="1"/>
  <c r="AR61" i="1"/>
  <c r="AR65" i="1"/>
  <c r="AS56" i="1"/>
  <c r="AK71" i="13"/>
  <c r="AK68" i="13"/>
  <c r="AL68" i="13"/>
  <c r="AL71" i="13"/>
  <c r="AL61" i="13"/>
  <c r="AM68" i="13"/>
  <c r="AS68" i="3"/>
  <c r="AI71" i="13"/>
  <c r="AR68" i="3"/>
  <c r="AQ71" i="3"/>
  <c r="AI68" i="13"/>
  <c r="AS6" i="2"/>
  <c r="AQ8" i="2"/>
  <c r="AS10" i="2"/>
  <c r="AQ12" i="2"/>
  <c r="AR13" i="2"/>
  <c r="AQ16" i="2"/>
  <c r="AR17" i="2"/>
  <c r="AS18" i="2"/>
  <c r="AR21" i="2"/>
  <c r="AS22" i="2"/>
  <c r="AQ24" i="2"/>
  <c r="AS26" i="2"/>
  <c r="AQ28" i="2"/>
  <c r="AR29" i="2"/>
  <c r="AQ32" i="2"/>
  <c r="AR33" i="2"/>
  <c r="AS34" i="2"/>
  <c r="AR37" i="2"/>
  <c r="AS38" i="2"/>
  <c r="AQ40" i="2"/>
  <c r="AS42" i="2"/>
  <c r="AQ44" i="2"/>
  <c r="AR45" i="2"/>
  <c r="AQ48" i="2"/>
  <c r="AR49" i="2"/>
  <c r="AS50" i="2"/>
  <c r="AR53" i="2"/>
  <c r="AS54" i="2"/>
  <c r="AQ56" i="2"/>
  <c r="AS58" i="2"/>
  <c r="AQ60" i="2"/>
  <c r="AR61" i="2"/>
  <c r="AQ64" i="2"/>
  <c r="AR65" i="2"/>
  <c r="AS66" i="2"/>
  <c r="AR69" i="2"/>
  <c r="AS70" i="2"/>
  <c r="AR25" i="3"/>
  <c r="AS26" i="3"/>
  <c r="AQ28" i="3"/>
  <c r="AR29" i="3"/>
  <c r="AS30" i="3"/>
  <c r="AQ32" i="3"/>
  <c r="AR33" i="3"/>
  <c r="AS34" i="3"/>
  <c r="AQ36" i="3"/>
  <c r="AR37" i="3"/>
  <c r="AS38" i="3"/>
  <c r="AQ40" i="3"/>
  <c r="AR41" i="3"/>
  <c r="AS42" i="3"/>
  <c r="AQ44" i="3"/>
  <c r="AR45" i="3"/>
  <c r="AS46" i="3"/>
  <c r="AQ48" i="3"/>
  <c r="AR49" i="3"/>
  <c r="AS50" i="3"/>
  <c r="AQ52" i="3"/>
  <c r="AR53" i="3"/>
  <c r="AS54" i="3"/>
  <c r="AQ56" i="3"/>
  <c r="AR57" i="3"/>
  <c r="AS58" i="3"/>
  <c r="AQ60" i="3"/>
  <c r="AR61" i="3"/>
  <c r="AS62" i="3"/>
  <c r="AQ64" i="3"/>
  <c r="AR65" i="3"/>
  <c r="AS66" i="3"/>
  <c r="AQ68" i="3"/>
  <c r="AR69" i="3"/>
  <c r="AS70" i="3"/>
  <c r="AQ7" i="2"/>
  <c r="AR12" i="2"/>
  <c r="AS17" i="2"/>
  <c r="AQ23" i="2"/>
  <c r="AR28" i="2"/>
  <c r="AS33" i="2"/>
  <c r="AQ39" i="2"/>
  <c r="AR44" i="2"/>
  <c r="AS49" i="2"/>
  <c r="AQ55" i="2"/>
  <c r="AR60" i="2"/>
  <c r="AS65" i="2"/>
  <c r="AQ71" i="2"/>
  <c r="AS14" i="13" l="1"/>
  <c r="AQ36" i="13"/>
  <c r="AS46" i="13"/>
  <c r="AS61" i="13"/>
  <c r="AQ11" i="13"/>
  <c r="AS21" i="13"/>
  <c r="AR32" i="13"/>
  <c r="AQ43" i="13"/>
  <c r="AS53" i="13"/>
  <c r="AR61" i="13"/>
  <c r="AQ64" i="13"/>
  <c r="AR25" i="13"/>
  <c r="AR57" i="13"/>
  <c r="AR33" i="13"/>
  <c r="AR69" i="13"/>
  <c r="AS20" i="13"/>
  <c r="AQ63" i="13"/>
  <c r="AS6" i="13"/>
  <c r="AQ68" i="13"/>
  <c r="AQ60" i="13"/>
  <c r="AQ20" i="13"/>
  <c r="AS30" i="13"/>
  <c r="AQ52" i="13"/>
  <c r="AS66" i="13"/>
  <c r="AQ12" i="13"/>
  <c r="AR17" i="13"/>
  <c r="AS22" i="13"/>
  <c r="AQ44" i="13"/>
  <c r="AR49" i="13"/>
  <c r="AS54" i="13"/>
  <c r="AS59" i="13"/>
  <c r="AQ67" i="13"/>
  <c r="AQ17" i="13"/>
  <c r="AQ26" i="13"/>
  <c r="AR47" i="13"/>
  <c r="AS16" i="13"/>
  <c r="AQ22" i="13"/>
  <c r="AS32" i="13"/>
  <c r="AQ38" i="13"/>
  <c r="AS48" i="13"/>
  <c r="AQ54" i="13"/>
  <c r="AQ66" i="13"/>
  <c r="AQ6" i="13"/>
  <c r="AR62" i="13"/>
  <c r="AS9" i="13"/>
  <c r="AQ25" i="13"/>
  <c r="AQ29" i="13"/>
  <c r="AQ53" i="13"/>
  <c r="AR67" i="13"/>
  <c r="AS15" i="13"/>
  <c r="AS23" i="13"/>
  <c r="AS39" i="13"/>
  <c r="AS51" i="13"/>
  <c r="AS12" i="13"/>
  <c r="AQ18" i="13"/>
  <c r="AR23" i="13"/>
  <c r="AR39" i="13"/>
  <c r="AS44" i="13"/>
  <c r="AQ50" i="13"/>
  <c r="AR21" i="13"/>
  <c r="AR53" i="13"/>
  <c r="AS64" i="13"/>
  <c r="AS28" i="13"/>
  <c r="AR37" i="13"/>
  <c r="AS52" i="13"/>
  <c r="AR29" i="13"/>
  <c r="AR65" i="13"/>
  <c r="AS47" i="13"/>
  <c r="AR14" i="13"/>
  <c r="AR30" i="13"/>
  <c r="AR46" i="13"/>
  <c r="AS8" i="13"/>
  <c r="AQ14" i="13"/>
  <c r="AR19" i="13"/>
  <c r="AS24" i="13"/>
  <c r="AQ30" i="13"/>
  <c r="AS40" i="13"/>
  <c r="AQ46" i="13"/>
  <c r="AR51" i="13"/>
  <c r="AS56" i="13"/>
  <c r="AR63" i="13"/>
  <c r="AS63" i="13"/>
  <c r="AR64" i="13"/>
  <c r="AR16" i="13"/>
  <c r="AQ27" i="13"/>
  <c r="AS37" i="13"/>
  <c r="AR48" i="13"/>
  <c r="AS11" i="13"/>
  <c r="AS35" i="13"/>
  <c r="AQ61" i="13"/>
  <c r="AQ9" i="13"/>
  <c r="AQ21" i="13"/>
  <c r="AQ33" i="13"/>
  <c r="AQ45" i="13"/>
  <c r="AS7" i="13"/>
  <c r="AQ10" i="13"/>
  <c r="AR15" i="13"/>
  <c r="AQ42" i="13"/>
  <c r="AQ24" i="13"/>
  <c r="AS34" i="13"/>
  <c r="AQ56" i="13"/>
  <c r="AQ62" i="13"/>
  <c r="AR7" i="13"/>
  <c r="AR70" i="13"/>
  <c r="AS10" i="13"/>
  <c r="AQ32" i="13"/>
  <c r="AS42" i="13"/>
  <c r="AS65" i="13"/>
  <c r="AR12" i="13"/>
  <c r="AQ23" i="13"/>
  <c r="AS33" i="13"/>
  <c r="AR44" i="13"/>
  <c r="AQ55" i="13"/>
  <c r="AQ41" i="13"/>
  <c r="AQ49" i="13"/>
  <c r="AR18" i="13"/>
  <c r="AR34" i="13"/>
  <c r="AR50" i="13"/>
  <c r="AQ65" i="13"/>
  <c r="AQ7" i="13"/>
  <c r="AS17" i="13"/>
  <c r="AR28" i="13"/>
  <c r="AQ39" i="13"/>
  <c r="AS49" i="13"/>
  <c r="AR58" i="13"/>
  <c r="AR22" i="13"/>
  <c r="AR38" i="13"/>
  <c r="AR54" i="13"/>
  <c r="AR20" i="13"/>
  <c r="AQ31" i="13"/>
  <c r="AS41" i="13"/>
  <c r="AR52" i="13"/>
  <c r="AR6" i="13"/>
  <c r="AR10" i="13"/>
  <c r="AR26" i="13"/>
  <c r="AR42" i="13"/>
  <c r="AQ16" i="13"/>
  <c r="AS26" i="13"/>
  <c r="AQ48" i="13"/>
  <c r="AQ69" i="13"/>
  <c r="AS13" i="13"/>
  <c r="AR24" i="13"/>
  <c r="AQ35" i="13"/>
  <c r="AS45" i="13"/>
  <c r="AR56" i="13"/>
  <c r="AQ71" i="13"/>
  <c r="AS57" i="13"/>
  <c r="AR11" i="13"/>
  <c r="AR27" i="13"/>
  <c r="AR43" i="13"/>
  <c r="AS68" i="13"/>
  <c r="AR71" i="3"/>
  <c r="AR68" i="13"/>
  <c r="AR71" i="13"/>
  <c r="AJ71" i="13"/>
  <c r="AS71" i="13" s="1"/>
  <c r="AS71" i="3"/>
</calcChain>
</file>

<file path=xl/sharedStrings.xml><?xml version="1.0" encoding="utf-8"?>
<sst xmlns="http://schemas.openxmlformats.org/spreadsheetml/2006/main" count="4742" uniqueCount="109">
  <si>
    <t>１０．漁業種別・月別・魚市場別水揚高</t>
    <rPh sb="3" eb="5">
      <t>ギョギョウ</t>
    </rPh>
    <rPh sb="8" eb="10">
      <t>ツキベツ</t>
    </rPh>
    <phoneticPr fontId="4"/>
  </si>
  <si>
    <t>１月</t>
    <rPh sb="1" eb="2">
      <t>ガツ</t>
    </rPh>
    <phoneticPr fontId="4"/>
  </si>
  <si>
    <t>（株）塩釜</t>
    <rPh sb="1" eb="2">
      <t>カブ</t>
    </rPh>
    <rPh sb="3" eb="5">
      <t>シオガマ</t>
    </rPh>
    <phoneticPr fontId="4"/>
  </si>
  <si>
    <t>機船漁協</t>
    <rPh sb="0" eb="2">
      <t>キセン</t>
    </rPh>
    <rPh sb="2" eb="3">
      <t>ギョギョウ</t>
    </rPh>
    <rPh sb="3" eb="4">
      <t>キョウ</t>
    </rPh>
    <phoneticPr fontId="4"/>
  </si>
  <si>
    <t>塩釜合計</t>
    <rPh sb="0" eb="2">
      <t>シオガマ</t>
    </rPh>
    <rPh sb="2" eb="4">
      <t>ゴウケイ</t>
    </rPh>
    <phoneticPr fontId="4"/>
  </si>
  <si>
    <t>石巻第一</t>
    <rPh sb="0" eb="2">
      <t>イシノマキ</t>
    </rPh>
    <rPh sb="2" eb="4">
      <t>ダイイチ</t>
    </rPh>
    <phoneticPr fontId="4"/>
  </si>
  <si>
    <t>石巻第二</t>
    <rPh sb="0" eb="2">
      <t>イシノマキ</t>
    </rPh>
    <rPh sb="2" eb="4">
      <t>ダイニ</t>
    </rPh>
    <phoneticPr fontId="4"/>
  </si>
  <si>
    <t>石巻合計</t>
    <rPh sb="0" eb="2">
      <t>イシノマキ</t>
    </rPh>
    <rPh sb="2" eb="4">
      <t>ゴウケイ</t>
    </rPh>
    <phoneticPr fontId="4"/>
  </si>
  <si>
    <t>女川</t>
    <rPh sb="0" eb="2">
      <t>オナガワ</t>
    </rPh>
    <phoneticPr fontId="4"/>
  </si>
  <si>
    <t>南三陸</t>
    <rPh sb="0" eb="3">
      <t>ミナミサンリク</t>
    </rPh>
    <phoneticPr fontId="4"/>
  </si>
  <si>
    <t>閑上</t>
    <rPh sb="0" eb="1">
      <t>ユウカン</t>
    </rPh>
    <rPh sb="1" eb="2">
      <t>ウエ</t>
    </rPh>
    <phoneticPr fontId="4"/>
  </si>
  <si>
    <t>亘理</t>
    <rPh sb="0" eb="2">
      <t>ワタリ</t>
    </rPh>
    <phoneticPr fontId="4"/>
  </si>
  <si>
    <t>牡鹿</t>
    <rPh sb="0" eb="2">
      <t>オシカ</t>
    </rPh>
    <phoneticPr fontId="4"/>
  </si>
  <si>
    <t>七ヶ浜</t>
    <rPh sb="0" eb="3">
      <t>シチガハマ</t>
    </rPh>
    <phoneticPr fontId="4"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</si>
  <si>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</si>
  <si>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</si>
  <si>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</si>
  <si>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</si>
  <si>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</si>
  <si>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</si>
  <si>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</si>
  <si>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</si>
  <si>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</si>
  <si>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</si>
  <si>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</si>
  <si>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</si>
  <si>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</si>
  <si>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</si>
  <si>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</si>
  <si>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</si>
  <si>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</si>
  <si>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</si>
  <si>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</si>
  <si>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</si>
  <si>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</si>
  <si>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</si>
  <si>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</si>
  <si>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</si>
  <si>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</si>
  <si>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</si>
  <si>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</si>
  <si>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</si>
  <si>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</si>
  <si>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</si>
  <si>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</si>
  <si>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</si>
  <si>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</si>
  <si>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</si>
  <si>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</si>
  <si>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</si>
  <si>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</si>
  <si>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</si>
  <si>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</si>
  <si>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</si>
  <si>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</si>
  <si>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</si>
  <si>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</si>
  <si>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</si>
  <si>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</si>
  <si>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</si>
  <si>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</si>
  <si>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  <phoneticPr fontId="4"/>
  </si>
  <si>
    <t>突　ん　棒</t>
  </si>
  <si>
    <t>突　ん　棒</t>
    <phoneticPr fontId="4"/>
  </si>
  <si>
    <t/>
  </si>
  <si>
    <t>その他の海面漁業</t>
  </si>
  <si>
    <t>の り</t>
  </si>
  <si>
    <t>漁 船 水 揚 計</t>
    <phoneticPr fontId="4"/>
  </si>
  <si>
    <t>漁 船 水 揚 計</t>
  </si>
  <si>
    <t>搬</t>
  </si>
  <si>
    <t>　陸　　送</t>
  </si>
  <si>
    <t>入</t>
  </si>
  <si>
    <t>　海　　送</t>
  </si>
  <si>
    <t>漁船・搬入計</t>
    <phoneticPr fontId="4"/>
  </si>
  <si>
    <t>輸  入  魚</t>
    <phoneticPr fontId="4"/>
  </si>
  <si>
    <t>輸  入  魚</t>
  </si>
  <si>
    <t>総   合   計</t>
    <phoneticPr fontId="4"/>
  </si>
  <si>
    <t>総   合   計</t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</si>
  <si>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</si>
  <si>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</si>
  <si>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</si>
  <si>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</si>
  <si>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</si>
  <si>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</si>
  <si>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</si>
  <si>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</si>
  <si>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</si>
  <si>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1月～12月</t>
    <rPh sb="1" eb="2">
      <t>ガツ</t>
    </rPh>
    <rPh sb="5" eb="6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</si>
  <si>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</si>
  <si>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</si>
  <si>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</si>
  <si>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</si>
  <si>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</si>
  <si>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</si>
  <si>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</si>
  <si>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</si>
  <si>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</si>
  <si>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</si>
  <si>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</si>
  <si>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気仙沼漁業協同組合</t>
    <phoneticPr fontId="4"/>
  </si>
  <si>
    <t>突　ん　棒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</si>
  <si>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</si>
  <si>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</si>
  <si>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</si>
  <si>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</si>
  <si>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９．漁業種別・魚市場別水揚高（総括表）</t>
    <rPh sb="2" eb="4">
      <t>ギョギョウ</t>
    </rPh>
    <rPh sb="15" eb="17">
      <t>ソウカツ</t>
    </rPh>
    <rPh sb="17" eb="18">
      <t>ヒョウ</t>
    </rPh>
    <phoneticPr fontId="4"/>
  </si>
  <si>
    <t xml:space="preserve"> （単位：トン，千円　但し干のり＝千枚） </t>
  </si>
  <si>
    <t>漁  獲</t>
    <phoneticPr fontId="4"/>
  </si>
  <si>
    <t>金  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</si>
</sst>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.000;[Red]\-#,##0.000"/>
    <numFmt numFmtId="177" formatCode="#,##0_);\(#,##0\)"/>
    <numFmt numFmtId="178" formatCode="_ * #,##0_ ;_ * \-#,##0_ ;_ * &quot;-&quot;??_ ;_ @_ "/>
    <numFmt numFmtId="179" formatCode="#,##0_);[Red]\(#,##0\)"/>
    <numFmt numFmtId="180" formatCode="0_);[Red]\(0\)"/>
    <numFmt numFmtId="181" formatCode="#,##0_ 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明朝"/>
      <family val="1"/>
      <charset val="128"/>
    </font>
    <font>
      <sz val="22"/>
      <color indexed="8"/>
      <name val="明朝"/>
      <family val="1"/>
      <charset val="128"/>
    </font>
    <font>
      <sz val="1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41" fontId="5" fillId="0" borderId="0" xfId="1" applyNumberFormat="1" applyFont="1" applyAlignment="1" applyProtection="1"/>
    <xf numFmtId="176" fontId="5" fillId="0" borderId="0" xfId="1" applyNumberFormat="1" applyFont="1" applyAlignment="1" applyProtection="1"/>
    <xf numFmtId="38" fontId="5" fillId="0" borderId="0" xfId="1" applyFont="1" applyAlignment="1" applyProtection="1"/>
    <xf numFmtId="176" fontId="5" fillId="0" borderId="1" xfId="1" applyNumberFormat="1" applyFont="1" applyBorder="1" applyAlignment="1" applyProtection="1"/>
    <xf numFmtId="41" fontId="5" fillId="0" borderId="1" xfId="1" applyNumberFormat="1" applyFont="1" applyBorder="1" applyAlignment="1" applyProtection="1"/>
    <xf numFmtId="176" fontId="5" fillId="0" borderId="0" xfId="1" applyNumberFormat="1" applyFont="1" applyBorder="1" applyAlignment="1" applyProtection="1"/>
    <xf numFmtId="176" fontId="5" fillId="0" borderId="2" xfId="1" applyNumberFormat="1" applyFont="1" applyBorder="1" applyAlignment="1" applyProtection="1"/>
    <xf numFmtId="41" fontId="5" fillId="0" borderId="8" xfId="1" applyNumberFormat="1" applyFont="1" applyFill="1" applyBorder="1" applyAlignment="1" applyProtection="1">
      <alignment horizontal="centerContinuous"/>
    </xf>
    <xf numFmtId="41" fontId="5" fillId="0" borderId="5" xfId="1" applyNumberFormat="1" applyFont="1" applyFill="1" applyBorder="1" applyAlignment="1" applyProtection="1">
      <alignment horizontal="centerContinuous"/>
    </xf>
    <xf numFmtId="176" fontId="5" fillId="0" borderId="9" xfId="1" applyNumberFormat="1" applyFont="1" applyBorder="1" applyAlignment="1" applyProtection="1"/>
    <xf numFmtId="176" fontId="5" fillId="0" borderId="10" xfId="1" applyNumberFormat="1" applyFont="1" applyBorder="1" applyAlignment="1" applyProtection="1"/>
    <xf numFmtId="38" fontId="5" fillId="0" borderId="2" xfId="1" applyFont="1" applyBorder="1" applyAlignment="1" applyProtection="1"/>
    <xf numFmtId="41" fontId="5" fillId="0" borderId="11" xfId="1" applyNumberFormat="1" applyFont="1" applyFill="1" applyBorder="1" applyAlignment="1" applyProtection="1">
      <alignment horizontal="center"/>
    </xf>
    <xf numFmtId="176" fontId="5" fillId="0" borderId="14" xfId="1" applyNumberFormat="1" applyFont="1" applyBorder="1" applyAlignment="1" applyProtection="1"/>
    <xf numFmtId="176" fontId="5" fillId="0" borderId="15" xfId="1" applyNumberFormat="1" applyFont="1" applyBorder="1" applyAlignment="1" applyProtection="1"/>
    <xf numFmtId="176" fontId="5" fillId="0" borderId="4" xfId="1" applyNumberFormat="1" applyFont="1" applyBorder="1" applyAlignment="1" applyProtection="1"/>
    <xf numFmtId="41" fontId="5" fillId="0" borderId="3" xfId="1" applyNumberFormat="1" applyFont="1" applyFill="1" applyBorder="1" applyAlignment="1" applyProtection="1">
      <alignment horizontal="center"/>
    </xf>
    <xf numFmtId="176" fontId="5" fillId="0" borderId="18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41" fontId="5" fillId="0" borderId="24" xfId="1" applyNumberFormat="1" applyFont="1" applyFill="1" applyBorder="1" applyAlignment="1" applyProtection="1"/>
    <xf numFmtId="176" fontId="5" fillId="0" borderId="14" xfId="1" applyNumberFormat="1" applyFont="1" applyBorder="1" applyAlignment="1" applyProtection="1">
      <alignment horizontal="center"/>
    </xf>
    <xf numFmtId="176" fontId="5" fillId="0" borderId="16" xfId="1" applyNumberFormat="1" applyFont="1" applyBorder="1" applyAlignment="1" applyProtection="1">
      <alignment horizontal="center"/>
    </xf>
    <xf numFmtId="41" fontId="5" fillId="0" borderId="3" xfId="1" applyNumberFormat="1" applyFont="1" applyFill="1" applyBorder="1" applyAlignment="1" applyProtection="1"/>
    <xf numFmtId="41" fontId="5" fillId="0" borderId="17" xfId="1" applyNumberFormat="1" applyFont="1" applyFill="1" applyBorder="1" applyAlignment="1" applyProtection="1"/>
    <xf numFmtId="41" fontId="5" fillId="0" borderId="21" xfId="1" applyNumberFormat="1" applyFont="1" applyFill="1" applyBorder="1" applyAlignment="1" applyProtection="1"/>
    <xf numFmtId="176" fontId="5" fillId="0" borderId="15" xfId="1" applyNumberFormat="1" applyFont="1" applyBorder="1" applyAlignment="1" applyProtection="1">
      <alignment horizontal="center"/>
    </xf>
    <xf numFmtId="176" fontId="5" fillId="0" borderId="18" xfId="1" applyNumberFormat="1" applyFont="1" applyBorder="1" applyAlignment="1" applyProtection="1">
      <alignment horizontal="center"/>
    </xf>
    <xf numFmtId="176" fontId="5" fillId="0" borderId="26" xfId="1" applyNumberFormat="1" applyFont="1" applyBorder="1" applyAlignment="1" applyProtection="1">
      <alignment horizontal="center"/>
    </xf>
    <xf numFmtId="176" fontId="5" fillId="0" borderId="27" xfId="1" applyNumberFormat="1" applyFont="1" applyBorder="1" applyAlignment="1" applyProtection="1">
      <alignment horizontal="center"/>
    </xf>
    <xf numFmtId="176" fontId="5" fillId="0" borderId="28" xfId="1" applyNumberFormat="1" applyFont="1" applyBorder="1" applyAlignment="1" applyProtection="1">
      <alignment horizontal="center"/>
    </xf>
    <xf numFmtId="176" fontId="5" fillId="0" borderId="31" xfId="1" applyNumberFormat="1" applyFont="1" applyBorder="1" applyAlignment="1" applyProtection="1">
      <alignment horizontal="center"/>
    </xf>
    <xf numFmtId="176" fontId="5" fillId="0" borderId="12" xfId="1" applyNumberFormat="1" applyFont="1" applyBorder="1" applyAlignment="1" applyProtection="1">
      <alignment horizontal="center"/>
    </xf>
    <xf numFmtId="41" fontId="5" fillId="0" borderId="11" xfId="1" applyNumberFormat="1" applyFont="1" applyFill="1" applyBorder="1" applyAlignment="1" applyProtection="1"/>
    <xf numFmtId="176" fontId="5" fillId="0" borderId="35" xfId="1" applyNumberFormat="1" applyFont="1" applyBorder="1" applyAlignment="1" applyProtection="1"/>
    <xf numFmtId="176" fontId="5" fillId="0" borderId="36" xfId="1" applyNumberFormat="1" applyFont="1" applyBorder="1" applyAlignment="1" applyProtection="1">
      <alignment horizontal="center"/>
    </xf>
    <xf numFmtId="41" fontId="5" fillId="0" borderId="39" xfId="1" applyNumberFormat="1" applyFont="1" applyFill="1" applyBorder="1" applyAlignment="1" applyProtection="1"/>
    <xf numFmtId="41" fontId="5" fillId="0" borderId="40" xfId="1" applyNumberFormat="1" applyFont="1" applyFill="1" applyBorder="1" applyAlignment="1" applyProtection="1"/>
    <xf numFmtId="41" fontId="5" fillId="0" borderId="0" xfId="1" applyNumberFormat="1" applyFont="1" applyAlignment="1" applyProtection="1">
      <alignment horizontal="right"/>
    </xf>
    <xf numFmtId="41" fontId="5" fillId="0" borderId="0" xfId="1" applyNumberFormat="1" applyFont="1" applyBorder="1" applyAlignment="1" applyProtection="1"/>
    <xf numFmtId="41" fontId="7" fillId="0" borderId="21" xfId="0" applyNumberFormat="1" applyFont="1" applyBorder="1" applyAlignment="1" applyProtection="1">
      <alignment shrinkToFit="1"/>
    </xf>
    <xf numFmtId="41" fontId="7" fillId="0" borderId="25" xfId="0" applyNumberFormat="1" applyFont="1" applyBorder="1" applyAlignment="1" applyProtection="1">
      <alignment shrinkToFit="1"/>
    </xf>
    <xf numFmtId="41" fontId="7" fillId="0" borderId="13" xfId="0" applyNumberFormat="1" applyFont="1" applyBorder="1" applyAlignment="1" applyProtection="1">
      <alignment shrinkToFit="1"/>
    </xf>
    <xf numFmtId="41" fontId="8" fillId="0" borderId="21" xfId="0" applyNumberFormat="1" applyFont="1" applyBorder="1" applyAlignment="1" applyProtection="1"/>
    <xf numFmtId="41" fontId="8" fillId="0" borderId="25" xfId="0" applyNumberFormat="1" applyFont="1" applyBorder="1" applyAlignment="1" applyProtection="1"/>
    <xf numFmtId="41" fontId="5" fillId="0" borderId="49" xfId="1" applyNumberFormat="1" applyFont="1" applyBorder="1" applyAlignment="1" applyProtection="1"/>
    <xf numFmtId="41" fontId="5" fillId="0" borderId="51" xfId="1" applyNumberFormat="1" applyFont="1" applyBorder="1" applyAlignment="1" applyProtection="1"/>
    <xf numFmtId="41" fontId="5" fillId="0" borderId="52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41" fontId="7" fillId="0" borderId="53" xfId="0" applyNumberFormat="1" applyFont="1" applyBorder="1" applyAlignment="1" applyProtection="1">
      <alignment shrinkToFit="1"/>
    </xf>
    <xf numFmtId="41" fontId="7" fillId="0" borderId="54" xfId="0" applyNumberFormat="1" applyFont="1" applyBorder="1" applyAlignment="1" applyProtection="1">
      <alignment shrinkToFit="1"/>
    </xf>
    <xf numFmtId="41" fontId="8" fillId="0" borderId="54" xfId="0" applyNumberFormat="1" applyFont="1" applyBorder="1" applyAlignment="1" applyProtection="1"/>
    <xf numFmtId="176" fontId="5" fillId="0" borderId="55" xfId="1" applyNumberFormat="1" applyFont="1" applyBorder="1" applyAlignment="1" applyProtection="1">
      <alignment horizontal="center"/>
    </xf>
    <xf numFmtId="176" fontId="5" fillId="0" borderId="56" xfId="1" applyNumberFormat="1" applyFont="1" applyBorder="1" applyAlignment="1" applyProtection="1">
      <alignment horizontal="center"/>
    </xf>
    <xf numFmtId="176" fontId="5" fillId="0" borderId="57" xfId="1" applyNumberFormat="1" applyFont="1" applyBorder="1" applyAlignment="1" applyProtection="1">
      <alignment horizontal="center"/>
    </xf>
    <xf numFmtId="176" fontId="5" fillId="0" borderId="58" xfId="1" applyNumberFormat="1" applyFont="1" applyBorder="1" applyAlignment="1" applyProtection="1">
      <alignment horizontal="center"/>
    </xf>
    <xf numFmtId="176" fontId="5" fillId="0" borderId="48" xfId="1" applyNumberFormat="1" applyFont="1" applyBorder="1" applyAlignment="1" applyProtection="1">
      <alignment horizontal="center"/>
    </xf>
    <xf numFmtId="176" fontId="5" fillId="0" borderId="59" xfId="1" applyNumberFormat="1" applyFont="1" applyBorder="1" applyAlignment="1" applyProtection="1"/>
    <xf numFmtId="176" fontId="5" fillId="0" borderId="12" xfId="1" applyNumberFormat="1" applyFont="1" applyBorder="1" applyAlignment="1" applyProtection="1"/>
    <xf numFmtId="176" fontId="5" fillId="0" borderId="16" xfId="1" applyNumberFormat="1" applyFont="1" applyBorder="1" applyAlignment="1" applyProtection="1"/>
    <xf numFmtId="176" fontId="5" fillId="0" borderId="60" xfId="1" applyNumberFormat="1" applyFont="1" applyBorder="1" applyAlignment="1" applyProtection="1">
      <alignment horizontal="center"/>
    </xf>
    <xf numFmtId="176" fontId="5" fillId="0" borderId="61" xfId="1" applyNumberFormat="1" applyFont="1" applyBorder="1" applyAlignment="1" applyProtection="1">
      <alignment horizontal="center"/>
    </xf>
    <xf numFmtId="41" fontId="9" fillId="0" borderId="21" xfId="0" applyNumberFormat="1" applyFont="1" applyBorder="1" applyAlignment="1" applyProtection="1">
      <alignment shrinkToFit="1"/>
    </xf>
    <xf numFmtId="41" fontId="9" fillId="0" borderId="25" xfId="0" applyNumberFormat="1" applyFont="1" applyBorder="1" applyAlignment="1" applyProtection="1">
      <alignment shrinkToFit="1"/>
    </xf>
    <xf numFmtId="41" fontId="5" fillId="0" borderId="1" xfId="1" applyNumberFormat="1" applyFont="1" applyFill="1" applyBorder="1" applyAlignment="1" applyProtection="1"/>
    <xf numFmtId="41" fontId="5" fillId="0" borderId="9" xfId="1" applyNumberFormat="1" applyFont="1" applyBorder="1" applyAlignment="1" applyProtection="1"/>
    <xf numFmtId="41" fontId="5" fillId="0" borderId="63" xfId="1" applyNumberFormat="1" applyFont="1" applyFill="1" applyBorder="1" applyAlignment="1" applyProtection="1"/>
    <xf numFmtId="41" fontId="9" fillId="0" borderId="64" xfId="0" applyNumberFormat="1" applyFont="1" applyBorder="1" applyAlignment="1" applyProtection="1">
      <alignment shrinkToFit="1"/>
    </xf>
    <xf numFmtId="41" fontId="9" fillId="0" borderId="0" xfId="0" applyNumberFormat="1" applyFont="1" applyBorder="1" applyAlignment="1" applyProtection="1">
      <alignment shrinkToFit="1"/>
    </xf>
    <xf numFmtId="38" fontId="5" fillId="0" borderId="1" xfId="1" applyFont="1" applyBorder="1" applyAlignment="1" applyProtection="1">
      <alignment horizontal="right" vertical="center"/>
    </xf>
    <xf numFmtId="41" fontId="9" fillId="0" borderId="64" xfId="0" applyNumberFormat="1" applyFont="1" applyBorder="1" applyAlignment="1" applyProtection="1"/>
    <xf numFmtId="41" fontId="9" fillId="0" borderId="50" xfId="0" applyNumberFormat="1" applyFont="1" applyBorder="1" applyAlignment="1" applyProtection="1"/>
    <xf numFmtId="41" fontId="9" fillId="0" borderId="0" xfId="0" applyNumberFormat="1" applyFont="1" applyBorder="1" applyAlignment="1" applyProtection="1"/>
    <xf numFmtId="38" fontId="5" fillId="0" borderId="0" xfId="1" applyFont="1" applyBorder="1" applyAlignment="1" applyProtection="1"/>
    <xf numFmtId="41" fontId="5" fillId="0" borderId="5" xfId="1" applyNumberFormat="1" applyFont="1" applyBorder="1" applyAlignment="1" applyProtection="1">
      <alignment horizontal="centerContinuous"/>
    </xf>
    <xf numFmtId="41" fontId="9" fillId="0" borderId="21" xfId="0" applyNumberFormat="1" applyFont="1" applyBorder="1" applyAlignment="1" applyProtection="1"/>
    <xf numFmtId="41" fontId="9" fillId="0" borderId="25" xfId="0" applyNumberFormat="1" applyFont="1" applyBorder="1" applyAlignment="1" applyProtection="1"/>
    <xf numFmtId="41" fontId="9" fillId="0" borderId="21" xfId="0" applyNumberFormat="1" applyFont="1" applyFill="1" applyBorder="1" applyAlignment="1" applyProtection="1"/>
    <xf numFmtId="41" fontId="9" fillId="0" borderId="25" xfId="0" applyNumberFormat="1" applyFont="1" applyFill="1" applyBorder="1" applyAlignment="1" applyProtection="1"/>
    <xf numFmtId="41" fontId="9" fillId="0" borderId="13" xfId="0" applyNumberFormat="1" applyFont="1" applyFill="1" applyBorder="1" applyAlignment="1" applyProtection="1"/>
    <xf numFmtId="41" fontId="9" fillId="0" borderId="0" xfId="0" applyNumberFormat="1" applyFont="1" applyFill="1" applyBorder="1" applyAlignment="1" applyProtection="1"/>
    <xf numFmtId="41" fontId="9" fillId="0" borderId="0" xfId="1" applyNumberFormat="1" applyFont="1" applyFill="1" applyBorder="1" applyAlignment="1" applyProtection="1"/>
    <xf numFmtId="41" fontId="5" fillId="0" borderId="21" xfId="0" applyNumberFormat="1" applyFont="1" applyFill="1" applyBorder="1" applyAlignment="1" applyProtection="1">
      <alignment shrinkToFit="1"/>
    </xf>
    <xf numFmtId="41" fontId="5" fillId="0" borderId="25" xfId="0" applyNumberFormat="1" applyFont="1" applyFill="1" applyBorder="1" applyAlignment="1" applyProtection="1">
      <alignment shrinkToFit="1"/>
    </xf>
    <xf numFmtId="41" fontId="5" fillId="0" borderId="0" xfId="1" applyNumberFormat="1" applyFont="1" applyFill="1" applyAlignment="1" applyProtection="1"/>
    <xf numFmtId="41" fontId="5" fillId="0" borderId="0" xfId="1" applyNumberFormat="1" applyFont="1" applyFill="1" applyBorder="1" applyAlignment="1" applyProtection="1"/>
    <xf numFmtId="41" fontId="5" fillId="0" borderId="6" xfId="1" applyNumberFormat="1" applyFont="1" applyBorder="1" applyAlignment="1" applyProtection="1">
      <alignment horizontal="centerContinuous"/>
    </xf>
    <xf numFmtId="41" fontId="5" fillId="0" borderId="8" xfId="1" applyNumberFormat="1" applyFont="1" applyBorder="1" applyAlignment="1" applyProtection="1">
      <alignment horizontal="centerContinuous"/>
    </xf>
    <xf numFmtId="41" fontId="7" fillId="0" borderId="62" xfId="0" applyNumberFormat="1" applyFont="1" applyBorder="1" applyAlignment="1" applyProtection="1">
      <alignment shrinkToFit="1"/>
    </xf>
    <xf numFmtId="38" fontId="5" fillId="0" borderId="0" xfId="1" applyFont="1" applyFill="1" applyBorder="1" applyAlignment="1" applyProtection="1"/>
    <xf numFmtId="38" fontId="5" fillId="0" borderId="0" xfId="1" applyFont="1" applyFill="1" applyAlignment="1" applyProtection="1"/>
    <xf numFmtId="41" fontId="7" fillId="0" borderId="65" xfId="0" applyNumberFormat="1" applyFont="1" applyBorder="1" applyAlignment="1" applyProtection="1">
      <alignment shrinkToFit="1"/>
    </xf>
    <xf numFmtId="41" fontId="5" fillId="0" borderId="20" xfId="1" applyNumberFormat="1" applyFont="1" applyFill="1" applyBorder="1" applyAlignment="1" applyProtection="1"/>
    <xf numFmtId="41" fontId="5" fillId="0" borderId="6" xfId="1" applyNumberFormat="1" applyFont="1" applyFill="1" applyBorder="1" applyAlignment="1" applyProtection="1">
      <alignment horizontal="centerContinuous"/>
    </xf>
    <xf numFmtId="41" fontId="5" fillId="0" borderId="62" xfId="1" applyNumberFormat="1" applyFont="1" applyFill="1" applyBorder="1" applyAlignment="1" applyProtection="1"/>
    <xf numFmtId="41" fontId="5" fillId="0" borderId="0" xfId="1" applyNumberFormat="1" applyFont="1" applyFill="1" applyAlignment="1" applyProtection="1">
      <alignment horizontal="right"/>
    </xf>
    <xf numFmtId="176" fontId="5" fillId="0" borderId="1" xfId="1" applyNumberFormat="1" applyFont="1" applyFill="1" applyBorder="1" applyAlignment="1" applyProtection="1"/>
    <xf numFmtId="41" fontId="5" fillId="0" borderId="66" xfId="1" applyNumberFormat="1" applyFont="1" applyFill="1" applyBorder="1" applyAlignment="1" applyProtection="1">
      <alignment horizontal="center"/>
    </xf>
    <xf numFmtId="41" fontId="5" fillId="0" borderId="66" xfId="1" applyNumberFormat="1" applyFont="1" applyBorder="1" applyAlignment="1" applyProtection="1">
      <alignment horizontal="center"/>
    </xf>
    <xf numFmtId="176" fontId="5" fillId="0" borderId="22" xfId="1" applyNumberFormat="1" applyFont="1" applyBorder="1" applyAlignment="1" applyProtection="1">
      <alignment horizontal="center"/>
    </xf>
    <xf numFmtId="176" fontId="5" fillId="0" borderId="3" xfId="1" applyNumberFormat="1" applyFont="1" applyBorder="1" applyAlignment="1" applyProtection="1">
      <alignment horizontal="center"/>
    </xf>
    <xf numFmtId="176" fontId="5" fillId="0" borderId="24" xfId="1" applyNumberFormat="1" applyFont="1" applyBorder="1" applyAlignment="1" applyProtection="1">
      <alignment horizontal="center"/>
    </xf>
    <xf numFmtId="176" fontId="5" fillId="0" borderId="11" xfId="1" applyNumberFormat="1" applyFont="1" applyBorder="1" applyAlignment="1" applyProtection="1">
      <alignment horizontal="center"/>
    </xf>
    <xf numFmtId="176" fontId="5" fillId="0" borderId="67" xfId="1" applyNumberFormat="1" applyFont="1" applyBorder="1" applyAlignment="1" applyProtection="1">
      <alignment horizontal="center"/>
    </xf>
    <xf numFmtId="176" fontId="5" fillId="0" borderId="68" xfId="1" applyNumberFormat="1" applyFont="1" applyBorder="1" applyAlignment="1" applyProtection="1">
      <alignment horizontal="center"/>
    </xf>
    <xf numFmtId="41" fontId="5" fillId="0" borderId="19" xfId="1" applyNumberFormat="1" applyFont="1" applyBorder="1" applyAlignment="1" applyProtection="1">
      <alignment horizontal="center"/>
    </xf>
    <xf numFmtId="41" fontId="5" fillId="0" borderId="19" xfId="1" applyNumberFormat="1" applyFont="1" applyFill="1" applyBorder="1" applyAlignment="1" applyProtection="1">
      <alignment horizontal="center"/>
    </xf>
    <xf numFmtId="41" fontId="5" fillId="0" borderId="21" xfId="1" applyNumberFormat="1" applyFont="1" applyBorder="1" applyAlignment="1" applyProtection="1"/>
    <xf numFmtId="41" fontId="5" fillId="0" borderId="17" xfId="1" applyNumberFormat="1" applyFont="1" applyBorder="1" applyAlignment="1" applyProtection="1"/>
    <xf numFmtId="41" fontId="7" fillId="0" borderId="69" xfId="0" applyNumberFormat="1" applyFont="1" applyBorder="1" applyAlignment="1" applyProtection="1">
      <alignment shrinkToFit="1"/>
    </xf>
    <xf numFmtId="41" fontId="7" fillId="0" borderId="23" xfId="0" applyNumberFormat="1" applyFont="1" applyBorder="1" applyAlignment="1" applyProtection="1">
      <alignment shrinkToFit="1"/>
    </xf>
    <xf numFmtId="41" fontId="5" fillId="0" borderId="66" xfId="1" applyNumberFormat="1" applyFont="1" applyFill="1" applyBorder="1" applyAlignment="1" applyProtection="1"/>
    <xf numFmtId="41" fontId="5" fillId="0" borderId="19" xfId="1" applyNumberFormat="1" applyFont="1" applyBorder="1" applyAlignment="1" applyProtection="1">
      <alignment horizontal="center" vertical="center"/>
    </xf>
    <xf numFmtId="41" fontId="5" fillId="0" borderId="25" xfId="1" applyNumberFormat="1" applyFont="1" applyFill="1" applyBorder="1" applyAlignment="1" applyProtection="1"/>
    <xf numFmtId="41" fontId="5" fillId="0" borderId="23" xfId="1" applyNumberFormat="1" applyFont="1" applyBorder="1" applyAlignment="1" applyProtection="1"/>
    <xf numFmtId="41" fontId="5" fillId="0" borderId="49" xfId="1" applyNumberFormat="1" applyFont="1" applyFill="1" applyBorder="1" applyAlignment="1" applyProtection="1"/>
    <xf numFmtId="41" fontId="5" fillId="0" borderId="51" xfId="1" applyNumberFormat="1" applyFont="1" applyFill="1" applyBorder="1" applyAlignment="1" applyProtection="1"/>
    <xf numFmtId="41" fontId="5" fillId="0" borderId="70" xfId="1" applyNumberFormat="1" applyFont="1" applyFill="1" applyBorder="1" applyAlignment="1" applyProtection="1"/>
    <xf numFmtId="41" fontId="7" fillId="0" borderId="71" xfId="0" applyNumberFormat="1" applyFont="1" applyBorder="1" applyAlignment="1" applyProtection="1">
      <alignment shrinkToFit="1"/>
    </xf>
    <xf numFmtId="41" fontId="7" fillId="0" borderId="46" xfId="0" applyNumberFormat="1" applyFont="1" applyBorder="1" applyAlignment="1" applyProtection="1">
      <alignment shrinkToFit="1"/>
    </xf>
    <xf numFmtId="41" fontId="2" fillId="0" borderId="0" xfId="1" applyNumberFormat="1" applyFont="1" applyAlignment="1" applyProtection="1">
      <alignment horizontal="center"/>
    </xf>
    <xf numFmtId="41" fontId="5" fillId="0" borderId="11" xfId="1" applyNumberFormat="1" applyFont="1" applyBorder="1" applyAlignment="1" applyProtection="1">
      <alignment horizontal="center"/>
    </xf>
    <xf numFmtId="41" fontId="5" fillId="0" borderId="3" xfId="1" applyNumberFormat="1" applyFont="1" applyBorder="1" applyAlignment="1" applyProtection="1">
      <alignment horizontal="center"/>
    </xf>
    <xf numFmtId="41" fontId="9" fillId="0" borderId="72" xfId="0" applyNumberFormat="1" applyFont="1" applyFill="1" applyBorder="1" applyAlignment="1" applyProtection="1">
      <alignment shrinkToFit="1"/>
    </xf>
    <xf numFmtId="41" fontId="9" fillId="0" borderId="21" xfId="0" applyNumberFormat="1" applyFont="1" applyFill="1" applyBorder="1" applyAlignment="1" applyProtection="1">
      <alignment shrinkToFit="1"/>
    </xf>
    <xf numFmtId="41" fontId="9" fillId="0" borderId="25" xfId="0" applyNumberFormat="1" applyFont="1" applyFill="1" applyBorder="1" applyAlignment="1" applyProtection="1">
      <alignment shrinkToFit="1"/>
    </xf>
    <xf numFmtId="178" fontId="5" fillId="0" borderId="25" xfId="0" applyNumberFormat="1" applyFont="1" applyFill="1" applyBorder="1" applyAlignment="1">
      <alignment shrinkToFit="1"/>
    </xf>
    <xf numFmtId="41" fontId="9" fillId="0" borderId="74" xfId="0" applyNumberFormat="1" applyFont="1" applyFill="1" applyBorder="1" applyAlignment="1" applyProtection="1">
      <alignment shrinkToFit="1"/>
    </xf>
    <xf numFmtId="41" fontId="9" fillId="0" borderId="75" xfId="0" applyNumberFormat="1" applyFont="1" applyFill="1" applyBorder="1" applyAlignment="1" applyProtection="1">
      <alignment shrinkToFit="1"/>
    </xf>
    <xf numFmtId="41" fontId="9" fillId="0" borderId="76" xfId="0" applyNumberFormat="1" applyFont="1" applyFill="1" applyBorder="1" applyAlignment="1" applyProtection="1">
      <alignment shrinkToFit="1"/>
    </xf>
    <xf numFmtId="41" fontId="9" fillId="0" borderId="13" xfId="0" applyNumberFormat="1" applyFont="1" applyFill="1" applyBorder="1" applyAlignment="1" applyProtection="1">
      <alignment shrinkToFit="1"/>
    </xf>
    <xf numFmtId="41" fontId="9" fillId="0" borderId="53" xfId="0" applyNumberFormat="1" applyFont="1" applyFill="1" applyBorder="1" applyAlignment="1" applyProtection="1">
      <alignment shrinkToFit="1"/>
    </xf>
    <xf numFmtId="41" fontId="9" fillId="0" borderId="54" xfId="0" applyNumberFormat="1" applyFont="1" applyFill="1" applyBorder="1" applyAlignment="1" applyProtection="1">
      <alignment shrinkToFit="1"/>
    </xf>
    <xf numFmtId="41" fontId="5" fillId="0" borderId="76" xfId="1" applyNumberFormat="1" applyFont="1" applyFill="1" applyBorder="1" applyAlignment="1" applyProtection="1"/>
    <xf numFmtId="41" fontId="5" fillId="0" borderId="77" xfId="1" applyNumberFormat="1" applyFont="1" applyFill="1" applyBorder="1" applyAlignment="1" applyProtection="1"/>
    <xf numFmtId="41" fontId="5" fillId="0" borderId="16" xfId="1" applyNumberFormat="1" applyFont="1" applyBorder="1" applyAlignment="1" applyProtection="1">
      <alignment horizontal="center"/>
    </xf>
    <xf numFmtId="41" fontId="5" fillId="0" borderId="4" xfId="1" applyNumberFormat="1" applyFont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/>
    <xf numFmtId="41" fontId="9" fillId="0" borderId="64" xfId="0" applyNumberFormat="1" applyFont="1" applyFill="1" applyBorder="1" applyAlignment="1" applyProtection="1">
      <alignment shrinkToFit="1"/>
    </xf>
    <xf numFmtId="41" fontId="9" fillId="0" borderId="0" xfId="0" applyNumberFormat="1" applyFont="1" applyFill="1" applyBorder="1" applyAlignment="1" applyProtection="1">
      <alignment shrinkToFit="1"/>
    </xf>
    <xf numFmtId="41" fontId="5" fillId="0" borderId="11" xfId="1" applyNumberFormat="1" applyFont="1" applyBorder="1" applyAlignment="1" applyProtection="1">
      <alignment horizontal="center" vertical="center"/>
    </xf>
    <xf numFmtId="41" fontId="5" fillId="0" borderId="3" xfId="1" applyNumberFormat="1" applyFont="1" applyBorder="1" applyAlignment="1" applyProtection="1">
      <alignment horizontal="center" vertical="center"/>
    </xf>
    <xf numFmtId="41" fontId="9" fillId="0" borderId="64" xfId="0" applyNumberFormat="1" applyFont="1" applyFill="1" applyBorder="1" applyAlignment="1" applyProtection="1"/>
    <xf numFmtId="41" fontId="9" fillId="0" borderId="50" xfId="0" applyNumberFormat="1" applyFont="1" applyFill="1" applyBorder="1" applyAlignment="1" applyProtection="1"/>
    <xf numFmtId="41" fontId="5" fillId="0" borderId="13" xfId="1" applyNumberFormat="1" applyFont="1" applyBorder="1" applyAlignment="1" applyProtection="1">
      <alignment horizontal="center" vertical="center"/>
    </xf>
    <xf numFmtId="41" fontId="5" fillId="0" borderId="17" xfId="1" applyNumberFormat="1" applyFont="1" applyBorder="1" applyAlignment="1" applyProtection="1">
      <alignment horizontal="center" vertical="center"/>
    </xf>
    <xf numFmtId="41" fontId="9" fillId="0" borderId="72" xfId="0" applyNumberFormat="1" applyFont="1" applyFill="1" applyBorder="1" applyAlignment="1" applyProtection="1"/>
    <xf numFmtId="41" fontId="9" fillId="0" borderId="74" xfId="0" applyNumberFormat="1" applyFont="1" applyFill="1" applyBorder="1" applyAlignment="1" applyProtection="1"/>
    <xf numFmtId="178" fontId="5" fillId="0" borderId="25" xfId="0" applyNumberFormat="1" applyFont="1" applyFill="1" applyBorder="1" applyAlignment="1"/>
    <xf numFmtId="41" fontId="9" fillId="0" borderId="34" xfId="0" applyNumberFormat="1" applyFont="1" applyFill="1" applyBorder="1" applyAlignment="1" applyProtection="1"/>
    <xf numFmtId="41" fontId="9" fillId="0" borderId="54" xfId="0" applyNumberFormat="1" applyFont="1" applyFill="1" applyBorder="1" applyAlignment="1" applyProtection="1"/>
    <xf numFmtId="41" fontId="9" fillId="0" borderId="53" xfId="0" applyNumberFormat="1" applyFont="1" applyFill="1" applyBorder="1" applyAlignment="1" applyProtection="1"/>
    <xf numFmtId="41" fontId="5" fillId="0" borderId="78" xfId="1" applyNumberFormat="1" applyFont="1" applyFill="1" applyBorder="1" applyAlignment="1" applyProtection="1"/>
    <xf numFmtId="41" fontId="5" fillId="0" borderId="25" xfId="0" applyNumberFormat="1" applyFont="1" applyFill="1" applyBorder="1" applyAlignment="1"/>
    <xf numFmtId="41" fontId="5" fillId="0" borderId="79" xfId="1" applyNumberFormat="1" applyFont="1" applyFill="1" applyBorder="1" applyAlignment="1" applyProtection="1"/>
    <xf numFmtId="41" fontId="5" fillId="0" borderId="80" xfId="1" applyNumberFormat="1" applyFont="1" applyFill="1" applyBorder="1" applyAlignment="1" applyProtection="1"/>
    <xf numFmtId="41" fontId="5" fillId="0" borderId="4" xfId="1" applyNumberFormat="1" applyFont="1" applyFill="1" applyBorder="1" applyAlignment="1" applyProtection="1"/>
    <xf numFmtId="41" fontId="5" fillId="0" borderId="16" xfId="1" applyNumberFormat="1" applyFont="1" applyFill="1" applyBorder="1" applyAlignment="1" applyProtection="1"/>
    <xf numFmtId="41" fontId="9" fillId="0" borderId="55" xfId="0" applyNumberFormat="1" applyFont="1" applyFill="1" applyBorder="1" applyAlignment="1" applyProtection="1"/>
    <xf numFmtId="41" fontId="9" fillId="0" borderId="76" xfId="0" applyNumberFormat="1" applyFont="1" applyFill="1" applyBorder="1" applyAlignment="1" applyProtection="1"/>
    <xf numFmtId="41" fontId="9" fillId="0" borderId="75" xfId="0" applyNumberFormat="1" applyFont="1" applyFill="1" applyBorder="1" applyAlignment="1" applyProtection="1"/>
    <xf numFmtId="179" fontId="9" fillId="0" borderId="21" xfId="0" applyNumberFormat="1" applyFont="1" applyFill="1" applyBorder="1" applyAlignment="1" applyProtection="1"/>
    <xf numFmtId="179" fontId="9" fillId="0" borderId="25" xfId="0" applyNumberFormat="1" applyFont="1" applyFill="1" applyBorder="1" applyAlignment="1" applyProtection="1"/>
    <xf numFmtId="179" fontId="9" fillId="0" borderId="19" xfId="0" applyNumberFormat="1" applyFont="1" applyFill="1" applyBorder="1" applyAlignment="1" applyProtection="1"/>
    <xf numFmtId="41" fontId="5" fillId="0" borderId="13" xfId="1" applyNumberFormat="1" applyFont="1" applyBorder="1" applyAlignment="1" applyProtection="1">
      <alignment horizontal="center"/>
    </xf>
    <xf numFmtId="41" fontId="5" fillId="0" borderId="17" xfId="1" applyNumberFormat="1" applyFont="1" applyBorder="1" applyAlignment="1" applyProtection="1">
      <alignment horizontal="center"/>
    </xf>
    <xf numFmtId="178" fontId="5" fillId="0" borderId="13" xfId="0" applyNumberFormat="1" applyFont="1" applyFill="1" applyBorder="1" applyAlignment="1"/>
    <xf numFmtId="178" fontId="5" fillId="0" borderId="13" xfId="0" applyNumberFormat="1" applyFont="1" applyFill="1" applyBorder="1" applyAlignment="1">
      <alignment shrinkToFit="1"/>
    </xf>
    <xf numFmtId="41" fontId="5" fillId="0" borderId="24" xfId="1" applyNumberFormat="1" applyFont="1" applyBorder="1" applyAlignment="1" applyProtection="1"/>
    <xf numFmtId="41" fontId="5" fillId="0" borderId="81" xfId="1" applyNumberFormat="1" applyFont="1" applyFill="1" applyBorder="1" applyAlignment="1" applyProtection="1"/>
    <xf numFmtId="41" fontId="5" fillId="0" borderId="55" xfId="1" applyNumberFormat="1" applyFont="1" applyFill="1" applyBorder="1" applyAlignment="1" applyProtection="1"/>
    <xf numFmtId="177" fontId="5" fillId="0" borderId="53" xfId="1" applyNumberFormat="1" applyFont="1" applyFill="1" applyBorder="1" applyAlignment="1" applyProtection="1"/>
    <xf numFmtId="41" fontId="5" fillId="0" borderId="68" xfId="1" applyNumberFormat="1" applyFont="1" applyFill="1" applyBorder="1" applyAlignment="1" applyProtection="1"/>
    <xf numFmtId="41" fontId="5" fillId="0" borderId="21" xfId="0" applyNumberFormat="1" applyFont="1" applyFill="1" applyBorder="1" applyAlignment="1" applyProtection="1"/>
    <xf numFmtId="41" fontId="5" fillId="0" borderId="76" xfId="0" applyNumberFormat="1" applyFont="1" applyFill="1" applyBorder="1" applyAlignment="1" applyProtection="1"/>
    <xf numFmtId="41" fontId="5" fillId="0" borderId="25" xfId="0" applyNumberFormat="1" applyFont="1" applyFill="1" applyBorder="1" applyAlignment="1" applyProtection="1"/>
    <xf numFmtId="41" fontId="5" fillId="0" borderId="75" xfId="0" applyNumberFormat="1" applyFont="1" applyFill="1" applyBorder="1" applyAlignment="1" applyProtection="1"/>
    <xf numFmtId="41" fontId="5" fillId="0" borderId="72" xfId="0" applyNumberFormat="1" applyFont="1" applyFill="1" applyBorder="1" applyAlignment="1" applyProtection="1">
      <alignment shrinkToFit="1"/>
    </xf>
    <xf numFmtId="41" fontId="5" fillId="0" borderId="76" xfId="0" applyNumberFormat="1" applyFont="1" applyFill="1" applyBorder="1" applyAlignment="1" applyProtection="1">
      <alignment shrinkToFit="1"/>
    </xf>
    <xf numFmtId="41" fontId="5" fillId="0" borderId="74" xfId="0" applyNumberFormat="1" applyFont="1" applyFill="1" applyBorder="1" applyAlignment="1" applyProtection="1">
      <alignment shrinkToFit="1"/>
    </xf>
    <xf numFmtId="41" fontId="5" fillId="0" borderId="75" xfId="0" applyNumberFormat="1" applyFont="1" applyFill="1" applyBorder="1" applyAlignment="1" applyProtection="1">
      <alignment shrinkToFit="1"/>
    </xf>
    <xf numFmtId="41" fontId="5" fillId="0" borderId="75" xfId="1" applyNumberFormat="1" applyFont="1" applyFill="1" applyBorder="1" applyAlignment="1" applyProtection="1"/>
    <xf numFmtId="41" fontId="5" fillId="0" borderId="82" xfId="1" applyNumberFormat="1" applyFont="1" applyFill="1" applyBorder="1" applyAlignment="1" applyProtection="1"/>
    <xf numFmtId="41" fontId="5" fillId="0" borderId="83" xfId="1" applyNumberFormat="1" applyFont="1" applyFill="1" applyBorder="1" applyAlignment="1" applyProtection="1"/>
    <xf numFmtId="41" fontId="5" fillId="0" borderId="84" xfId="1" applyNumberFormat="1" applyFont="1" applyFill="1" applyBorder="1" applyAlignment="1" applyProtection="1"/>
    <xf numFmtId="177" fontId="5" fillId="0" borderId="24" xfId="1" applyNumberFormat="1" applyFont="1" applyFill="1" applyBorder="1" applyAlignment="1" applyProtection="1"/>
    <xf numFmtId="41" fontId="5" fillId="0" borderId="85" xfId="1" applyNumberFormat="1" applyFont="1" applyFill="1" applyBorder="1" applyAlignment="1" applyProtection="1"/>
    <xf numFmtId="41" fontId="5" fillId="0" borderId="86" xfId="1" applyNumberFormat="1" applyFont="1" applyFill="1" applyBorder="1" applyAlignment="1" applyProtection="1"/>
    <xf numFmtId="41" fontId="5" fillId="0" borderId="72" xfId="0" applyNumberFormat="1" applyFont="1" applyFill="1" applyBorder="1" applyAlignment="1" applyProtection="1"/>
    <xf numFmtId="41" fontId="5" fillId="0" borderId="74" xfId="0" applyNumberFormat="1" applyFont="1" applyFill="1" applyBorder="1" applyAlignment="1" applyProtection="1"/>
    <xf numFmtId="41" fontId="5" fillId="0" borderId="54" xfId="1" applyNumberFormat="1" applyFont="1" applyFill="1" applyBorder="1" applyAlignment="1" applyProtection="1"/>
    <xf numFmtId="41" fontId="5" fillId="0" borderId="24" xfId="0" applyNumberFormat="1" applyFont="1" applyFill="1" applyBorder="1" applyAlignment="1" applyProtection="1"/>
    <xf numFmtId="41" fontId="5" fillId="0" borderId="87" xfId="0" applyNumberFormat="1" applyFont="1" applyFill="1" applyBorder="1" applyAlignment="1" applyProtection="1"/>
    <xf numFmtId="41" fontId="9" fillId="0" borderId="24" xfId="0" applyNumberFormat="1" applyFont="1" applyBorder="1" applyAlignment="1" applyProtection="1">
      <alignment shrinkToFit="1"/>
    </xf>
    <xf numFmtId="41" fontId="9" fillId="0" borderId="87" xfId="0" applyNumberFormat="1" applyFont="1" applyFill="1" applyBorder="1" applyAlignment="1" applyProtection="1">
      <alignment shrinkToFit="1"/>
    </xf>
    <xf numFmtId="41" fontId="9" fillId="0" borderId="24" xfId="0" applyNumberFormat="1" applyFont="1" applyFill="1" applyBorder="1" applyAlignment="1" applyProtection="1">
      <alignment shrinkToFit="1"/>
    </xf>
    <xf numFmtId="41" fontId="9" fillId="0" borderId="88" xfId="0" applyNumberFormat="1" applyFont="1" applyFill="1" applyBorder="1" applyAlignment="1" applyProtection="1">
      <alignment shrinkToFit="1"/>
    </xf>
    <xf numFmtId="41" fontId="9" fillId="0" borderId="83" xfId="0" applyNumberFormat="1" applyFont="1" applyFill="1" applyBorder="1" applyAlignment="1" applyProtection="1">
      <alignment shrinkToFit="1"/>
    </xf>
    <xf numFmtId="41" fontId="9" fillId="0" borderId="68" xfId="0" applyNumberFormat="1" applyFont="1" applyFill="1" applyBorder="1" applyAlignment="1" applyProtection="1">
      <alignment shrinkToFit="1"/>
    </xf>
    <xf numFmtId="41" fontId="9" fillId="0" borderId="88" xfId="0" applyNumberFormat="1" applyFont="1" applyFill="1" applyBorder="1" applyAlignment="1" applyProtection="1"/>
    <xf numFmtId="41" fontId="5" fillId="0" borderId="0" xfId="1" applyNumberFormat="1" applyFont="1" applyBorder="1" applyAlignment="1" applyProtection="1">
      <alignment horizontal="center"/>
    </xf>
    <xf numFmtId="41" fontId="9" fillId="0" borderId="89" xfId="0" applyNumberFormat="1" applyFont="1" applyFill="1" applyBorder="1" applyAlignment="1" applyProtection="1">
      <alignment shrinkToFit="1"/>
    </xf>
    <xf numFmtId="41" fontId="9" fillId="0" borderId="55" xfId="0" applyNumberFormat="1" applyFont="1" applyFill="1" applyBorder="1" applyAlignment="1" applyProtection="1">
      <alignment shrinkToFit="1"/>
    </xf>
    <xf numFmtId="41" fontId="9" fillId="0" borderId="90" xfId="0" applyNumberFormat="1" applyFont="1" applyFill="1" applyBorder="1" applyAlignment="1" applyProtection="1">
      <alignment shrinkToFit="1"/>
    </xf>
    <xf numFmtId="41" fontId="5" fillId="0" borderId="16" xfId="1" applyNumberFormat="1" applyFont="1" applyFill="1" applyBorder="1" applyAlignment="1" applyProtection="1">
      <alignment horizontal="center"/>
    </xf>
    <xf numFmtId="41" fontId="9" fillId="0" borderId="89" xfId="0" applyNumberFormat="1" applyFont="1" applyFill="1" applyBorder="1" applyAlignment="1" applyProtection="1"/>
    <xf numFmtId="41" fontId="9" fillId="0" borderId="90" xfId="0" applyNumberFormat="1" applyFont="1" applyFill="1" applyBorder="1" applyAlignment="1" applyProtection="1"/>
    <xf numFmtId="41" fontId="9" fillId="0" borderId="72" xfId="0" applyNumberFormat="1" applyFont="1" applyBorder="1" applyAlignment="1" applyProtection="1"/>
    <xf numFmtId="180" fontId="9" fillId="0" borderId="21" xfId="0" applyNumberFormat="1" applyFont="1" applyBorder="1" applyAlignment="1" applyProtection="1"/>
    <xf numFmtId="180" fontId="9" fillId="0" borderId="25" xfId="0" applyNumberFormat="1" applyFont="1" applyFill="1" applyBorder="1" applyAlignment="1" applyProtection="1"/>
    <xf numFmtId="180" fontId="9" fillId="0" borderId="21" xfId="0" applyNumberFormat="1" applyFont="1" applyFill="1" applyBorder="1" applyAlignment="1" applyProtection="1"/>
    <xf numFmtId="180" fontId="9" fillId="0" borderId="54" xfId="0" applyNumberFormat="1" applyFont="1" applyFill="1" applyBorder="1" applyAlignment="1" applyProtection="1"/>
    <xf numFmtId="41" fontId="5" fillId="0" borderId="3" xfId="1" applyNumberFormat="1" applyFont="1" applyBorder="1" applyAlignment="1" applyProtection="1"/>
    <xf numFmtId="41" fontId="5" fillId="0" borderId="83" xfId="1" applyNumberFormat="1" applyFont="1" applyBorder="1" applyAlignment="1" applyProtection="1"/>
    <xf numFmtId="177" fontId="5" fillId="0" borderId="24" xfId="1" applyNumberFormat="1" applyFont="1" applyBorder="1" applyAlignment="1" applyProtection="1"/>
    <xf numFmtId="41" fontId="5" fillId="0" borderId="68" xfId="1" applyNumberFormat="1" applyFont="1" applyBorder="1" applyAlignment="1" applyProtection="1"/>
    <xf numFmtId="41" fontId="5" fillId="0" borderId="39" xfId="1" applyNumberFormat="1" applyFont="1" applyBorder="1" applyAlignment="1" applyProtection="1"/>
    <xf numFmtId="41" fontId="5" fillId="0" borderId="20" xfId="1" applyNumberFormat="1" applyFont="1" applyBorder="1" applyAlignment="1" applyProtection="1"/>
    <xf numFmtId="41" fontId="5" fillId="0" borderId="16" xfId="1" applyNumberFormat="1" applyFont="1" applyBorder="1" applyAlignment="1" applyProtection="1"/>
    <xf numFmtId="41" fontId="5" fillId="0" borderId="76" xfId="1" applyNumberFormat="1" applyFont="1" applyBorder="1" applyAlignment="1" applyProtection="1"/>
    <xf numFmtId="41" fontId="5" fillId="0" borderId="75" xfId="1" applyNumberFormat="1" applyFont="1" applyBorder="1" applyAlignment="1" applyProtection="1"/>
    <xf numFmtId="41" fontId="5" fillId="0" borderId="84" xfId="1" applyNumberFormat="1" applyFont="1" applyBorder="1" applyAlignment="1" applyProtection="1"/>
    <xf numFmtId="41" fontId="5" fillId="0" borderId="55" xfId="1" applyNumberFormat="1" applyFont="1" applyBorder="1" applyAlignment="1" applyProtection="1"/>
    <xf numFmtId="41" fontId="9" fillId="0" borderId="72" xfId="0" applyNumberFormat="1" applyFont="1" applyBorder="1" applyAlignment="1" applyProtection="1">
      <alignment shrinkToFit="1"/>
    </xf>
    <xf numFmtId="41" fontId="9" fillId="0" borderId="22" xfId="1" applyNumberFormat="1" applyFont="1" applyBorder="1" applyAlignment="1" applyProtection="1">
      <alignment shrinkToFit="1"/>
    </xf>
    <xf numFmtId="41" fontId="9" fillId="0" borderId="74" xfId="0" applyNumberFormat="1" applyFont="1" applyBorder="1" applyAlignment="1" applyProtection="1">
      <alignment shrinkToFit="1"/>
    </xf>
    <xf numFmtId="41" fontId="9" fillId="0" borderId="87" xfId="1" applyNumberFormat="1" applyFont="1" applyBorder="1" applyAlignment="1" applyProtection="1">
      <alignment shrinkToFit="1"/>
    </xf>
    <xf numFmtId="41" fontId="9" fillId="0" borderId="24" xfId="1" applyNumberFormat="1" applyFont="1" applyBorder="1" applyAlignment="1" applyProtection="1">
      <alignment shrinkToFit="1"/>
    </xf>
    <xf numFmtId="41" fontId="9" fillId="0" borderId="20" xfId="1" applyNumberFormat="1" applyFont="1" applyBorder="1" applyAlignment="1" applyProtection="1">
      <alignment shrinkToFit="1"/>
    </xf>
    <xf numFmtId="41" fontId="9" fillId="0" borderId="75" xfId="1" applyNumberFormat="1" applyFont="1" applyBorder="1" applyAlignment="1" applyProtection="1">
      <alignment shrinkToFit="1"/>
    </xf>
    <xf numFmtId="41" fontId="9" fillId="0" borderId="22" xfId="0" applyNumberFormat="1" applyFont="1" applyBorder="1" applyAlignment="1" applyProtection="1">
      <alignment shrinkToFit="1"/>
    </xf>
    <xf numFmtId="41" fontId="9" fillId="0" borderId="12" xfId="1" applyNumberFormat="1" applyFont="1" applyBorder="1" applyAlignment="1" applyProtection="1">
      <alignment shrinkToFit="1"/>
    </xf>
    <xf numFmtId="41" fontId="9" fillId="0" borderId="76" xfId="1" applyNumberFormat="1" applyFont="1" applyBorder="1" applyAlignment="1" applyProtection="1">
      <alignment shrinkToFit="1"/>
    </xf>
    <xf numFmtId="41" fontId="9" fillId="0" borderId="89" xfId="0" applyNumberFormat="1" applyFont="1" applyBorder="1" applyAlignment="1" applyProtection="1">
      <alignment shrinkToFit="1"/>
    </xf>
    <xf numFmtId="41" fontId="9" fillId="0" borderId="88" xfId="0" applyNumberFormat="1" applyFont="1" applyBorder="1" applyAlignment="1" applyProtection="1">
      <alignment shrinkToFit="1"/>
    </xf>
    <xf numFmtId="41" fontId="9" fillId="0" borderId="55" xfId="1" applyNumberFormat="1" applyFont="1" applyBorder="1" applyAlignment="1" applyProtection="1">
      <alignment shrinkToFit="1"/>
    </xf>
    <xf numFmtId="41" fontId="9" fillId="0" borderId="90" xfId="0" applyNumberFormat="1" applyFont="1" applyBorder="1" applyAlignment="1" applyProtection="1">
      <alignment shrinkToFit="1"/>
    </xf>
    <xf numFmtId="41" fontId="9" fillId="0" borderId="54" xfId="0" applyNumberFormat="1" applyFont="1" applyBorder="1" applyAlignment="1" applyProtection="1">
      <alignment shrinkToFit="1"/>
    </xf>
    <xf numFmtId="41" fontId="5" fillId="0" borderId="4" xfId="1" applyNumberFormat="1" applyFont="1" applyFill="1" applyBorder="1" applyAlignment="1" applyProtection="1">
      <alignment horizontal="center"/>
    </xf>
    <xf numFmtId="41" fontId="9" fillId="0" borderId="24" xfId="1" applyNumberFormat="1" applyFont="1" applyFill="1" applyBorder="1" applyAlignment="1" applyProtection="1"/>
    <xf numFmtId="41" fontId="9" fillId="0" borderId="87" xfId="1" applyNumberFormat="1" applyFont="1" applyFill="1" applyBorder="1" applyAlignment="1" applyProtection="1"/>
    <xf numFmtId="41" fontId="9" fillId="0" borderId="83" xfId="1" applyNumberFormat="1" applyFont="1" applyFill="1" applyBorder="1" applyAlignment="1" applyProtection="1"/>
    <xf numFmtId="41" fontId="9" fillId="0" borderId="68" xfId="0" applyNumberFormat="1" applyFont="1" applyFill="1" applyBorder="1" applyAlignment="1" applyProtection="1"/>
    <xf numFmtId="41" fontId="9" fillId="0" borderId="24" xfId="0" applyNumberFormat="1" applyFont="1" applyFill="1" applyBorder="1" applyAlignment="1" applyProtection="1"/>
    <xf numFmtId="41" fontId="9" fillId="0" borderId="87" xfId="0" applyNumberFormat="1" applyFont="1" applyFill="1" applyBorder="1" applyAlignment="1" applyProtection="1"/>
    <xf numFmtId="41" fontId="9" fillId="0" borderId="65" xfId="0" applyNumberFormat="1" applyFont="1" applyBorder="1" applyAlignment="1" applyProtection="1">
      <alignment shrinkToFit="1"/>
    </xf>
    <xf numFmtId="41" fontId="9" fillId="0" borderId="91" xfId="1" applyNumberFormat="1" applyFont="1" applyBorder="1" applyAlignment="1" applyProtection="1">
      <alignment shrinkToFit="1"/>
    </xf>
    <xf numFmtId="41" fontId="9" fillId="0" borderId="92" xfId="0" applyNumberFormat="1" applyFont="1" applyBorder="1" applyAlignment="1" applyProtection="1">
      <alignment shrinkToFit="1"/>
    </xf>
    <xf numFmtId="41" fontId="9" fillId="0" borderId="93" xfId="0" applyNumberFormat="1" applyFont="1" applyBorder="1" applyAlignment="1" applyProtection="1">
      <alignment shrinkToFit="1"/>
    </xf>
    <xf numFmtId="41" fontId="9" fillId="0" borderId="61" xfId="1" applyNumberFormat="1" applyFont="1" applyBorder="1" applyAlignment="1" applyProtection="1">
      <alignment shrinkToFit="1"/>
    </xf>
    <xf numFmtId="41" fontId="9" fillId="0" borderId="86" xfId="0" applyNumberFormat="1" applyFont="1" applyBorder="1" applyAlignment="1" applyProtection="1">
      <alignment shrinkToFit="1"/>
    </xf>
    <xf numFmtId="41" fontId="9" fillId="0" borderId="73" xfId="0" applyNumberFormat="1" applyFont="1" applyBorder="1" applyAlignment="1" applyProtection="1">
      <alignment shrinkToFit="1"/>
    </xf>
    <xf numFmtId="41" fontId="9" fillId="0" borderId="81" xfId="0" applyNumberFormat="1" applyFont="1" applyBorder="1" applyAlignment="1" applyProtection="1">
      <alignment shrinkToFit="1"/>
    </xf>
    <xf numFmtId="41" fontId="9" fillId="0" borderId="94" xfId="0" applyNumberFormat="1" applyFont="1" applyBorder="1" applyAlignment="1" applyProtection="1">
      <alignment shrinkToFit="1"/>
    </xf>
    <xf numFmtId="41" fontId="9" fillId="0" borderId="49" xfId="0" applyNumberFormat="1" applyFont="1" applyBorder="1" applyAlignment="1" applyProtection="1">
      <alignment shrinkToFit="1"/>
    </xf>
    <xf numFmtId="41" fontId="9" fillId="0" borderId="95" xfId="1" applyNumberFormat="1" applyFont="1" applyBorder="1" applyAlignment="1" applyProtection="1">
      <alignment shrinkToFit="1"/>
    </xf>
    <xf numFmtId="41" fontId="9" fillId="0" borderId="24" xfId="1" applyNumberFormat="1" applyFont="1" applyBorder="1" applyAlignment="1" applyProtection="1"/>
    <xf numFmtId="41" fontId="9" fillId="0" borderId="87" xfId="1" applyNumberFormat="1" applyFont="1" applyBorder="1" applyAlignment="1" applyProtection="1"/>
    <xf numFmtId="41" fontId="9" fillId="0" borderId="89" xfId="0" applyNumberFormat="1" applyFont="1" applyBorder="1" applyAlignment="1" applyProtection="1"/>
    <xf numFmtId="41" fontId="9" fillId="0" borderId="88" xfId="0" applyNumberFormat="1" applyFont="1" applyBorder="1" applyAlignment="1" applyProtection="1"/>
    <xf numFmtId="41" fontId="9" fillId="0" borderId="55" xfId="1" applyNumberFormat="1" applyFont="1" applyBorder="1" applyAlignment="1" applyProtection="1"/>
    <xf numFmtId="41" fontId="9" fillId="0" borderId="76" xfId="1" applyNumberFormat="1" applyFont="1" applyBorder="1" applyAlignment="1" applyProtection="1"/>
    <xf numFmtId="41" fontId="9" fillId="0" borderId="74" xfId="0" applyNumberFormat="1" applyFont="1" applyBorder="1" applyAlignment="1" applyProtection="1"/>
    <xf numFmtId="41" fontId="9" fillId="0" borderId="75" xfId="1" applyNumberFormat="1" applyFont="1" applyBorder="1" applyAlignment="1" applyProtection="1"/>
    <xf numFmtId="41" fontId="9" fillId="0" borderId="90" xfId="0" applyNumberFormat="1" applyFont="1" applyBorder="1" applyAlignment="1" applyProtection="1"/>
    <xf numFmtId="41" fontId="9" fillId="0" borderId="54" xfId="0" applyNumberFormat="1" applyFont="1" applyBorder="1" applyAlignment="1" applyProtection="1"/>
    <xf numFmtId="41" fontId="9" fillId="0" borderId="83" xfId="1" applyNumberFormat="1" applyFont="1" applyBorder="1" applyAlignment="1" applyProtection="1"/>
    <xf numFmtId="41" fontId="9" fillId="0" borderId="55" xfId="1" applyNumberFormat="1" applyFont="1" applyFill="1" applyBorder="1" applyAlignment="1" applyProtection="1"/>
    <xf numFmtId="41" fontId="9" fillId="0" borderId="76" xfId="1" applyNumberFormat="1" applyFont="1" applyFill="1" applyBorder="1" applyAlignment="1" applyProtection="1"/>
    <xf numFmtId="41" fontId="9" fillId="0" borderId="75" xfId="1" applyNumberFormat="1" applyFont="1" applyFill="1" applyBorder="1" applyAlignment="1" applyProtection="1"/>
    <xf numFmtId="41" fontId="9" fillId="0" borderId="20" xfId="1" applyNumberFormat="1" applyFont="1" applyBorder="1" applyAlignment="1" applyProtection="1"/>
    <xf numFmtId="41" fontId="9" fillId="0" borderId="84" xfId="1" applyNumberFormat="1" applyFont="1" applyBorder="1" applyAlignment="1" applyProtection="1"/>
    <xf numFmtId="41" fontId="5" fillId="0" borderId="13" xfId="1" applyNumberFormat="1" applyFont="1" applyFill="1" applyBorder="1" applyAlignment="1" applyProtection="1">
      <alignment horizontal="center"/>
    </xf>
    <xf numFmtId="41" fontId="5" fillId="0" borderId="17" xfId="1" applyNumberFormat="1" applyFont="1" applyFill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>
      <alignment horizontal="right"/>
    </xf>
    <xf numFmtId="41" fontId="5" fillId="0" borderId="87" xfId="1" applyNumberFormat="1" applyFont="1" applyFill="1" applyBorder="1" applyAlignment="1" applyProtection="1"/>
    <xf numFmtId="41" fontId="5" fillId="0" borderId="88" xfId="1" applyNumberFormat="1" applyFont="1" applyFill="1" applyBorder="1" applyAlignment="1" applyProtection="1"/>
    <xf numFmtId="181" fontId="5" fillId="0" borderId="24" xfId="1" applyNumberFormat="1" applyFont="1" applyFill="1" applyBorder="1" applyAlignment="1" applyProtection="1"/>
    <xf numFmtId="41" fontId="5" fillId="0" borderId="30" xfId="1" applyNumberFormat="1" applyFont="1" applyFill="1" applyBorder="1" applyAlignment="1" applyProtection="1">
      <alignment horizontal="center"/>
    </xf>
    <xf numFmtId="41" fontId="5" fillId="0" borderId="96" xfId="1" applyNumberFormat="1" applyFont="1" applyFill="1" applyBorder="1" applyAlignment="1" applyProtection="1">
      <alignment horizontal="center"/>
    </xf>
    <xf numFmtId="41" fontId="7" fillId="0" borderId="97" xfId="0" applyNumberFormat="1" applyFont="1" applyBorder="1" applyAlignment="1" applyProtection="1">
      <alignment shrinkToFit="1"/>
    </xf>
    <xf numFmtId="41" fontId="7" fillId="0" borderId="74" xfId="0" applyNumberFormat="1" applyFont="1" applyBorder="1" applyAlignment="1" applyProtection="1">
      <alignment shrinkToFit="1"/>
    </xf>
    <xf numFmtId="41" fontId="7" fillId="0" borderId="98" xfId="0" applyNumberFormat="1" applyFont="1" applyBorder="1" applyAlignment="1" applyProtection="1">
      <alignment shrinkToFit="1"/>
    </xf>
    <xf numFmtId="41" fontId="7" fillId="0" borderId="99" xfId="0" applyNumberFormat="1" applyFont="1" applyBorder="1" applyAlignment="1" applyProtection="1">
      <alignment shrinkToFit="1"/>
    </xf>
    <xf numFmtId="41" fontId="7" fillId="0" borderId="100" xfId="0" applyNumberFormat="1" applyFont="1" applyBorder="1" applyAlignment="1" applyProtection="1">
      <alignment shrinkToFit="1"/>
    </xf>
    <xf numFmtId="41" fontId="5" fillId="0" borderId="0" xfId="1" applyNumberFormat="1" applyFont="1" applyFill="1" applyBorder="1" applyAlignment="1" applyProtection="1">
      <alignment horizontal="center"/>
    </xf>
    <xf numFmtId="41" fontId="5" fillId="0" borderId="54" xfId="1" applyNumberFormat="1" applyFont="1" applyBorder="1" applyAlignment="1" applyProtection="1"/>
    <xf numFmtId="41" fontId="5" fillId="0" borderId="25" xfId="1" applyNumberFormat="1" applyFont="1" applyBorder="1" applyAlignment="1" applyProtection="1"/>
    <xf numFmtId="176" fontId="6" fillId="0" borderId="43" xfId="1" applyNumberFormat="1" applyFont="1" applyBorder="1" applyAlignment="1" applyProtection="1">
      <alignment horizontal="center"/>
    </xf>
    <xf numFmtId="176" fontId="6" fillId="0" borderId="44" xfId="1" applyNumberFormat="1" applyFont="1" applyBorder="1" applyAlignment="1" applyProtection="1">
      <alignment horizontal="center"/>
    </xf>
    <xf numFmtId="176" fontId="6" fillId="0" borderId="45" xfId="1" applyNumberFormat="1" applyFont="1" applyBorder="1" applyAlignment="1" applyProtection="1">
      <alignment horizontal="center"/>
    </xf>
    <xf numFmtId="176" fontId="6" fillId="0" borderId="47" xfId="1" applyNumberFormat="1" applyFont="1" applyBorder="1" applyAlignment="1" applyProtection="1">
      <alignment horizontal="center"/>
    </xf>
    <xf numFmtId="176" fontId="5" fillId="0" borderId="19" xfId="1" applyNumberFormat="1" applyFont="1" applyBorder="1" applyAlignment="1" applyProtection="1">
      <alignment horizontal="center" vertical="center"/>
    </xf>
    <xf numFmtId="176" fontId="5" fillId="0" borderId="17" xfId="1" applyNumberFormat="1" applyFont="1" applyBorder="1" applyAlignment="1" applyProtection="1">
      <alignment horizontal="center" vertical="center"/>
    </xf>
    <xf numFmtId="176" fontId="5" fillId="0" borderId="30" xfId="1" applyNumberFormat="1" applyFont="1" applyBorder="1" applyAlignment="1" applyProtection="1">
      <alignment horizontal="center" vertical="center"/>
    </xf>
    <xf numFmtId="176" fontId="5" fillId="0" borderId="33" xfId="1" applyNumberFormat="1" applyFont="1" applyBorder="1" applyAlignment="1" applyProtection="1">
      <alignment horizontal="center" vertical="center"/>
    </xf>
    <xf numFmtId="176" fontId="6" fillId="0" borderId="29" xfId="1" applyNumberFormat="1" applyFont="1" applyBorder="1" applyAlignment="1" applyProtection="1">
      <alignment horizontal="center" vertical="center"/>
    </xf>
    <xf numFmtId="176" fontId="6" fillId="0" borderId="30" xfId="1" applyNumberFormat="1" applyFont="1" applyBorder="1" applyAlignment="1" applyProtection="1">
      <alignment horizontal="center" vertical="center"/>
    </xf>
    <xf numFmtId="176" fontId="6" fillId="0" borderId="15" xfId="1" applyNumberFormat="1" applyFont="1" applyBorder="1" applyAlignment="1" applyProtection="1">
      <alignment horizontal="center" vertical="center"/>
    </xf>
    <xf numFmtId="176" fontId="6" fillId="0" borderId="33" xfId="1" applyNumberFormat="1" applyFont="1" applyBorder="1" applyAlignment="1" applyProtection="1">
      <alignment horizontal="center" vertical="center"/>
    </xf>
    <xf numFmtId="176" fontId="6" fillId="0" borderId="35" xfId="1" applyNumberFormat="1" applyFont="1" applyBorder="1" applyAlignment="1" applyProtection="1">
      <alignment horizontal="center" vertical="center"/>
    </xf>
    <xf numFmtId="176" fontId="6" fillId="0" borderId="32" xfId="1" applyNumberFormat="1" applyFont="1" applyBorder="1" applyAlignment="1" applyProtection="1">
      <alignment horizontal="center" vertical="center"/>
    </xf>
    <xf numFmtId="176" fontId="6" fillId="0" borderId="4" xfId="1" applyNumberFormat="1" applyFont="1" applyBorder="1" applyAlignment="1" applyProtection="1">
      <alignment horizontal="center" vertical="center"/>
    </xf>
    <xf numFmtId="176" fontId="6" fillId="0" borderId="18" xfId="1" applyNumberFormat="1" applyFont="1" applyBorder="1" applyAlignment="1" applyProtection="1">
      <alignment horizontal="center" vertical="center"/>
    </xf>
    <xf numFmtId="176" fontId="5" fillId="0" borderId="37" xfId="1" applyNumberFormat="1" applyFont="1" applyBorder="1" applyAlignment="1" applyProtection="1">
      <alignment horizontal="center"/>
    </xf>
    <xf numFmtId="176" fontId="5" fillId="0" borderId="38" xfId="1" applyNumberFormat="1" applyFont="1" applyBorder="1" applyAlignment="1" applyProtection="1">
      <alignment horizontal="center"/>
    </xf>
    <xf numFmtId="176" fontId="5" fillId="0" borderId="41" xfId="1" applyNumberFormat="1" applyFont="1" applyBorder="1" applyAlignment="1" applyProtection="1">
      <alignment horizontal="center"/>
    </xf>
    <xf numFmtId="176" fontId="5" fillId="0" borderId="42" xfId="1" applyNumberFormat="1" applyFont="1" applyBorder="1" applyAlignment="1" applyProtection="1">
      <alignment horizontal="center"/>
    </xf>
    <xf numFmtId="176" fontId="5" fillId="0" borderId="2" xfId="1" applyNumberFormat="1" applyFont="1" applyBorder="1" applyAlignment="1" applyProtection="1">
      <alignment horizontal="center"/>
    </xf>
    <xf numFmtId="176" fontId="5" fillId="0" borderId="34" xfId="1" applyNumberFormat="1" applyFont="1" applyBorder="1" applyAlignment="1" applyProtection="1">
      <alignment horizontal="center"/>
    </xf>
    <xf numFmtId="176" fontId="5" fillId="0" borderId="0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176" fontId="6" fillId="0" borderId="2" xfId="1" applyNumberFormat="1" applyFont="1" applyBorder="1" applyAlignment="1" applyProtection="1">
      <alignment horizontal="center"/>
    </xf>
    <xf numFmtId="176" fontId="6" fillId="0" borderId="34" xfId="1" applyNumberFormat="1" applyFont="1" applyBorder="1" applyAlignment="1" applyProtection="1">
      <alignment horizontal="center"/>
    </xf>
    <xf numFmtId="176" fontId="5" fillId="0" borderId="29" xfId="1" applyNumberFormat="1" applyFont="1" applyBorder="1" applyAlignment="1" applyProtection="1">
      <alignment horizontal="center" vertical="center"/>
    </xf>
    <xf numFmtId="176" fontId="5" fillId="0" borderId="15" xfId="1" applyNumberFormat="1" applyFont="1" applyBorder="1" applyAlignment="1" applyProtection="1">
      <alignment horizontal="center" vertical="center"/>
    </xf>
    <xf numFmtId="176" fontId="5" fillId="0" borderId="35" xfId="1" applyNumberFormat="1" applyFont="1" applyBorder="1" applyAlignment="1" applyProtection="1">
      <alignment horizontal="center" vertical="center"/>
    </xf>
    <xf numFmtId="176" fontId="5" fillId="0" borderId="32" xfId="1" applyNumberFormat="1" applyFont="1" applyBorder="1" applyAlignment="1" applyProtection="1">
      <alignment horizontal="center" vertical="center"/>
    </xf>
    <xf numFmtId="176" fontId="5" fillId="0" borderId="4" xfId="1" applyNumberFormat="1" applyFont="1" applyBorder="1" applyAlignment="1" applyProtection="1">
      <alignment horizontal="center" vertical="center"/>
    </xf>
    <xf numFmtId="176" fontId="5" fillId="0" borderId="18" xfId="1" applyNumberFormat="1" applyFont="1" applyBorder="1" applyAlignment="1" applyProtection="1">
      <alignment horizontal="center" vertical="center"/>
    </xf>
    <xf numFmtId="41" fontId="2" fillId="0" borderId="0" xfId="1" applyNumberFormat="1" applyFont="1" applyAlignment="1" applyProtection="1">
      <alignment horizontal="center"/>
    </xf>
    <xf numFmtId="41" fontId="5" fillId="0" borderId="5" xfId="1" applyNumberFormat="1" applyFont="1" applyFill="1" applyBorder="1" applyAlignment="1" applyProtection="1">
      <alignment horizontal="center"/>
    </xf>
    <xf numFmtId="41" fontId="5" fillId="0" borderId="6" xfId="1" applyNumberFormat="1" applyFont="1" applyFill="1" applyBorder="1" applyAlignment="1" applyProtection="1">
      <alignment horizontal="center"/>
    </xf>
    <xf numFmtId="41" fontId="5" fillId="0" borderId="7" xfId="1" applyNumberFormat="1" applyFont="1" applyFill="1" applyBorder="1" applyAlignment="1" applyProtection="1">
      <alignment horizontal="center"/>
    </xf>
    <xf numFmtId="41" fontId="5" fillId="0" borderId="6" xfId="1" applyNumberFormat="1" applyFont="1" applyBorder="1" applyAlignment="1" applyProtection="1">
      <alignment horizontal="center"/>
    </xf>
    <xf numFmtId="41" fontId="5" fillId="0" borderId="8" xfId="1" applyNumberFormat="1" applyFont="1" applyBorder="1" applyAlignment="1" applyProtection="1">
      <alignment horizontal="center"/>
    </xf>
    <xf numFmtId="41" fontId="5" fillId="0" borderId="5" xfId="1" applyNumberFormat="1" applyFont="1" applyBorder="1" applyAlignment="1" applyProtection="1">
      <alignment horizontal="center"/>
    </xf>
    <xf numFmtId="41" fontId="5" fillId="0" borderId="8" xfId="1" applyNumberFormat="1" applyFont="1" applyFill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>
      <alignment horizontal="right"/>
    </xf>
    <xf numFmtId="176" fontId="5" fillId="0" borderId="1" xfId="1" applyNumberFormat="1" applyFont="1" applyFill="1" applyBorder="1" applyAlignment="1" applyProtection="1"/>
    <xf numFmtId="41" fontId="7" fillId="0" borderId="72" xfId="0" applyNumberFormat="1" applyFont="1" applyFill="1" applyBorder="1" applyAlignment="1" applyProtection="1"/>
    <xf numFmtId="41" fontId="7" fillId="0" borderId="21" xfId="0" applyNumberFormat="1" applyFont="1" applyFill="1" applyBorder="1" applyAlignment="1" applyProtection="1"/>
    <xf numFmtId="41" fontId="7" fillId="0" borderId="74" xfId="0" applyNumberFormat="1" applyFont="1" applyFill="1" applyBorder="1" applyAlignment="1" applyProtection="1"/>
    <xf numFmtId="41" fontId="7" fillId="0" borderId="25" xfId="0" applyNumberFormat="1" applyFont="1" applyFill="1" applyBorder="1" applyAlignment="1" applyProtection="1"/>
    <xf numFmtId="41" fontId="7" fillId="0" borderId="54" xfId="0" applyNumberFormat="1" applyFont="1" applyFill="1" applyBorder="1" applyAlignment="1" applyProtection="1"/>
    <xf numFmtId="41" fontId="7" fillId="0" borderId="13" xfId="0" applyNumberFormat="1" applyFont="1" applyFill="1" applyBorder="1" applyAlignment="1" applyProtection="1"/>
    <xf numFmtId="41" fontId="7" fillId="0" borderId="53" xfId="0" applyNumberFormat="1" applyFont="1" applyFill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7"/>
  <sheetViews>
    <sheetView topLeftCell="AH70" zoomScale="50" zoomScaleNormal="50" workbookViewId="0">
      <selection activeCell="AK76" sqref="AK76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5.625" style="1" customWidth="1"/>
    <col min="18" max="18" width="21.125" style="1" customWidth="1"/>
    <col min="19" max="20" width="15.625" style="1" customWidth="1"/>
    <col min="21" max="21" width="21.1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" customWidth="1"/>
    <col min="32" max="32" width="22.625" style="1" customWidth="1"/>
    <col min="33" max="33" width="25.625" style="1" customWidth="1"/>
    <col min="34" max="34" width="15.625" style="1" customWidth="1"/>
    <col min="35" max="35" width="22.625" style="1" customWidth="1"/>
    <col min="36" max="36" width="25.625" style="1" customWidth="1"/>
    <col min="37" max="37" width="15.625" style="1" customWidth="1"/>
    <col min="38" max="38" width="22.625" style="1" customWidth="1"/>
    <col min="39" max="39" width="25.625" style="1" customWidth="1"/>
    <col min="40" max="40" width="15.625" style="1" customWidth="1"/>
    <col min="41" max="41" width="22.625" style="1" customWidth="1"/>
    <col min="42" max="42" width="25.625" style="1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1" t="s">
        <v>105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49" ht="21.95" customHeight="1" thickBot="1">
      <c r="A2" s="4"/>
      <c r="B2" s="4" t="s">
        <v>87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tr">
        <f>B2</f>
        <v>1月～12月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4"/>
      <c r="AU2" s="4"/>
      <c r="AV2" s="6"/>
    </row>
    <row r="3" spans="1:49" ht="21.95" customHeight="1">
      <c r="A3" s="7"/>
      <c r="D3" s="327" t="s">
        <v>2</v>
      </c>
      <c r="E3" s="325"/>
      <c r="F3" s="326"/>
      <c r="G3" s="322" t="s">
        <v>3</v>
      </c>
      <c r="H3" s="323"/>
      <c r="I3" s="328"/>
      <c r="J3" s="9" t="s">
        <v>4</v>
      </c>
      <c r="K3" s="94"/>
      <c r="L3" s="94"/>
      <c r="M3" s="322" t="s">
        <v>99</v>
      </c>
      <c r="N3" s="323"/>
      <c r="O3" s="328"/>
      <c r="P3" s="322" t="s">
        <v>5</v>
      </c>
      <c r="Q3" s="323"/>
      <c r="R3" s="328"/>
      <c r="S3" s="322" t="s">
        <v>6</v>
      </c>
      <c r="T3" s="323"/>
      <c r="U3" s="324"/>
      <c r="V3" s="94" t="s">
        <v>7</v>
      </c>
      <c r="W3" s="94"/>
      <c r="X3" s="8"/>
      <c r="Y3" s="322" t="s">
        <v>8</v>
      </c>
      <c r="Z3" s="323"/>
      <c r="AA3" s="328"/>
      <c r="AB3" s="325" t="s">
        <v>9</v>
      </c>
      <c r="AC3" s="325"/>
      <c r="AD3" s="326"/>
      <c r="AE3" s="322" t="s">
        <v>10</v>
      </c>
      <c r="AF3" s="323"/>
      <c r="AG3" s="328"/>
      <c r="AH3" s="322" t="s">
        <v>11</v>
      </c>
      <c r="AI3" s="323"/>
      <c r="AJ3" s="328"/>
      <c r="AK3" s="322" t="s">
        <v>12</v>
      </c>
      <c r="AL3" s="323"/>
      <c r="AM3" s="328"/>
      <c r="AN3" s="322" t="s">
        <v>13</v>
      </c>
      <c r="AO3" s="323"/>
      <c r="AP3" s="328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06" t="s">
        <v>15</v>
      </c>
      <c r="E4" s="106" t="s">
        <v>16</v>
      </c>
      <c r="F4" s="106" t="s">
        <v>17</v>
      </c>
      <c r="G4" s="107" t="s">
        <v>15</v>
      </c>
      <c r="H4" s="107" t="s">
        <v>16</v>
      </c>
      <c r="I4" s="107" t="s">
        <v>17</v>
      </c>
      <c r="J4" s="107" t="s">
        <v>15</v>
      </c>
      <c r="K4" s="107" t="s">
        <v>16</v>
      </c>
      <c r="L4" s="107" t="s">
        <v>17</v>
      </c>
      <c r="M4" s="107" t="s">
        <v>15</v>
      </c>
      <c r="N4" s="107" t="s">
        <v>16</v>
      </c>
      <c r="O4" s="107" t="s">
        <v>17</v>
      </c>
      <c r="P4" s="107" t="s">
        <v>15</v>
      </c>
      <c r="Q4" s="107" t="s">
        <v>16</v>
      </c>
      <c r="R4" s="107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7" t="s">
        <v>15</v>
      </c>
      <c r="Z4" s="107" t="s">
        <v>16</v>
      </c>
      <c r="AA4" s="107" t="s">
        <v>17</v>
      </c>
      <c r="AB4" s="279" t="s">
        <v>15</v>
      </c>
      <c r="AC4" s="107" t="s">
        <v>16</v>
      </c>
      <c r="AD4" s="107" t="s">
        <v>17</v>
      </c>
      <c r="AE4" s="107" t="s">
        <v>15</v>
      </c>
      <c r="AF4" s="107" t="s">
        <v>16</v>
      </c>
      <c r="AG4" s="107" t="s">
        <v>17</v>
      </c>
      <c r="AH4" s="107" t="s">
        <v>15</v>
      </c>
      <c r="AI4" s="107" t="s">
        <v>16</v>
      </c>
      <c r="AJ4" s="107" t="s">
        <v>17</v>
      </c>
      <c r="AK4" s="107" t="s">
        <v>15</v>
      </c>
      <c r="AL4" s="107" t="s">
        <v>16</v>
      </c>
      <c r="AM4" s="107" t="s">
        <v>17</v>
      </c>
      <c r="AN4" s="107" t="s">
        <v>15</v>
      </c>
      <c r="AO4" s="107" t="s">
        <v>16</v>
      </c>
      <c r="AP4" s="107" t="s">
        <v>17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99" t="s">
        <v>18</v>
      </c>
      <c r="E5" s="99" t="s">
        <v>19</v>
      </c>
      <c r="F5" s="99" t="s">
        <v>20</v>
      </c>
      <c r="G5" s="98" t="s">
        <v>18</v>
      </c>
      <c r="H5" s="98" t="s">
        <v>19</v>
      </c>
      <c r="I5" s="98" t="s">
        <v>20</v>
      </c>
      <c r="J5" s="98" t="s">
        <v>18</v>
      </c>
      <c r="K5" s="98" t="s">
        <v>19</v>
      </c>
      <c r="L5" s="98" t="s">
        <v>20</v>
      </c>
      <c r="M5" s="98" t="s">
        <v>18</v>
      </c>
      <c r="N5" s="98" t="s">
        <v>19</v>
      </c>
      <c r="O5" s="98" t="s">
        <v>20</v>
      </c>
      <c r="P5" s="98" t="s">
        <v>18</v>
      </c>
      <c r="Q5" s="98" t="s">
        <v>19</v>
      </c>
      <c r="R5" s="98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98" t="s">
        <v>18</v>
      </c>
      <c r="Z5" s="98" t="s">
        <v>19</v>
      </c>
      <c r="AA5" s="98" t="s">
        <v>20</v>
      </c>
      <c r="AB5" s="280" t="s">
        <v>18</v>
      </c>
      <c r="AC5" s="98" t="s">
        <v>19</v>
      </c>
      <c r="AD5" s="98" t="s">
        <v>20</v>
      </c>
      <c r="AE5" s="98" t="s">
        <v>18</v>
      </c>
      <c r="AF5" s="98" t="s">
        <v>19</v>
      </c>
      <c r="AG5" s="98" t="s">
        <v>20</v>
      </c>
      <c r="AH5" s="98" t="s">
        <v>18</v>
      </c>
      <c r="AI5" s="98" t="s">
        <v>19</v>
      </c>
      <c r="AJ5" s="98" t="s">
        <v>20</v>
      </c>
      <c r="AK5" s="98" t="s">
        <v>18</v>
      </c>
      <c r="AL5" s="98" t="s">
        <v>19</v>
      </c>
      <c r="AM5" s="98" t="s">
        <v>20</v>
      </c>
      <c r="AN5" s="98" t="s">
        <v>18</v>
      </c>
      <c r="AO5" s="98" t="s">
        <v>19</v>
      </c>
      <c r="AP5" s="98" t="s">
        <v>20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93" t="s">
        <v>22</v>
      </c>
      <c r="C6" s="100" t="s">
        <v>23</v>
      </c>
      <c r="D6" s="111">
        <f>SUM('1月:12月'!D6)</f>
        <v>0</v>
      </c>
      <c r="E6" s="111">
        <f>SUM('1月:12月'!E6)</f>
        <v>0</v>
      </c>
      <c r="F6" s="111">
        <f>SUM('1月:12月'!F6)</f>
        <v>0</v>
      </c>
      <c r="G6" s="111">
        <f>SUM('1月:12月'!G6)</f>
        <v>0</v>
      </c>
      <c r="H6" s="111">
        <f>SUM('1月:12月'!H6)</f>
        <v>0</v>
      </c>
      <c r="I6" s="111">
        <f>SUM('1月:12月'!I6)</f>
        <v>0</v>
      </c>
      <c r="J6" s="111">
        <f>SUM('1月:12月'!J6)</f>
        <v>0</v>
      </c>
      <c r="K6" s="111">
        <f>SUM('1月:12月'!K6)</f>
        <v>0</v>
      </c>
      <c r="L6" s="111">
        <f>SUM('1月:12月'!L6)</f>
        <v>0</v>
      </c>
      <c r="M6" s="111">
        <f>SUM('1月:12月'!M6)</f>
        <v>40</v>
      </c>
      <c r="N6" s="111">
        <f>SUM('1月:12月'!N6)</f>
        <v>1253.8364999999999</v>
      </c>
      <c r="O6" s="111">
        <f>SUM('1月:12月'!O6)</f>
        <v>365680.92699999997</v>
      </c>
      <c r="P6" s="111">
        <f>SUM('1月:12月'!P6)</f>
        <v>34</v>
      </c>
      <c r="Q6" s="111">
        <f>SUM('1月:12月'!Q6)</f>
        <v>3147.511</v>
      </c>
      <c r="R6" s="111">
        <f>SUM('1月:12月'!R6)</f>
        <v>693137.978</v>
      </c>
      <c r="S6" s="111">
        <f>SUM('1月:12月'!S6)</f>
        <v>0</v>
      </c>
      <c r="T6" s="111">
        <f>SUM('1月:12月'!T6)</f>
        <v>0</v>
      </c>
      <c r="U6" s="111">
        <f>SUM('1月:12月'!U6)</f>
        <v>0</v>
      </c>
      <c r="V6" s="111">
        <f>SUM('1月:12月'!V6)</f>
        <v>34</v>
      </c>
      <c r="W6" s="111">
        <f>SUM('1月:12月'!W6)</f>
        <v>3147.511</v>
      </c>
      <c r="X6" s="111">
        <f>SUM('1月:12月'!X6)</f>
        <v>693137.978</v>
      </c>
      <c r="Y6" s="111">
        <f>SUM('1月:12月'!Y6)</f>
        <v>5</v>
      </c>
      <c r="Z6" s="111">
        <f>SUM('1月:12月'!Z6)</f>
        <v>1597.8040000000001</v>
      </c>
      <c r="AA6" s="111">
        <f>SUM('1月:12月'!AA6)</f>
        <v>313066.32199999999</v>
      </c>
      <c r="AB6" s="281">
        <f>SUM('1月:12月'!AB6)</f>
        <v>0</v>
      </c>
      <c r="AC6" s="111">
        <f>SUM('1月:12月'!AC6)</f>
        <v>0</v>
      </c>
      <c r="AD6" s="111">
        <f>SUM('1月:12月'!AD6)</f>
        <v>0</v>
      </c>
      <c r="AE6" s="111">
        <f>SUM('1月:12月'!AE6)</f>
        <v>0</v>
      </c>
      <c r="AF6" s="111">
        <f>SUM('1月:12月'!AF6)</f>
        <v>0</v>
      </c>
      <c r="AG6" s="111">
        <f>SUM('1月:12月'!AG6)</f>
        <v>0</v>
      </c>
      <c r="AH6" s="111">
        <f>SUM('1月:12月'!AH6)</f>
        <v>0</v>
      </c>
      <c r="AI6" s="111">
        <f>SUM('1月:12月'!AI6)</f>
        <v>0</v>
      </c>
      <c r="AJ6" s="111">
        <f>SUM('1月:12月'!AJ6)</f>
        <v>0</v>
      </c>
      <c r="AK6" s="111">
        <f>SUM('1月:12月'!AK6)</f>
        <v>0</v>
      </c>
      <c r="AL6" s="111">
        <f>SUM('1月:12月'!AL6)</f>
        <v>0</v>
      </c>
      <c r="AM6" s="111">
        <f>SUM('1月:12月'!AM6)</f>
        <v>0</v>
      </c>
      <c r="AN6" s="111">
        <f>SUM('1月:12月'!AN6)</f>
        <v>0</v>
      </c>
      <c r="AO6" s="111">
        <f>SUM('1月:12月'!AO6)</f>
        <v>0</v>
      </c>
      <c r="AP6" s="111">
        <f>SUM('1月:12月'!AP6)</f>
        <v>0</v>
      </c>
      <c r="AQ6" s="108">
        <f>SUM(J6,M6,V6,Y6,AB6,AE6,AH6,AK6,AN6)</f>
        <v>79</v>
      </c>
      <c r="AR6" s="108">
        <f t="shared" ref="AR6:AS7" si="0">SUM(K6,N6,W6,Z6,AC6,AF6,AI6,AL6,AO6)</f>
        <v>5999.1514999999999</v>
      </c>
      <c r="AS6" s="108">
        <f t="shared" si="0"/>
        <v>1371885.227</v>
      </c>
      <c r="AT6" s="32" t="s">
        <v>23</v>
      </c>
      <c r="AU6" s="295" t="s">
        <v>22</v>
      </c>
      <c r="AV6" s="49" t="s">
        <v>21</v>
      </c>
      <c r="AW6" s="12"/>
    </row>
    <row r="7" spans="1:49" ht="24" customHeight="1">
      <c r="A7" s="48"/>
      <c r="B7" s="294"/>
      <c r="C7" s="101" t="s">
        <v>24</v>
      </c>
      <c r="D7" s="41">
        <f>SUM('1月:12月'!D7)</f>
        <v>22</v>
      </c>
      <c r="E7" s="41">
        <f>SUM('1月:12月'!E7)</f>
        <v>845.19699999999989</v>
      </c>
      <c r="F7" s="41">
        <f>SUM('1月:12月'!F7)</f>
        <v>682536.25596299302</v>
      </c>
      <c r="G7" s="41">
        <f>SUM('1月:12月'!G7)</f>
        <v>8</v>
      </c>
      <c r="H7" s="41">
        <f>SUM('1月:12月'!H7)</f>
        <v>308.64600000000002</v>
      </c>
      <c r="I7" s="41">
        <f>SUM('1月:12月'!I7)</f>
        <v>269461.66399999999</v>
      </c>
      <c r="J7" s="41">
        <f>SUM('1月:12月'!J7)</f>
        <v>30</v>
      </c>
      <c r="K7" s="41">
        <f>SUM('1月:12月'!K7)</f>
        <v>1153.8429999999998</v>
      </c>
      <c r="L7" s="41">
        <f>SUM('1月:12月'!L7)</f>
        <v>951997.91996299312</v>
      </c>
      <c r="M7" s="41">
        <f>SUM('1月:12月'!M7)</f>
        <v>230</v>
      </c>
      <c r="N7" s="41">
        <f>SUM('1月:12月'!N7)</f>
        <v>10484.367000000002</v>
      </c>
      <c r="O7" s="41">
        <f>SUM('1月:12月'!O7)</f>
        <v>3515530.2230000002</v>
      </c>
      <c r="P7" s="41">
        <f>SUM('1月:12月'!P7)</f>
        <v>97</v>
      </c>
      <c r="Q7" s="41">
        <f>SUM('1月:12月'!Q7)</f>
        <v>9304.2690000000002</v>
      </c>
      <c r="R7" s="41">
        <f>SUM('1月:12月'!R7)</f>
        <v>1970004.0559999999</v>
      </c>
      <c r="S7" s="41">
        <f>SUM('1月:12月'!S7)</f>
        <v>0</v>
      </c>
      <c r="T7" s="41">
        <f>SUM('1月:12月'!T7)</f>
        <v>0</v>
      </c>
      <c r="U7" s="41">
        <f>SUM('1月:12月'!U7)</f>
        <v>0</v>
      </c>
      <c r="V7" s="41">
        <f>SUM('1月:12月'!V7)</f>
        <v>97</v>
      </c>
      <c r="W7" s="41">
        <f>SUM('1月:12月'!W7)</f>
        <v>9304.2690000000002</v>
      </c>
      <c r="X7" s="41">
        <f>SUM('1月:12月'!X7)</f>
        <v>1970004.0559999999</v>
      </c>
      <c r="Y7" s="41">
        <f>SUM('1月:12月'!Y7)</f>
        <v>11</v>
      </c>
      <c r="Z7" s="41">
        <f>SUM('1月:12月'!Z7)</f>
        <v>2989.2950000000001</v>
      </c>
      <c r="AA7" s="41">
        <f>SUM('1月:12月'!AA7)</f>
        <v>601366.19500000007</v>
      </c>
      <c r="AB7" s="282">
        <f>SUM('1月:12月'!AB7)</f>
        <v>0</v>
      </c>
      <c r="AC7" s="41">
        <f>SUM('1月:12月'!AC7)</f>
        <v>0</v>
      </c>
      <c r="AD7" s="41">
        <f>SUM('1月:12月'!AD7)</f>
        <v>0</v>
      </c>
      <c r="AE7" s="41">
        <f>SUM('1月:12月'!AE7)</f>
        <v>0</v>
      </c>
      <c r="AF7" s="41">
        <f>SUM('1月:12月'!AF7)</f>
        <v>0</v>
      </c>
      <c r="AG7" s="41">
        <f>SUM('1月:12月'!AG7)</f>
        <v>0</v>
      </c>
      <c r="AH7" s="41">
        <f>SUM('1月:12月'!AH7)</f>
        <v>0</v>
      </c>
      <c r="AI7" s="41">
        <f>SUM('1月:12月'!AI7)</f>
        <v>0</v>
      </c>
      <c r="AJ7" s="41">
        <f>SUM('1月:12月'!AJ7)</f>
        <v>0</v>
      </c>
      <c r="AK7" s="41">
        <f>SUM('1月:12月'!AK7)</f>
        <v>0</v>
      </c>
      <c r="AL7" s="41">
        <f>SUM('1月:12月'!AL7)</f>
        <v>0</v>
      </c>
      <c r="AM7" s="41">
        <f>SUM('1月:12月'!AM7)</f>
        <v>0</v>
      </c>
      <c r="AN7" s="41">
        <f>SUM('1月:12月'!AN7)</f>
        <v>0</v>
      </c>
      <c r="AO7" s="41">
        <f>SUM('1月:12月'!AO7)</f>
        <v>0</v>
      </c>
      <c r="AP7" s="41">
        <f>SUM('1月:12月'!AP7)</f>
        <v>0</v>
      </c>
      <c r="AQ7" s="45">
        <f>SUM(J7,M7,V7,Y7,AB7,AE7,AH7,AK7,AN7)</f>
        <v>368</v>
      </c>
      <c r="AR7" s="45">
        <f>SUM(K7,N7,W7,Z7,AC7,AF7,AI7,AL7,AO7)</f>
        <v>23931.774000000005</v>
      </c>
      <c r="AS7" s="45">
        <f t="shared" si="0"/>
        <v>7038898.3939629933</v>
      </c>
      <c r="AT7" s="61" t="s">
        <v>24</v>
      </c>
      <c r="AU7" s="296"/>
      <c r="AV7" s="49"/>
      <c r="AW7" s="12"/>
    </row>
    <row r="8" spans="1:49" ht="24" customHeight="1">
      <c r="A8" s="48" t="s">
        <v>25</v>
      </c>
      <c r="B8" s="293" t="s">
        <v>26</v>
      </c>
      <c r="C8" s="102" t="s">
        <v>23</v>
      </c>
      <c r="D8" s="111">
        <f>SUM('1月:12月'!D8)</f>
        <v>0</v>
      </c>
      <c r="E8" s="111">
        <f>SUM('1月:12月'!E8)</f>
        <v>0</v>
      </c>
      <c r="F8" s="111">
        <f>SUM('1月:12月'!F8)</f>
        <v>0</v>
      </c>
      <c r="G8" s="111">
        <f>SUM('1月:12月'!G8)</f>
        <v>0</v>
      </c>
      <c r="H8" s="111">
        <f>SUM('1月:12月'!H8)</f>
        <v>0</v>
      </c>
      <c r="I8" s="111">
        <f>SUM('1月:12月'!I8)</f>
        <v>0</v>
      </c>
      <c r="J8" s="111">
        <f>SUM('1月:12月'!J8)</f>
        <v>0</v>
      </c>
      <c r="K8" s="111">
        <f>SUM('1月:12月'!K8)</f>
        <v>0</v>
      </c>
      <c r="L8" s="111">
        <f>SUM('1月:12月'!L8)</f>
        <v>0</v>
      </c>
      <c r="M8" s="111">
        <f>SUM('1月:12月'!M8)</f>
        <v>23</v>
      </c>
      <c r="N8" s="111">
        <f>SUM('1月:12月'!N8)</f>
        <v>1362.0711999999999</v>
      </c>
      <c r="O8" s="111">
        <f>SUM('1月:12月'!O8)</f>
        <v>154135.01199999999</v>
      </c>
      <c r="P8" s="111">
        <f>SUM('1月:12月'!P8)</f>
        <v>30</v>
      </c>
      <c r="Q8" s="111">
        <f>SUM('1月:12月'!Q8)</f>
        <v>3733.7260000000001</v>
      </c>
      <c r="R8" s="111">
        <f>SUM('1月:12月'!R8)</f>
        <v>275101.245</v>
      </c>
      <c r="S8" s="111">
        <f>SUM('1月:12月'!S8)</f>
        <v>0</v>
      </c>
      <c r="T8" s="111">
        <f>SUM('1月:12月'!T8)</f>
        <v>0</v>
      </c>
      <c r="U8" s="111">
        <f>SUM('1月:12月'!U8)</f>
        <v>0</v>
      </c>
      <c r="V8" s="111">
        <f>SUM('1月:12月'!V8)</f>
        <v>30</v>
      </c>
      <c r="W8" s="111">
        <f>SUM('1月:12月'!W8)</f>
        <v>3733.7260000000001</v>
      </c>
      <c r="X8" s="111">
        <f>SUM('1月:12月'!X8)</f>
        <v>275101.245</v>
      </c>
      <c r="Y8" s="111">
        <f>SUM('1月:12月'!Y8)</f>
        <v>1</v>
      </c>
      <c r="Z8" s="111">
        <f>SUM('1月:12月'!Z8)</f>
        <v>35.765999999999998</v>
      </c>
      <c r="AA8" s="111">
        <f>SUM('1月:12月'!AA8)</f>
        <v>11210.183999999999</v>
      </c>
      <c r="AB8" s="281">
        <f>SUM('1月:12月'!AB8)</f>
        <v>0</v>
      </c>
      <c r="AC8" s="111">
        <f>SUM('1月:12月'!AC8)</f>
        <v>0</v>
      </c>
      <c r="AD8" s="111">
        <f>SUM('1月:12月'!AD8)</f>
        <v>0</v>
      </c>
      <c r="AE8" s="111">
        <f>SUM('1月:12月'!AE8)</f>
        <v>0</v>
      </c>
      <c r="AF8" s="111">
        <f>SUM('1月:12月'!AF8)</f>
        <v>0</v>
      </c>
      <c r="AG8" s="111">
        <f>SUM('1月:12月'!AG8)</f>
        <v>0</v>
      </c>
      <c r="AH8" s="111">
        <f>SUM('1月:12月'!AH8)</f>
        <v>0</v>
      </c>
      <c r="AI8" s="111">
        <f>SUM('1月:12月'!AI8)</f>
        <v>0</v>
      </c>
      <c r="AJ8" s="111">
        <f>SUM('1月:12月'!AJ8)</f>
        <v>0</v>
      </c>
      <c r="AK8" s="111">
        <f>SUM('1月:12月'!AK8)</f>
        <v>0</v>
      </c>
      <c r="AL8" s="111">
        <f>SUM('1月:12月'!AL8)</f>
        <v>0</v>
      </c>
      <c r="AM8" s="111">
        <f>SUM('1月:12月'!AM8)</f>
        <v>0</v>
      </c>
      <c r="AN8" s="111">
        <f>SUM('1月:12月'!AN8)</f>
        <v>0</v>
      </c>
      <c r="AO8" s="111">
        <f>SUM('1月:12月'!AO8)</f>
        <v>0</v>
      </c>
      <c r="AP8" s="111">
        <f>SUM('1月:12月'!AP8)</f>
        <v>0</v>
      </c>
      <c r="AQ8" s="108">
        <f t="shared" ref="AQ8:AQ57" si="1">SUM(J8,M8,V8,Y8,AB8,AE8,AH8,AK8,AN8)</f>
        <v>54</v>
      </c>
      <c r="AR8" s="108">
        <f t="shared" ref="AR8:AR57" si="2">SUM(K8,N8,W8,Z8,AC8,AF8,AI8,AL8,AO8)</f>
        <v>5131.5631999999996</v>
      </c>
      <c r="AS8" s="108">
        <f t="shared" ref="AS8:AS57" si="3">SUM(L8,O8,X8,AA8,AD8,AG8,AJ8,AM8,AP8)</f>
        <v>440446.44099999999</v>
      </c>
      <c r="AT8" s="32" t="s">
        <v>23</v>
      </c>
      <c r="AU8" s="295" t="s">
        <v>26</v>
      </c>
      <c r="AV8" s="49" t="s">
        <v>25</v>
      </c>
      <c r="AW8" s="12"/>
    </row>
    <row r="9" spans="1:49" ht="24" customHeight="1">
      <c r="A9" s="48"/>
      <c r="B9" s="294"/>
      <c r="C9" s="101" t="s">
        <v>24</v>
      </c>
      <c r="D9" s="41">
        <f>SUM('1月:12月'!D9)</f>
        <v>20</v>
      </c>
      <c r="E9" s="41">
        <f>SUM('1月:12月'!E9)</f>
        <v>1966.1120000000001</v>
      </c>
      <c r="F9" s="41">
        <f>SUM('1月:12月'!F9)</f>
        <v>139264.21586091269</v>
      </c>
      <c r="G9" s="41">
        <f>SUM('1月:12月'!G9)</f>
        <v>1</v>
      </c>
      <c r="H9" s="41">
        <f>SUM('1月:12月'!H9)</f>
        <v>8.8000000000000007</v>
      </c>
      <c r="I9" s="41">
        <f>SUM('1月:12月'!I9)</f>
        <v>2898.72</v>
      </c>
      <c r="J9" s="41">
        <f>SUM('1月:12月'!J9)</f>
        <v>21</v>
      </c>
      <c r="K9" s="41">
        <f>SUM('1月:12月'!K9)</f>
        <v>1974.9119999999998</v>
      </c>
      <c r="L9" s="41">
        <f>SUM('1月:12月'!L9)</f>
        <v>142162.93586091266</v>
      </c>
      <c r="M9" s="41">
        <f>SUM('1月:12月'!M9)</f>
        <v>103</v>
      </c>
      <c r="N9" s="41">
        <f>SUM('1月:12月'!N9)</f>
        <v>8658.6850000000013</v>
      </c>
      <c r="O9" s="41">
        <f>SUM('1月:12月'!O9)</f>
        <v>870056.65099999995</v>
      </c>
      <c r="P9" s="41">
        <f>SUM('1月:12月'!P9)</f>
        <v>340</v>
      </c>
      <c r="Q9" s="41">
        <f>SUM('1月:12月'!Q9)</f>
        <v>36084.19</v>
      </c>
      <c r="R9" s="41">
        <f>SUM('1月:12月'!R9)</f>
        <v>2942477.0210000002</v>
      </c>
      <c r="S9" s="41">
        <f>SUM('1月:12月'!S9)</f>
        <v>0</v>
      </c>
      <c r="T9" s="41">
        <f>SUM('1月:12月'!T9)</f>
        <v>0</v>
      </c>
      <c r="U9" s="41">
        <f>SUM('1月:12月'!U9)</f>
        <v>0</v>
      </c>
      <c r="V9" s="41">
        <f>SUM('1月:12月'!V9)</f>
        <v>340</v>
      </c>
      <c r="W9" s="41">
        <f>SUM('1月:12月'!W9)</f>
        <v>36084.19</v>
      </c>
      <c r="X9" s="41">
        <f>SUM('1月:12月'!X9)</f>
        <v>2942477.0210000002</v>
      </c>
      <c r="Y9" s="41">
        <f>SUM('1月:12月'!Y9)</f>
        <v>0</v>
      </c>
      <c r="Z9" s="41">
        <f>SUM('1月:12月'!Z9)</f>
        <v>0</v>
      </c>
      <c r="AA9" s="41">
        <f>SUM('1月:12月'!AA9)</f>
        <v>0</v>
      </c>
      <c r="AB9" s="282">
        <f>SUM('1月:12月'!AB9)</f>
        <v>0</v>
      </c>
      <c r="AC9" s="41">
        <f>SUM('1月:12月'!AC9)</f>
        <v>0</v>
      </c>
      <c r="AD9" s="41">
        <f>SUM('1月:12月'!AD9)</f>
        <v>0</v>
      </c>
      <c r="AE9" s="41">
        <f>SUM('1月:12月'!AE9)</f>
        <v>0</v>
      </c>
      <c r="AF9" s="41">
        <f>SUM('1月:12月'!AF9)</f>
        <v>0</v>
      </c>
      <c r="AG9" s="41">
        <f>SUM('1月:12月'!AG9)</f>
        <v>0</v>
      </c>
      <c r="AH9" s="41">
        <f>SUM('1月:12月'!AH9)</f>
        <v>0</v>
      </c>
      <c r="AI9" s="41">
        <f>SUM('1月:12月'!AI9)</f>
        <v>0</v>
      </c>
      <c r="AJ9" s="41">
        <f>SUM('1月:12月'!AJ9)</f>
        <v>0</v>
      </c>
      <c r="AK9" s="41">
        <f>SUM('1月:12月'!AK9)</f>
        <v>0</v>
      </c>
      <c r="AL9" s="41">
        <f>SUM('1月:12月'!AL9)</f>
        <v>0</v>
      </c>
      <c r="AM9" s="41">
        <f>SUM('1月:12月'!AM9)</f>
        <v>0</v>
      </c>
      <c r="AN9" s="41">
        <f>SUM('1月:12月'!AN9)</f>
        <v>0</v>
      </c>
      <c r="AO9" s="41">
        <f>SUM('1月:12月'!AO9)</f>
        <v>0</v>
      </c>
      <c r="AP9" s="41">
        <f>SUM('1月:12月'!AP9)</f>
        <v>0</v>
      </c>
      <c r="AQ9" s="45">
        <f t="shared" si="1"/>
        <v>464</v>
      </c>
      <c r="AR9" s="45">
        <f t="shared" si="2"/>
        <v>46717.787000000004</v>
      </c>
      <c r="AS9" s="45">
        <f t="shared" si="3"/>
        <v>3954696.6078609126</v>
      </c>
      <c r="AT9" s="61" t="s">
        <v>24</v>
      </c>
      <c r="AU9" s="296"/>
      <c r="AV9" s="49"/>
      <c r="AW9" s="12"/>
    </row>
    <row r="10" spans="1:49" ht="24" customHeight="1">
      <c r="A10" s="48" t="s">
        <v>27</v>
      </c>
      <c r="B10" s="293" t="s">
        <v>28</v>
      </c>
      <c r="C10" s="102" t="s">
        <v>23</v>
      </c>
      <c r="D10" s="111">
        <f>SUM('1月:12月'!D10)</f>
        <v>0</v>
      </c>
      <c r="E10" s="111">
        <f>SUM('1月:12月'!E10)</f>
        <v>0</v>
      </c>
      <c r="F10" s="111">
        <f>SUM('1月:12月'!F10)</f>
        <v>0</v>
      </c>
      <c r="G10" s="111">
        <f>SUM('1月:12月'!G10)</f>
        <v>0</v>
      </c>
      <c r="H10" s="111">
        <f>SUM('1月:12月'!H10)</f>
        <v>0</v>
      </c>
      <c r="I10" s="111">
        <f>SUM('1月:12月'!I10)</f>
        <v>0</v>
      </c>
      <c r="J10" s="111">
        <f>SUM('1月:12月'!J10)</f>
        <v>0</v>
      </c>
      <c r="K10" s="111">
        <f>SUM('1月:12月'!K10)</f>
        <v>0</v>
      </c>
      <c r="L10" s="111">
        <f>SUM('1月:12月'!L10)</f>
        <v>0</v>
      </c>
      <c r="M10" s="111">
        <f>SUM('1月:12月'!M10)</f>
        <v>0</v>
      </c>
      <c r="N10" s="111">
        <f>SUM('1月:12月'!N10)</f>
        <v>0</v>
      </c>
      <c r="O10" s="111">
        <f>SUM('1月:12月'!O10)</f>
        <v>0</v>
      </c>
      <c r="P10" s="111">
        <f>SUM('1月:12月'!P10)</f>
        <v>0</v>
      </c>
      <c r="Q10" s="111">
        <f>SUM('1月:12月'!Q10)</f>
        <v>0</v>
      </c>
      <c r="R10" s="111">
        <f>SUM('1月:12月'!R10)</f>
        <v>0</v>
      </c>
      <c r="S10" s="111">
        <f>SUM('1月:12月'!S10)</f>
        <v>0</v>
      </c>
      <c r="T10" s="111">
        <f>SUM('1月:12月'!T10)</f>
        <v>0</v>
      </c>
      <c r="U10" s="111">
        <f>SUM('1月:12月'!U10)</f>
        <v>0</v>
      </c>
      <c r="V10" s="111">
        <f>SUM('1月:12月'!V10)</f>
        <v>0</v>
      </c>
      <c r="W10" s="111">
        <f>SUM('1月:12月'!W10)</f>
        <v>0</v>
      </c>
      <c r="X10" s="111">
        <f>SUM('1月:12月'!X10)</f>
        <v>0</v>
      </c>
      <c r="Y10" s="111">
        <f>SUM('1月:12月'!Y10)</f>
        <v>0</v>
      </c>
      <c r="Z10" s="111">
        <f>SUM('1月:12月'!Z10)</f>
        <v>0</v>
      </c>
      <c r="AA10" s="111">
        <f>SUM('1月:12月'!AA10)</f>
        <v>0</v>
      </c>
      <c r="AB10" s="281">
        <f>SUM('1月:12月'!AB10)</f>
        <v>0</v>
      </c>
      <c r="AC10" s="111">
        <f>SUM('1月:12月'!AC10)</f>
        <v>0</v>
      </c>
      <c r="AD10" s="111">
        <f>SUM('1月:12月'!AD10)</f>
        <v>0</v>
      </c>
      <c r="AE10" s="111">
        <f>SUM('1月:12月'!AE10)</f>
        <v>0</v>
      </c>
      <c r="AF10" s="111">
        <f>SUM('1月:12月'!AF10)</f>
        <v>0</v>
      </c>
      <c r="AG10" s="111">
        <f>SUM('1月:12月'!AG10)</f>
        <v>0</v>
      </c>
      <c r="AH10" s="111">
        <f>SUM('1月:12月'!AH10)</f>
        <v>0</v>
      </c>
      <c r="AI10" s="111">
        <f>SUM('1月:12月'!AI10)</f>
        <v>0</v>
      </c>
      <c r="AJ10" s="111">
        <f>SUM('1月:12月'!AJ10)</f>
        <v>0</v>
      </c>
      <c r="AK10" s="111">
        <f>SUM('1月:12月'!AK10)</f>
        <v>0</v>
      </c>
      <c r="AL10" s="111">
        <f>SUM('1月:12月'!AL10)</f>
        <v>0</v>
      </c>
      <c r="AM10" s="111">
        <f>SUM('1月:12月'!AM10)</f>
        <v>0</v>
      </c>
      <c r="AN10" s="111">
        <f>SUM('1月:12月'!AN10)</f>
        <v>0</v>
      </c>
      <c r="AO10" s="111">
        <f>SUM('1月:12月'!AO10)</f>
        <v>0</v>
      </c>
      <c r="AP10" s="111">
        <f>SUM('1月:12月'!AP10)</f>
        <v>0</v>
      </c>
      <c r="AQ10" s="108">
        <f t="shared" si="1"/>
        <v>0</v>
      </c>
      <c r="AR10" s="108">
        <f t="shared" si="2"/>
        <v>0</v>
      </c>
      <c r="AS10" s="108">
        <f t="shared" si="3"/>
        <v>0</v>
      </c>
      <c r="AT10" s="32" t="s">
        <v>23</v>
      </c>
      <c r="AU10" s="295" t="s">
        <v>28</v>
      </c>
      <c r="AV10" s="49" t="s">
        <v>27</v>
      </c>
      <c r="AW10" s="12"/>
    </row>
    <row r="11" spans="1:49" ht="24" customHeight="1">
      <c r="A11" s="26"/>
      <c r="B11" s="294"/>
      <c r="C11" s="101" t="s">
        <v>24</v>
      </c>
      <c r="D11" s="41">
        <f>SUM('1月:12月'!D11)</f>
        <v>0</v>
      </c>
      <c r="E11" s="41">
        <f>SUM('1月:12月'!E11)</f>
        <v>0</v>
      </c>
      <c r="F11" s="41">
        <f>SUM('1月:12月'!F11)</f>
        <v>0</v>
      </c>
      <c r="G11" s="41">
        <f>SUM('1月:12月'!G11)</f>
        <v>0</v>
      </c>
      <c r="H11" s="41">
        <f>SUM('1月:12月'!H11)</f>
        <v>0</v>
      </c>
      <c r="I11" s="41">
        <f>SUM('1月:12月'!I11)</f>
        <v>0</v>
      </c>
      <c r="J11" s="41">
        <f>SUM('1月:12月'!J11)</f>
        <v>0</v>
      </c>
      <c r="K11" s="41">
        <f>SUM('1月:12月'!K11)</f>
        <v>0</v>
      </c>
      <c r="L11" s="41">
        <f>SUM('1月:12月'!L11)</f>
        <v>0</v>
      </c>
      <c r="M11" s="41">
        <f>SUM('1月:12月'!M11)</f>
        <v>0</v>
      </c>
      <c r="N11" s="41">
        <f>SUM('1月:12月'!N11)</f>
        <v>0</v>
      </c>
      <c r="O11" s="41">
        <f>SUM('1月:12月'!O11)</f>
        <v>0</v>
      </c>
      <c r="P11" s="41">
        <f>SUM('1月:12月'!P11)</f>
        <v>0</v>
      </c>
      <c r="Q11" s="41">
        <f>SUM('1月:12月'!Q11)</f>
        <v>0</v>
      </c>
      <c r="R11" s="41">
        <f>SUM('1月:12月'!R11)</f>
        <v>0</v>
      </c>
      <c r="S11" s="41">
        <f>SUM('1月:12月'!S11)</f>
        <v>0</v>
      </c>
      <c r="T11" s="41">
        <f>SUM('1月:12月'!T11)</f>
        <v>0</v>
      </c>
      <c r="U11" s="41">
        <f>SUM('1月:12月'!U11)</f>
        <v>0</v>
      </c>
      <c r="V11" s="41">
        <f>SUM('1月:12月'!V11)</f>
        <v>0</v>
      </c>
      <c r="W11" s="41">
        <f>SUM('1月:12月'!W11)</f>
        <v>0</v>
      </c>
      <c r="X11" s="41">
        <f>SUM('1月:12月'!X11)</f>
        <v>0</v>
      </c>
      <c r="Y11" s="41">
        <f>SUM('1月:12月'!Y11)</f>
        <v>0</v>
      </c>
      <c r="Z11" s="41">
        <f>SUM('1月:12月'!Z11)</f>
        <v>0</v>
      </c>
      <c r="AA11" s="41">
        <f>SUM('1月:12月'!AA11)</f>
        <v>0</v>
      </c>
      <c r="AB11" s="282">
        <f>SUM('1月:12月'!AB11)</f>
        <v>0</v>
      </c>
      <c r="AC11" s="41">
        <f>SUM('1月:12月'!AC11)</f>
        <v>0</v>
      </c>
      <c r="AD11" s="41">
        <f>SUM('1月:12月'!AD11)</f>
        <v>0</v>
      </c>
      <c r="AE11" s="41">
        <f>SUM('1月:12月'!AE11)</f>
        <v>0</v>
      </c>
      <c r="AF11" s="41">
        <f>SUM('1月:12月'!AF11)</f>
        <v>0</v>
      </c>
      <c r="AG11" s="41">
        <f>SUM('1月:12月'!AG11)</f>
        <v>0</v>
      </c>
      <c r="AH11" s="41">
        <f>SUM('1月:12月'!AH11)</f>
        <v>0</v>
      </c>
      <c r="AI11" s="41">
        <f>SUM('1月:12月'!AI11)</f>
        <v>0</v>
      </c>
      <c r="AJ11" s="41">
        <f>SUM('1月:12月'!AJ11)</f>
        <v>0</v>
      </c>
      <c r="AK11" s="41">
        <f>SUM('1月:12月'!AK11)</f>
        <v>0</v>
      </c>
      <c r="AL11" s="41">
        <f>SUM('1月:12月'!AL11)</f>
        <v>0</v>
      </c>
      <c r="AM11" s="41">
        <f>SUM('1月:12月'!AM11)</f>
        <v>0</v>
      </c>
      <c r="AN11" s="41">
        <f>SUM('1月:12月'!AN11)</f>
        <v>0</v>
      </c>
      <c r="AO11" s="41">
        <f>SUM('1月:12月'!AO11)</f>
        <v>0</v>
      </c>
      <c r="AP11" s="41">
        <f>SUM('1月:12月'!AP11)</f>
        <v>0</v>
      </c>
      <c r="AQ11" s="45">
        <f t="shared" si="1"/>
        <v>0</v>
      </c>
      <c r="AR11" s="45">
        <f t="shared" si="2"/>
        <v>0</v>
      </c>
      <c r="AS11" s="45">
        <f t="shared" si="3"/>
        <v>0</v>
      </c>
      <c r="AT11" s="56" t="s">
        <v>24</v>
      </c>
      <c r="AU11" s="296"/>
      <c r="AV11" s="27"/>
      <c r="AW11" s="12"/>
    </row>
    <row r="12" spans="1:49" ht="24" customHeight="1">
      <c r="A12" s="48"/>
      <c r="B12" s="293" t="s">
        <v>29</v>
      </c>
      <c r="C12" s="102" t="s">
        <v>23</v>
      </c>
      <c r="D12" s="111">
        <f>SUM('1月:12月'!D12)</f>
        <v>0</v>
      </c>
      <c r="E12" s="111">
        <f>SUM('1月:12月'!E12)</f>
        <v>0</v>
      </c>
      <c r="F12" s="111">
        <f>SUM('1月:12月'!F12)</f>
        <v>0</v>
      </c>
      <c r="G12" s="111">
        <f>SUM('1月:12月'!G12)</f>
        <v>0</v>
      </c>
      <c r="H12" s="111">
        <f>SUM('1月:12月'!H12)</f>
        <v>0</v>
      </c>
      <c r="I12" s="111">
        <f>SUM('1月:12月'!I12)</f>
        <v>0</v>
      </c>
      <c r="J12" s="111">
        <f>SUM('1月:12月'!J12)</f>
        <v>0</v>
      </c>
      <c r="K12" s="111">
        <f>SUM('1月:12月'!K12)</f>
        <v>0</v>
      </c>
      <c r="L12" s="111">
        <f>SUM('1月:12月'!L12)</f>
        <v>0</v>
      </c>
      <c r="M12" s="111">
        <f>SUM('1月:12月'!M12)</f>
        <v>0</v>
      </c>
      <c r="N12" s="111">
        <f>SUM('1月:12月'!N12)</f>
        <v>0</v>
      </c>
      <c r="O12" s="111">
        <f>SUM('1月:12月'!O12)</f>
        <v>0</v>
      </c>
      <c r="P12" s="111">
        <f>SUM('1月:12月'!P12)</f>
        <v>0</v>
      </c>
      <c r="Q12" s="111">
        <f>SUM('1月:12月'!Q12)</f>
        <v>0</v>
      </c>
      <c r="R12" s="111">
        <f>SUM('1月:12月'!R12)</f>
        <v>0</v>
      </c>
      <c r="S12" s="111">
        <f>SUM('1月:12月'!S12)</f>
        <v>0</v>
      </c>
      <c r="T12" s="111">
        <f>SUM('1月:12月'!T12)</f>
        <v>0</v>
      </c>
      <c r="U12" s="111">
        <f>SUM('1月:12月'!U12)</f>
        <v>0</v>
      </c>
      <c r="V12" s="111">
        <f>SUM('1月:12月'!V12)</f>
        <v>0</v>
      </c>
      <c r="W12" s="111">
        <f>SUM('1月:12月'!W12)</f>
        <v>0</v>
      </c>
      <c r="X12" s="111">
        <f>SUM('1月:12月'!X12)</f>
        <v>0</v>
      </c>
      <c r="Y12" s="111">
        <f>SUM('1月:12月'!Y12)</f>
        <v>0</v>
      </c>
      <c r="Z12" s="111">
        <f>SUM('1月:12月'!Z12)</f>
        <v>0</v>
      </c>
      <c r="AA12" s="111">
        <f>SUM('1月:12月'!AA12)</f>
        <v>0</v>
      </c>
      <c r="AB12" s="281">
        <f>SUM('1月:12月'!AB12)</f>
        <v>3</v>
      </c>
      <c r="AC12" s="111">
        <f>SUM('1月:12月'!AC12)</f>
        <v>0.20550000000000002</v>
      </c>
      <c r="AD12" s="111">
        <f>SUM('1月:12月'!AD12)</f>
        <v>38.156999999999996</v>
      </c>
      <c r="AE12" s="111">
        <f>SUM('1月:12月'!AE12)</f>
        <v>0</v>
      </c>
      <c r="AF12" s="111">
        <f>SUM('1月:12月'!AF12)</f>
        <v>0</v>
      </c>
      <c r="AG12" s="111">
        <f>SUM('1月:12月'!AG12)</f>
        <v>0</v>
      </c>
      <c r="AH12" s="111">
        <f>SUM('1月:12月'!AH12)</f>
        <v>0</v>
      </c>
      <c r="AI12" s="111">
        <f>SUM('1月:12月'!AI12)</f>
        <v>0</v>
      </c>
      <c r="AJ12" s="111">
        <f>SUM('1月:12月'!AJ12)</f>
        <v>0</v>
      </c>
      <c r="AK12" s="111">
        <f>SUM('1月:12月'!AK12)</f>
        <v>0</v>
      </c>
      <c r="AL12" s="111">
        <f>SUM('1月:12月'!AL12)</f>
        <v>0</v>
      </c>
      <c r="AM12" s="111">
        <f>SUM('1月:12月'!AM12)</f>
        <v>0</v>
      </c>
      <c r="AN12" s="111">
        <f>SUM('1月:12月'!AN12)</f>
        <v>0</v>
      </c>
      <c r="AO12" s="111">
        <f>SUM('1月:12月'!AO12)</f>
        <v>0</v>
      </c>
      <c r="AP12" s="111">
        <f>SUM('1月:12月'!AP12)</f>
        <v>0</v>
      </c>
      <c r="AQ12" s="108">
        <f t="shared" si="1"/>
        <v>3</v>
      </c>
      <c r="AR12" s="108">
        <f t="shared" si="2"/>
        <v>0.20550000000000002</v>
      </c>
      <c r="AS12" s="108">
        <f t="shared" si="3"/>
        <v>38.156999999999996</v>
      </c>
      <c r="AT12" s="32" t="s">
        <v>23</v>
      </c>
      <c r="AU12" s="295" t="s">
        <v>29</v>
      </c>
      <c r="AV12" s="49"/>
      <c r="AW12" s="12"/>
    </row>
    <row r="13" spans="1:49" ht="24" customHeight="1">
      <c r="A13" s="48" t="s">
        <v>30</v>
      </c>
      <c r="B13" s="294"/>
      <c r="C13" s="101" t="s">
        <v>24</v>
      </c>
      <c r="D13" s="41">
        <f>SUM('1月:12月'!D13)</f>
        <v>0</v>
      </c>
      <c r="E13" s="41">
        <f>SUM('1月:12月'!E13)</f>
        <v>0</v>
      </c>
      <c r="F13" s="41">
        <f>SUM('1月:12月'!F13)</f>
        <v>0</v>
      </c>
      <c r="G13" s="41">
        <f>SUM('1月:12月'!G13)</f>
        <v>0</v>
      </c>
      <c r="H13" s="41">
        <f>SUM('1月:12月'!H13)</f>
        <v>0</v>
      </c>
      <c r="I13" s="41">
        <f>SUM('1月:12月'!I13)</f>
        <v>0</v>
      </c>
      <c r="J13" s="41">
        <f>SUM('1月:12月'!J13)</f>
        <v>0</v>
      </c>
      <c r="K13" s="41">
        <f>SUM('1月:12月'!K13)</f>
        <v>0</v>
      </c>
      <c r="L13" s="41">
        <f>SUM('1月:12月'!L13)</f>
        <v>0</v>
      </c>
      <c r="M13" s="41">
        <f>SUM('1月:12月'!M13)</f>
        <v>0</v>
      </c>
      <c r="N13" s="41">
        <f>SUM('1月:12月'!N13)</f>
        <v>0</v>
      </c>
      <c r="O13" s="41">
        <f>SUM('1月:12月'!O13)</f>
        <v>0</v>
      </c>
      <c r="P13" s="41">
        <f>SUM('1月:12月'!P13)</f>
        <v>0</v>
      </c>
      <c r="Q13" s="41">
        <f>SUM('1月:12月'!Q13)</f>
        <v>0</v>
      </c>
      <c r="R13" s="41">
        <f>SUM('1月:12月'!R13)</f>
        <v>0</v>
      </c>
      <c r="S13" s="41">
        <f>SUM('1月:12月'!S13)</f>
        <v>0</v>
      </c>
      <c r="T13" s="41">
        <f>SUM('1月:12月'!T13)</f>
        <v>0</v>
      </c>
      <c r="U13" s="41">
        <f>SUM('1月:12月'!U13)</f>
        <v>0</v>
      </c>
      <c r="V13" s="41">
        <f>SUM('1月:12月'!V13)</f>
        <v>0</v>
      </c>
      <c r="W13" s="41">
        <f>SUM('1月:12月'!W13)</f>
        <v>0</v>
      </c>
      <c r="X13" s="41">
        <f>SUM('1月:12月'!X13)</f>
        <v>0</v>
      </c>
      <c r="Y13" s="41">
        <f>SUM('1月:12月'!Y13)</f>
        <v>0</v>
      </c>
      <c r="Z13" s="41">
        <f>SUM('1月:12月'!Z13)</f>
        <v>0</v>
      </c>
      <c r="AA13" s="41">
        <f>SUM('1月:12月'!AA13)</f>
        <v>0</v>
      </c>
      <c r="AB13" s="282">
        <f>SUM('1月:12月'!AB13)</f>
        <v>0</v>
      </c>
      <c r="AC13" s="41">
        <f>SUM('1月:12月'!AC13)</f>
        <v>0</v>
      </c>
      <c r="AD13" s="41">
        <f>SUM('1月:12月'!AD13)</f>
        <v>0</v>
      </c>
      <c r="AE13" s="41">
        <f>SUM('1月:12月'!AE13)</f>
        <v>0</v>
      </c>
      <c r="AF13" s="41">
        <f>SUM('1月:12月'!AF13)</f>
        <v>0</v>
      </c>
      <c r="AG13" s="41">
        <f>SUM('1月:12月'!AG13)</f>
        <v>0</v>
      </c>
      <c r="AH13" s="41">
        <f>SUM('1月:12月'!AH13)</f>
        <v>0</v>
      </c>
      <c r="AI13" s="41">
        <f>SUM('1月:12月'!AI13)</f>
        <v>0</v>
      </c>
      <c r="AJ13" s="41">
        <f>SUM('1月:12月'!AJ13)</f>
        <v>0</v>
      </c>
      <c r="AK13" s="41">
        <f>SUM('1月:12月'!AK13)</f>
        <v>0</v>
      </c>
      <c r="AL13" s="41">
        <f>SUM('1月:12月'!AL13)</f>
        <v>0</v>
      </c>
      <c r="AM13" s="41">
        <f>SUM('1月:12月'!AM13)</f>
        <v>0</v>
      </c>
      <c r="AN13" s="41">
        <f>SUM('1月:12月'!AN13)</f>
        <v>0</v>
      </c>
      <c r="AO13" s="41">
        <f>SUM('1月:12月'!AO13)</f>
        <v>0</v>
      </c>
      <c r="AP13" s="41">
        <f>SUM('1月:12月'!AP13)</f>
        <v>0</v>
      </c>
      <c r="AQ13" s="45">
        <f t="shared" si="1"/>
        <v>0</v>
      </c>
      <c r="AR13" s="45">
        <f t="shared" si="2"/>
        <v>0</v>
      </c>
      <c r="AS13" s="45">
        <f t="shared" si="3"/>
        <v>0</v>
      </c>
      <c r="AT13" s="61" t="s">
        <v>24</v>
      </c>
      <c r="AU13" s="296"/>
      <c r="AV13" s="49" t="s">
        <v>30</v>
      </c>
      <c r="AW13" s="12"/>
    </row>
    <row r="14" spans="1:49" ht="24" customHeight="1">
      <c r="A14" s="48"/>
      <c r="B14" s="293" t="s">
        <v>31</v>
      </c>
      <c r="C14" s="102" t="s">
        <v>23</v>
      </c>
      <c r="D14" s="111">
        <f>SUM('1月:12月'!D14)</f>
        <v>0</v>
      </c>
      <c r="E14" s="111">
        <f>SUM('1月:12月'!E14)</f>
        <v>0</v>
      </c>
      <c r="F14" s="111">
        <f>SUM('1月:12月'!F14)</f>
        <v>0</v>
      </c>
      <c r="G14" s="111">
        <f>SUM('1月:12月'!G14)</f>
        <v>0</v>
      </c>
      <c r="H14" s="111">
        <f>SUM('1月:12月'!H14)</f>
        <v>0</v>
      </c>
      <c r="I14" s="111">
        <f>SUM('1月:12月'!I14)</f>
        <v>0</v>
      </c>
      <c r="J14" s="111">
        <f>SUM('1月:12月'!J14)</f>
        <v>0</v>
      </c>
      <c r="K14" s="111">
        <f>SUM('1月:12月'!K14)</f>
        <v>0</v>
      </c>
      <c r="L14" s="111">
        <f>SUM('1月:12月'!L14)</f>
        <v>0</v>
      </c>
      <c r="M14" s="111">
        <f>SUM('1月:12月'!M14)</f>
        <v>0</v>
      </c>
      <c r="N14" s="111">
        <f>SUM('1月:12月'!N14)</f>
        <v>0</v>
      </c>
      <c r="O14" s="111">
        <f>SUM('1月:12月'!O14)</f>
        <v>0</v>
      </c>
      <c r="P14" s="111">
        <f>SUM('1月:12月'!P14)</f>
        <v>1909</v>
      </c>
      <c r="Q14" s="111">
        <f>SUM('1月:12月'!Q14)</f>
        <v>14520.683999999999</v>
      </c>
      <c r="R14" s="111">
        <f>SUM('1月:12月'!R14)</f>
        <v>2671289.7969999998</v>
      </c>
      <c r="S14" s="111">
        <f>SUM('1月:12月'!S14)</f>
        <v>0</v>
      </c>
      <c r="T14" s="111">
        <f>SUM('1月:12月'!T14)</f>
        <v>0</v>
      </c>
      <c r="U14" s="111">
        <f>SUM('1月:12月'!U14)</f>
        <v>0</v>
      </c>
      <c r="V14" s="111">
        <f>SUM('1月:12月'!V14)</f>
        <v>1909</v>
      </c>
      <c r="W14" s="111">
        <f>SUM('1月:12月'!W14)</f>
        <v>14520.683999999999</v>
      </c>
      <c r="X14" s="111">
        <f>SUM('1月:12月'!X14)</f>
        <v>2671289.7969999998</v>
      </c>
      <c r="Y14" s="111">
        <f>SUM('1月:12月'!Y14)</f>
        <v>361</v>
      </c>
      <c r="Z14" s="111">
        <f>SUM('1月:12月'!Z14)</f>
        <v>1701.1803999999997</v>
      </c>
      <c r="AA14" s="111">
        <f>SUM('1月:12月'!AA14)</f>
        <v>195810.304</v>
      </c>
      <c r="AB14" s="281">
        <f>SUM('1月:12月'!AB14)</f>
        <v>0</v>
      </c>
      <c r="AC14" s="111">
        <f>SUM('1月:12月'!AC14)</f>
        <v>0</v>
      </c>
      <c r="AD14" s="111">
        <f>SUM('1月:12月'!AD14)</f>
        <v>0</v>
      </c>
      <c r="AE14" s="111">
        <f>SUM('1月:12月'!AE14)</f>
        <v>0</v>
      </c>
      <c r="AF14" s="111">
        <f>SUM('1月:12月'!AF14)</f>
        <v>0</v>
      </c>
      <c r="AG14" s="111">
        <f>SUM('1月:12月'!AG14)</f>
        <v>0</v>
      </c>
      <c r="AH14" s="111">
        <f>SUM('1月:12月'!AH14)</f>
        <v>0</v>
      </c>
      <c r="AI14" s="111">
        <f>SUM('1月:12月'!AI14)</f>
        <v>0</v>
      </c>
      <c r="AJ14" s="111">
        <f>SUM('1月:12月'!AJ14)</f>
        <v>0</v>
      </c>
      <c r="AK14" s="111">
        <f>SUM('1月:12月'!AK14)</f>
        <v>0</v>
      </c>
      <c r="AL14" s="111">
        <f>SUM('1月:12月'!AL14)</f>
        <v>0</v>
      </c>
      <c r="AM14" s="111">
        <f>SUM('1月:12月'!AM14)</f>
        <v>0</v>
      </c>
      <c r="AN14" s="111">
        <f>SUM('1月:12月'!AN14)</f>
        <v>0</v>
      </c>
      <c r="AO14" s="111">
        <f>SUM('1月:12月'!AO14)</f>
        <v>0</v>
      </c>
      <c r="AP14" s="111">
        <f>SUM('1月:12月'!AP14)</f>
        <v>0</v>
      </c>
      <c r="AQ14" s="108">
        <f t="shared" si="1"/>
        <v>2270</v>
      </c>
      <c r="AR14" s="108">
        <f t="shared" si="2"/>
        <v>16221.864399999999</v>
      </c>
      <c r="AS14" s="108">
        <f t="shared" si="3"/>
        <v>2867100.1009999998</v>
      </c>
      <c r="AT14" s="62" t="s">
        <v>23</v>
      </c>
      <c r="AU14" s="295" t="s">
        <v>31</v>
      </c>
      <c r="AV14" s="49"/>
      <c r="AW14" s="12"/>
    </row>
    <row r="15" spans="1:49" ht="24" customHeight="1">
      <c r="A15" s="48" t="s">
        <v>25</v>
      </c>
      <c r="B15" s="294"/>
      <c r="C15" s="101" t="s">
        <v>24</v>
      </c>
      <c r="D15" s="41">
        <f>SUM('1月:12月'!D15)</f>
        <v>0</v>
      </c>
      <c r="E15" s="41">
        <f>SUM('1月:12月'!E15)</f>
        <v>0</v>
      </c>
      <c r="F15" s="41">
        <f>SUM('1月:12月'!F15)</f>
        <v>0</v>
      </c>
      <c r="G15" s="41">
        <f>SUM('1月:12月'!G15)</f>
        <v>0</v>
      </c>
      <c r="H15" s="41">
        <f>SUM('1月:12月'!H15)</f>
        <v>0</v>
      </c>
      <c r="I15" s="41">
        <f>SUM('1月:12月'!I15)</f>
        <v>0</v>
      </c>
      <c r="J15" s="41">
        <f>SUM('1月:12月'!J15)</f>
        <v>0</v>
      </c>
      <c r="K15" s="41">
        <f>SUM('1月:12月'!K15)</f>
        <v>0</v>
      </c>
      <c r="L15" s="41">
        <f>SUM('1月:12月'!L15)</f>
        <v>0</v>
      </c>
      <c r="M15" s="41">
        <f>SUM('1月:12月'!M15)</f>
        <v>0</v>
      </c>
      <c r="N15" s="41">
        <f>SUM('1月:12月'!N15)</f>
        <v>0</v>
      </c>
      <c r="O15" s="41">
        <f>SUM('1月:12月'!O15)</f>
        <v>0</v>
      </c>
      <c r="P15" s="41">
        <f>SUM('1月:12月'!P15)</f>
        <v>0</v>
      </c>
      <c r="Q15" s="41">
        <f>SUM('1月:12月'!Q15)</f>
        <v>0</v>
      </c>
      <c r="R15" s="41">
        <f>SUM('1月:12月'!R15)</f>
        <v>0</v>
      </c>
      <c r="S15" s="41">
        <f>SUM('1月:12月'!S15)</f>
        <v>0</v>
      </c>
      <c r="T15" s="41">
        <f>SUM('1月:12月'!T15)</f>
        <v>0</v>
      </c>
      <c r="U15" s="41">
        <f>SUM('1月:12月'!U15)</f>
        <v>0</v>
      </c>
      <c r="V15" s="41">
        <f>SUM('1月:12月'!V15)</f>
        <v>0</v>
      </c>
      <c r="W15" s="41">
        <f>SUM('1月:12月'!W15)</f>
        <v>0</v>
      </c>
      <c r="X15" s="41">
        <f>SUM('1月:12月'!X15)</f>
        <v>0</v>
      </c>
      <c r="Y15" s="41">
        <f>SUM('1月:12月'!Y15)</f>
        <v>0</v>
      </c>
      <c r="Z15" s="41">
        <f>SUM('1月:12月'!Z15)</f>
        <v>0</v>
      </c>
      <c r="AA15" s="41">
        <f>SUM('1月:12月'!AA15)</f>
        <v>0</v>
      </c>
      <c r="AB15" s="282">
        <f>SUM('1月:12月'!AB15)</f>
        <v>0</v>
      </c>
      <c r="AC15" s="41">
        <f>SUM('1月:12月'!AC15)</f>
        <v>0</v>
      </c>
      <c r="AD15" s="41">
        <f>SUM('1月:12月'!AD15)</f>
        <v>0</v>
      </c>
      <c r="AE15" s="41">
        <f>SUM('1月:12月'!AE15)</f>
        <v>0</v>
      </c>
      <c r="AF15" s="41">
        <f>SUM('1月:12月'!AF15)</f>
        <v>0</v>
      </c>
      <c r="AG15" s="41">
        <f>SUM('1月:12月'!AG15)</f>
        <v>0</v>
      </c>
      <c r="AH15" s="41">
        <f>SUM('1月:12月'!AH15)</f>
        <v>0</v>
      </c>
      <c r="AI15" s="41">
        <f>SUM('1月:12月'!AI15)</f>
        <v>0</v>
      </c>
      <c r="AJ15" s="41">
        <f>SUM('1月:12月'!AJ15)</f>
        <v>0</v>
      </c>
      <c r="AK15" s="41">
        <f>SUM('1月:12月'!AK15)</f>
        <v>0</v>
      </c>
      <c r="AL15" s="41">
        <f>SUM('1月:12月'!AL15)</f>
        <v>0</v>
      </c>
      <c r="AM15" s="41">
        <f>SUM('1月:12月'!AM15)</f>
        <v>0</v>
      </c>
      <c r="AN15" s="41">
        <f>SUM('1月:12月'!AN15)</f>
        <v>0</v>
      </c>
      <c r="AO15" s="41">
        <f>SUM('1月:12月'!AO15)</f>
        <v>0</v>
      </c>
      <c r="AP15" s="41">
        <f>SUM('1月:12月'!AP15)</f>
        <v>0</v>
      </c>
      <c r="AQ15" s="45">
        <f t="shared" si="1"/>
        <v>0</v>
      </c>
      <c r="AR15" s="45">
        <f t="shared" si="2"/>
        <v>0</v>
      </c>
      <c r="AS15" s="45">
        <f t="shared" si="3"/>
        <v>0</v>
      </c>
      <c r="AT15" s="57" t="s">
        <v>24</v>
      </c>
      <c r="AU15" s="296"/>
      <c r="AV15" s="49" t="s">
        <v>25</v>
      </c>
      <c r="AW15" s="12"/>
    </row>
    <row r="16" spans="1:49" ht="24" customHeight="1">
      <c r="A16" s="48"/>
      <c r="B16" s="293" t="s">
        <v>32</v>
      </c>
      <c r="C16" s="102" t="s">
        <v>23</v>
      </c>
      <c r="D16" s="111">
        <f>SUM('1月:12月'!D16)</f>
        <v>106</v>
      </c>
      <c r="E16" s="111">
        <f>SUM('1月:12月'!E16)</f>
        <v>45.108000000000004</v>
      </c>
      <c r="F16" s="111">
        <f>SUM('1月:12月'!F16)</f>
        <v>29998.015998629711</v>
      </c>
      <c r="G16" s="111">
        <f>SUM('1月:12月'!G16)</f>
        <v>127</v>
      </c>
      <c r="H16" s="111">
        <f>SUM('1月:12月'!H16)</f>
        <v>100.26530000000001</v>
      </c>
      <c r="I16" s="111">
        <f>SUM('1月:12月'!I16)</f>
        <v>43709.718999999997</v>
      </c>
      <c r="J16" s="111">
        <f>SUM('1月:12月'!J16)</f>
        <v>233</v>
      </c>
      <c r="K16" s="111">
        <f>SUM('1月:12月'!K16)</f>
        <v>145.3733</v>
      </c>
      <c r="L16" s="111">
        <f>SUM('1月:12月'!L16)</f>
        <v>73707.734998629705</v>
      </c>
      <c r="M16" s="111">
        <f>SUM('1月:12月'!M16)</f>
        <v>0</v>
      </c>
      <c r="N16" s="111">
        <f>SUM('1月:12月'!N16)</f>
        <v>0</v>
      </c>
      <c r="O16" s="111">
        <f>SUM('1月:12月'!O16)</f>
        <v>0</v>
      </c>
      <c r="P16" s="111">
        <f>SUM('1月:12月'!P16)</f>
        <v>2037</v>
      </c>
      <c r="Q16" s="111">
        <f>SUM('1月:12月'!Q16)</f>
        <v>5381.6518999999998</v>
      </c>
      <c r="R16" s="111">
        <f>SUM('1月:12月'!R16)</f>
        <v>1230376.2250000001</v>
      </c>
      <c r="S16" s="111">
        <f>SUM('1月:12月'!S16)</f>
        <v>0</v>
      </c>
      <c r="T16" s="111">
        <f>SUM('1月:12月'!T16)</f>
        <v>0</v>
      </c>
      <c r="U16" s="111">
        <f>SUM('1月:12月'!U16)</f>
        <v>0</v>
      </c>
      <c r="V16" s="111">
        <f>SUM('1月:12月'!V16)</f>
        <v>2037</v>
      </c>
      <c r="W16" s="111">
        <f>SUM('1月:12月'!W16)</f>
        <v>5381.6518999999998</v>
      </c>
      <c r="X16" s="111">
        <f>SUM('1月:12月'!X16)</f>
        <v>1230376.2250000001</v>
      </c>
      <c r="Y16" s="111">
        <f>SUM('1月:12月'!Y16)</f>
        <v>0</v>
      </c>
      <c r="Z16" s="111">
        <f>SUM('1月:12月'!Z16)</f>
        <v>0</v>
      </c>
      <c r="AA16" s="111">
        <f>SUM('1月:12月'!AA16)</f>
        <v>0</v>
      </c>
      <c r="AB16" s="281">
        <f>SUM('1月:12月'!AB16)</f>
        <v>0</v>
      </c>
      <c r="AC16" s="111">
        <f>SUM('1月:12月'!AC16)</f>
        <v>0</v>
      </c>
      <c r="AD16" s="111">
        <f>SUM('1月:12月'!AD16)</f>
        <v>0</v>
      </c>
      <c r="AE16" s="111">
        <f>SUM('1月:12月'!AE16)</f>
        <v>0</v>
      </c>
      <c r="AF16" s="111">
        <f>SUM('1月:12月'!AF16)</f>
        <v>0</v>
      </c>
      <c r="AG16" s="111">
        <f>SUM('1月:12月'!AG16)</f>
        <v>0</v>
      </c>
      <c r="AH16" s="111">
        <f>SUM('1月:12月'!AH16)</f>
        <v>472</v>
      </c>
      <c r="AI16" s="111">
        <f>SUM('1月:12月'!AI16)</f>
        <v>502.13169999999997</v>
      </c>
      <c r="AJ16" s="111">
        <f>SUM('1月:12月'!AJ16)</f>
        <v>235199.17199999996</v>
      </c>
      <c r="AK16" s="111">
        <f>SUM('1月:12月'!AK16)</f>
        <v>0</v>
      </c>
      <c r="AL16" s="111">
        <f>SUM('1月:12月'!AL16)</f>
        <v>0</v>
      </c>
      <c r="AM16" s="111">
        <f>SUM('1月:12月'!AM16)</f>
        <v>0</v>
      </c>
      <c r="AN16" s="111">
        <f>SUM('1月:12月'!AN16)</f>
        <v>0</v>
      </c>
      <c r="AO16" s="111">
        <f>SUM('1月:12月'!AO16)</f>
        <v>0</v>
      </c>
      <c r="AP16" s="111">
        <f>SUM('1月:12月'!AP16)</f>
        <v>0</v>
      </c>
      <c r="AQ16" s="108">
        <f t="shared" si="1"/>
        <v>2742</v>
      </c>
      <c r="AR16" s="108">
        <f t="shared" si="2"/>
        <v>6029.1569</v>
      </c>
      <c r="AS16" s="108">
        <f t="shared" si="3"/>
        <v>1539283.1319986298</v>
      </c>
      <c r="AT16" s="32" t="s">
        <v>23</v>
      </c>
      <c r="AU16" s="295" t="s">
        <v>32</v>
      </c>
      <c r="AV16" s="49"/>
      <c r="AW16" s="12"/>
    </row>
    <row r="17" spans="1:49" ht="24" customHeight="1">
      <c r="A17" s="48" t="s">
        <v>27</v>
      </c>
      <c r="B17" s="294"/>
      <c r="C17" s="101" t="s">
        <v>24</v>
      </c>
      <c r="D17" s="41">
        <f>SUM('1月:12月'!D17)</f>
        <v>0</v>
      </c>
      <c r="E17" s="41">
        <f>SUM('1月:12月'!E17)</f>
        <v>0</v>
      </c>
      <c r="F17" s="41">
        <f>SUM('1月:12月'!F17)</f>
        <v>0</v>
      </c>
      <c r="G17" s="41">
        <f>SUM('1月:12月'!G17)</f>
        <v>0</v>
      </c>
      <c r="H17" s="41">
        <f>SUM('1月:12月'!H17)</f>
        <v>0</v>
      </c>
      <c r="I17" s="41">
        <f>SUM('1月:12月'!I17)</f>
        <v>0</v>
      </c>
      <c r="J17" s="41">
        <f>SUM('1月:12月'!J17)</f>
        <v>0</v>
      </c>
      <c r="K17" s="41">
        <f>SUM('1月:12月'!K17)</f>
        <v>0</v>
      </c>
      <c r="L17" s="41">
        <f>SUM('1月:12月'!L17)</f>
        <v>0</v>
      </c>
      <c r="M17" s="41">
        <f>SUM('1月:12月'!M17)</f>
        <v>0</v>
      </c>
      <c r="N17" s="41">
        <f>SUM('1月:12月'!N17)</f>
        <v>0</v>
      </c>
      <c r="O17" s="41">
        <f>SUM('1月:12月'!O17)</f>
        <v>0</v>
      </c>
      <c r="P17" s="41">
        <f>SUM('1月:12月'!P17)</f>
        <v>0</v>
      </c>
      <c r="Q17" s="41">
        <f>SUM('1月:12月'!Q17)</f>
        <v>0</v>
      </c>
      <c r="R17" s="41">
        <f>SUM('1月:12月'!R17)</f>
        <v>0</v>
      </c>
      <c r="S17" s="41">
        <f>SUM('1月:12月'!S17)</f>
        <v>0</v>
      </c>
      <c r="T17" s="41">
        <f>SUM('1月:12月'!T17)</f>
        <v>0</v>
      </c>
      <c r="U17" s="41">
        <f>SUM('1月:12月'!U17)</f>
        <v>0</v>
      </c>
      <c r="V17" s="41">
        <f>SUM('1月:12月'!V17)</f>
        <v>0</v>
      </c>
      <c r="W17" s="41">
        <f>SUM('1月:12月'!W17)</f>
        <v>0</v>
      </c>
      <c r="X17" s="41">
        <f>SUM('1月:12月'!X17)</f>
        <v>0</v>
      </c>
      <c r="Y17" s="41">
        <f>SUM('1月:12月'!Y17)</f>
        <v>0</v>
      </c>
      <c r="Z17" s="41">
        <f>SUM('1月:12月'!Z17)</f>
        <v>0</v>
      </c>
      <c r="AA17" s="41">
        <f>SUM('1月:12月'!AA17)</f>
        <v>0</v>
      </c>
      <c r="AB17" s="282">
        <f>SUM('1月:12月'!AB17)</f>
        <v>0</v>
      </c>
      <c r="AC17" s="41">
        <f>SUM('1月:12月'!AC17)</f>
        <v>0</v>
      </c>
      <c r="AD17" s="41">
        <f>SUM('1月:12月'!AD17)</f>
        <v>0</v>
      </c>
      <c r="AE17" s="41">
        <f>SUM('1月:12月'!AE17)</f>
        <v>0</v>
      </c>
      <c r="AF17" s="41">
        <f>SUM('1月:12月'!AF17)</f>
        <v>0</v>
      </c>
      <c r="AG17" s="41">
        <f>SUM('1月:12月'!AG17)</f>
        <v>0</v>
      </c>
      <c r="AH17" s="41">
        <f>SUM('1月:12月'!AH17)</f>
        <v>0</v>
      </c>
      <c r="AI17" s="41">
        <f>SUM('1月:12月'!AI17)</f>
        <v>0</v>
      </c>
      <c r="AJ17" s="41">
        <f>SUM('1月:12月'!AJ17)</f>
        <v>0</v>
      </c>
      <c r="AK17" s="41">
        <f>SUM('1月:12月'!AK17)</f>
        <v>0</v>
      </c>
      <c r="AL17" s="41">
        <f>SUM('1月:12月'!AL17)</f>
        <v>0</v>
      </c>
      <c r="AM17" s="41">
        <f>SUM('1月:12月'!AM17)</f>
        <v>0</v>
      </c>
      <c r="AN17" s="41">
        <f>SUM('1月:12月'!AN17)</f>
        <v>0</v>
      </c>
      <c r="AO17" s="41">
        <f>SUM('1月:12月'!AO17)</f>
        <v>0</v>
      </c>
      <c r="AP17" s="41">
        <f>SUM('1月:12月'!AP17)</f>
        <v>0</v>
      </c>
      <c r="AQ17" s="45">
        <f t="shared" si="1"/>
        <v>0</v>
      </c>
      <c r="AR17" s="45">
        <f t="shared" si="2"/>
        <v>0</v>
      </c>
      <c r="AS17" s="45">
        <f t="shared" si="3"/>
        <v>0</v>
      </c>
      <c r="AT17" s="61" t="s">
        <v>24</v>
      </c>
      <c r="AU17" s="296"/>
      <c r="AV17" s="49" t="s">
        <v>27</v>
      </c>
      <c r="AW17" s="12"/>
    </row>
    <row r="18" spans="1:49" ht="24" customHeight="1">
      <c r="A18" s="48"/>
      <c r="B18" s="293" t="s">
        <v>33</v>
      </c>
      <c r="C18" s="102" t="s">
        <v>23</v>
      </c>
      <c r="D18" s="111">
        <f>SUM('1月:12月'!D18)</f>
        <v>0</v>
      </c>
      <c r="E18" s="111">
        <f>SUM('1月:12月'!E18)</f>
        <v>0</v>
      </c>
      <c r="F18" s="111">
        <f>SUM('1月:12月'!F18)</f>
        <v>0</v>
      </c>
      <c r="G18" s="111">
        <f>SUM('1月:12月'!G18)</f>
        <v>0</v>
      </c>
      <c r="H18" s="111">
        <f>SUM('1月:12月'!H18)</f>
        <v>0</v>
      </c>
      <c r="I18" s="111">
        <f>SUM('1月:12月'!I18)</f>
        <v>0</v>
      </c>
      <c r="J18" s="111">
        <f>SUM('1月:12月'!J18)</f>
        <v>0</v>
      </c>
      <c r="K18" s="111">
        <f>SUM('1月:12月'!K18)</f>
        <v>0</v>
      </c>
      <c r="L18" s="111">
        <f>SUM('1月:12月'!L18)</f>
        <v>0</v>
      </c>
      <c r="M18" s="111">
        <f>SUM('1月:12月'!M18)</f>
        <v>0</v>
      </c>
      <c r="N18" s="111">
        <f>SUM('1月:12月'!N18)</f>
        <v>0</v>
      </c>
      <c r="O18" s="111">
        <f>SUM('1月:12月'!O18)</f>
        <v>0</v>
      </c>
      <c r="P18" s="111">
        <f>SUM('1月:12月'!P18)</f>
        <v>1768</v>
      </c>
      <c r="Q18" s="111">
        <f>SUM('1月:12月'!Q18)</f>
        <v>2657.1350999999995</v>
      </c>
      <c r="R18" s="111">
        <f>SUM('1月:12月'!R18)</f>
        <v>838377.65000000014</v>
      </c>
      <c r="S18" s="111">
        <f>SUM('1月:12月'!S18)</f>
        <v>0</v>
      </c>
      <c r="T18" s="111">
        <f>SUM('1月:12月'!T18)</f>
        <v>0</v>
      </c>
      <c r="U18" s="111">
        <f>SUM('1月:12月'!U18)</f>
        <v>0</v>
      </c>
      <c r="V18" s="111">
        <f>SUM('1月:12月'!V18)</f>
        <v>1768</v>
      </c>
      <c r="W18" s="111">
        <f>SUM('1月:12月'!W18)</f>
        <v>2657.1350999999995</v>
      </c>
      <c r="X18" s="111">
        <f>SUM('1月:12月'!X18)</f>
        <v>838377.65000000014</v>
      </c>
      <c r="Y18" s="111">
        <f>SUM('1月:12月'!Y18)</f>
        <v>0</v>
      </c>
      <c r="Z18" s="111">
        <f>SUM('1月:12月'!Z18)</f>
        <v>0</v>
      </c>
      <c r="AA18" s="111">
        <f>SUM('1月:12月'!AA18)</f>
        <v>0</v>
      </c>
      <c r="AB18" s="281">
        <f>SUM('1月:12月'!AB18)</f>
        <v>0</v>
      </c>
      <c r="AC18" s="111">
        <f>SUM('1月:12月'!AC18)</f>
        <v>0</v>
      </c>
      <c r="AD18" s="111">
        <f>SUM('1月:12月'!AD18)</f>
        <v>0</v>
      </c>
      <c r="AE18" s="111">
        <f>SUM('1月:12月'!AE18)</f>
        <v>1465</v>
      </c>
      <c r="AF18" s="111">
        <f>SUM('1月:12月'!AF18)</f>
        <v>108.05689999999998</v>
      </c>
      <c r="AG18" s="111">
        <f>SUM('1月:12月'!AG18)</f>
        <v>150315.421</v>
      </c>
      <c r="AH18" s="111">
        <f>SUM('1月:12月'!AH18)</f>
        <v>265</v>
      </c>
      <c r="AI18" s="111">
        <f>SUM('1月:12月'!AI18)</f>
        <v>26.113100000000003</v>
      </c>
      <c r="AJ18" s="111">
        <f>SUM('1月:12月'!AJ18)</f>
        <v>24456.355000000003</v>
      </c>
      <c r="AK18" s="111">
        <f>SUM('1月:12月'!AK18)</f>
        <v>0</v>
      </c>
      <c r="AL18" s="111">
        <f>SUM('1月:12月'!AL18)</f>
        <v>0</v>
      </c>
      <c r="AM18" s="111">
        <f>SUM('1月:12月'!AM18)</f>
        <v>0</v>
      </c>
      <c r="AN18" s="111">
        <f>SUM('1月:12月'!AN18)</f>
        <v>0</v>
      </c>
      <c r="AO18" s="111">
        <f>SUM('1月:12月'!AO18)</f>
        <v>0</v>
      </c>
      <c r="AP18" s="111">
        <f>SUM('1月:12月'!AP18)</f>
        <v>0</v>
      </c>
      <c r="AQ18" s="108">
        <f t="shared" si="1"/>
        <v>3498</v>
      </c>
      <c r="AR18" s="108">
        <f t="shared" si="2"/>
        <v>2791.3050999999996</v>
      </c>
      <c r="AS18" s="108">
        <f t="shared" si="3"/>
        <v>1013149.4260000001</v>
      </c>
      <c r="AT18" s="32" t="s">
        <v>23</v>
      </c>
      <c r="AU18" s="295" t="s">
        <v>33</v>
      </c>
      <c r="AV18" s="49"/>
      <c r="AW18" s="12"/>
    </row>
    <row r="19" spans="1:49" ht="24" customHeight="1">
      <c r="A19" s="26"/>
      <c r="B19" s="294"/>
      <c r="C19" s="101" t="s">
        <v>24</v>
      </c>
      <c r="D19" s="41">
        <f>SUM('1月:12月'!D19)</f>
        <v>0</v>
      </c>
      <c r="E19" s="41">
        <f>SUM('1月:12月'!E19)</f>
        <v>0</v>
      </c>
      <c r="F19" s="41">
        <f>SUM('1月:12月'!F19)</f>
        <v>0</v>
      </c>
      <c r="G19" s="41">
        <f>SUM('1月:12月'!G19)</f>
        <v>0</v>
      </c>
      <c r="H19" s="41">
        <f>SUM('1月:12月'!H19)</f>
        <v>0</v>
      </c>
      <c r="I19" s="41">
        <f>SUM('1月:12月'!I19)</f>
        <v>0</v>
      </c>
      <c r="J19" s="41">
        <f>SUM('1月:12月'!J19)</f>
        <v>0</v>
      </c>
      <c r="K19" s="41">
        <f>SUM('1月:12月'!K19)</f>
        <v>0</v>
      </c>
      <c r="L19" s="41">
        <f>SUM('1月:12月'!L19)</f>
        <v>0</v>
      </c>
      <c r="M19" s="41">
        <f>SUM('1月:12月'!M19)</f>
        <v>0</v>
      </c>
      <c r="N19" s="41">
        <f>SUM('1月:12月'!N19)</f>
        <v>0</v>
      </c>
      <c r="O19" s="41">
        <f>SUM('1月:12月'!O19)</f>
        <v>0</v>
      </c>
      <c r="P19" s="41">
        <f>SUM('1月:12月'!P19)</f>
        <v>0</v>
      </c>
      <c r="Q19" s="41">
        <f>SUM('1月:12月'!Q19)</f>
        <v>0</v>
      </c>
      <c r="R19" s="41">
        <f>SUM('1月:12月'!R19)</f>
        <v>0</v>
      </c>
      <c r="S19" s="41">
        <f>SUM('1月:12月'!S19)</f>
        <v>0</v>
      </c>
      <c r="T19" s="41">
        <f>SUM('1月:12月'!T19)</f>
        <v>0</v>
      </c>
      <c r="U19" s="41">
        <f>SUM('1月:12月'!U19)</f>
        <v>0</v>
      </c>
      <c r="V19" s="41">
        <f>SUM('1月:12月'!V19)</f>
        <v>0</v>
      </c>
      <c r="W19" s="41">
        <f>SUM('1月:12月'!W19)</f>
        <v>0</v>
      </c>
      <c r="X19" s="41">
        <f>SUM('1月:12月'!X19)</f>
        <v>0</v>
      </c>
      <c r="Y19" s="41">
        <f>SUM('1月:12月'!Y19)</f>
        <v>0</v>
      </c>
      <c r="Z19" s="41">
        <f>SUM('1月:12月'!Z19)</f>
        <v>0</v>
      </c>
      <c r="AA19" s="41">
        <f>SUM('1月:12月'!AA19)</f>
        <v>0</v>
      </c>
      <c r="AB19" s="282">
        <f>SUM('1月:12月'!AB19)</f>
        <v>0</v>
      </c>
      <c r="AC19" s="41">
        <f>SUM('1月:12月'!AC19)</f>
        <v>0</v>
      </c>
      <c r="AD19" s="41">
        <f>SUM('1月:12月'!AD19)</f>
        <v>0</v>
      </c>
      <c r="AE19" s="41">
        <f>SUM('1月:12月'!AE19)</f>
        <v>0</v>
      </c>
      <c r="AF19" s="41">
        <f>SUM('1月:12月'!AF19)</f>
        <v>0</v>
      </c>
      <c r="AG19" s="41">
        <f>SUM('1月:12月'!AG19)</f>
        <v>0</v>
      </c>
      <c r="AH19" s="41">
        <f>SUM('1月:12月'!AH19)</f>
        <v>0</v>
      </c>
      <c r="AI19" s="41">
        <f>SUM('1月:12月'!AI19)</f>
        <v>0</v>
      </c>
      <c r="AJ19" s="41">
        <f>SUM('1月:12月'!AJ19)</f>
        <v>0</v>
      </c>
      <c r="AK19" s="41">
        <f>SUM('1月:12月'!AK19)</f>
        <v>0</v>
      </c>
      <c r="AL19" s="41">
        <f>SUM('1月:12月'!AL19)</f>
        <v>0</v>
      </c>
      <c r="AM19" s="41">
        <f>SUM('1月:12月'!AM19)</f>
        <v>0</v>
      </c>
      <c r="AN19" s="41">
        <f>SUM('1月:12月'!AN19)</f>
        <v>0</v>
      </c>
      <c r="AO19" s="41">
        <f>SUM('1月:12月'!AO19)</f>
        <v>0</v>
      </c>
      <c r="AP19" s="41">
        <f>SUM('1月:12月'!AP19)</f>
        <v>0</v>
      </c>
      <c r="AQ19" s="45">
        <f t="shared" si="1"/>
        <v>0</v>
      </c>
      <c r="AR19" s="45">
        <f t="shared" si="2"/>
        <v>0</v>
      </c>
      <c r="AS19" s="45">
        <f t="shared" si="3"/>
        <v>0</v>
      </c>
      <c r="AT19" s="56" t="s">
        <v>24</v>
      </c>
      <c r="AU19" s="296"/>
      <c r="AV19" s="27"/>
      <c r="AW19" s="12"/>
    </row>
    <row r="20" spans="1:49" ht="24" customHeight="1">
      <c r="A20" s="48" t="s">
        <v>34</v>
      </c>
      <c r="B20" s="293" t="s">
        <v>35</v>
      </c>
      <c r="C20" s="102" t="s">
        <v>23</v>
      </c>
      <c r="D20" s="111">
        <f>SUM('1月:12月'!D20)</f>
        <v>0</v>
      </c>
      <c r="E20" s="111">
        <f>SUM('1月:12月'!E20)</f>
        <v>0</v>
      </c>
      <c r="F20" s="111">
        <f>SUM('1月:12月'!F20)</f>
        <v>0</v>
      </c>
      <c r="G20" s="111">
        <f>SUM('1月:12月'!G20)</f>
        <v>0</v>
      </c>
      <c r="H20" s="111">
        <f>SUM('1月:12月'!H20)</f>
        <v>0</v>
      </c>
      <c r="I20" s="111">
        <f>SUM('1月:12月'!I20)</f>
        <v>0</v>
      </c>
      <c r="J20" s="111">
        <f>SUM('1月:12月'!J20)</f>
        <v>0</v>
      </c>
      <c r="K20" s="111">
        <f>SUM('1月:12月'!K20)</f>
        <v>0</v>
      </c>
      <c r="L20" s="111">
        <f>SUM('1月:12月'!L20)</f>
        <v>0</v>
      </c>
      <c r="M20" s="111">
        <f>SUM('1月:12月'!M20)</f>
        <v>63</v>
      </c>
      <c r="N20" s="111">
        <f>SUM('1月:12月'!N20)</f>
        <v>2168.04</v>
      </c>
      <c r="O20" s="111">
        <f>SUM('1月:12月'!O20)</f>
        <v>395450.20500000002</v>
      </c>
      <c r="P20" s="111">
        <f>SUM('1月:12月'!P20)</f>
        <v>7</v>
      </c>
      <c r="Q20" s="111">
        <f>SUM('1月:12月'!Q20)</f>
        <v>118.20699999999999</v>
      </c>
      <c r="R20" s="111">
        <f>SUM('1月:12月'!R20)</f>
        <v>14593.941000000001</v>
      </c>
      <c r="S20" s="111">
        <f>SUM('1月:12月'!S20)</f>
        <v>0</v>
      </c>
      <c r="T20" s="111">
        <f>SUM('1月:12月'!T20)</f>
        <v>0</v>
      </c>
      <c r="U20" s="111">
        <f>SUM('1月:12月'!U20)</f>
        <v>0</v>
      </c>
      <c r="V20" s="111">
        <f>SUM('1月:12月'!V20)</f>
        <v>7</v>
      </c>
      <c r="W20" s="111">
        <f>SUM('1月:12月'!W20)</f>
        <v>118.20699999999999</v>
      </c>
      <c r="X20" s="111">
        <f>SUM('1月:12月'!X20)</f>
        <v>14593.941000000001</v>
      </c>
      <c r="Y20" s="111">
        <f>SUM('1月:12月'!Y20)</f>
        <v>205</v>
      </c>
      <c r="Z20" s="111">
        <f>SUM('1月:12月'!Z20)</f>
        <v>3323.047</v>
      </c>
      <c r="AA20" s="111">
        <f>SUM('1月:12月'!AA20)</f>
        <v>589471.06900000002</v>
      </c>
      <c r="AB20" s="281">
        <f>SUM('1月:12月'!AB20)</f>
        <v>0</v>
      </c>
      <c r="AC20" s="111">
        <f>SUM('1月:12月'!AC20)</f>
        <v>0</v>
      </c>
      <c r="AD20" s="111">
        <f>SUM('1月:12月'!AD20)</f>
        <v>0</v>
      </c>
      <c r="AE20" s="111">
        <f>SUM('1月:12月'!AE20)</f>
        <v>0</v>
      </c>
      <c r="AF20" s="111">
        <f>SUM('1月:12月'!AF20)</f>
        <v>0</v>
      </c>
      <c r="AG20" s="111">
        <f>SUM('1月:12月'!AG20)</f>
        <v>0</v>
      </c>
      <c r="AH20" s="111">
        <f>SUM('1月:12月'!AH20)</f>
        <v>0</v>
      </c>
      <c r="AI20" s="111">
        <f>SUM('1月:12月'!AI20)</f>
        <v>0</v>
      </c>
      <c r="AJ20" s="111">
        <f>SUM('1月:12月'!AJ20)</f>
        <v>0</v>
      </c>
      <c r="AK20" s="111">
        <f>SUM('1月:12月'!AK20)</f>
        <v>0</v>
      </c>
      <c r="AL20" s="111">
        <f>SUM('1月:12月'!AL20)</f>
        <v>0</v>
      </c>
      <c r="AM20" s="111">
        <f>SUM('1月:12月'!AM20)</f>
        <v>0</v>
      </c>
      <c r="AN20" s="111">
        <f>SUM('1月:12月'!AN20)</f>
        <v>0</v>
      </c>
      <c r="AO20" s="111">
        <f>SUM('1月:12月'!AO20)</f>
        <v>0</v>
      </c>
      <c r="AP20" s="111">
        <f>SUM('1月:12月'!AP20)</f>
        <v>0</v>
      </c>
      <c r="AQ20" s="108">
        <f t="shared" si="1"/>
        <v>275</v>
      </c>
      <c r="AR20" s="108">
        <f t="shared" si="2"/>
        <v>5609.2939999999999</v>
      </c>
      <c r="AS20" s="108">
        <f t="shared" si="3"/>
        <v>999515.21500000008</v>
      </c>
      <c r="AT20" s="32" t="s">
        <v>23</v>
      </c>
      <c r="AU20" s="295" t="s">
        <v>35</v>
      </c>
      <c r="AV20" s="49" t="s">
        <v>34</v>
      </c>
      <c r="AW20" s="12"/>
    </row>
    <row r="21" spans="1:49" ht="24" customHeight="1">
      <c r="A21" s="48" t="s">
        <v>25</v>
      </c>
      <c r="B21" s="294"/>
      <c r="C21" s="101" t="s">
        <v>24</v>
      </c>
      <c r="D21" s="41">
        <f>SUM('1月:12月'!D21)</f>
        <v>0</v>
      </c>
      <c r="E21" s="41">
        <f>SUM('1月:12月'!E21)</f>
        <v>0</v>
      </c>
      <c r="F21" s="41">
        <f>SUM('1月:12月'!F21)</f>
        <v>0</v>
      </c>
      <c r="G21" s="41">
        <f>SUM('1月:12月'!G21)</f>
        <v>0</v>
      </c>
      <c r="H21" s="41">
        <f>SUM('1月:12月'!H21)</f>
        <v>0</v>
      </c>
      <c r="I21" s="41">
        <f>SUM('1月:12月'!I21)</f>
        <v>0</v>
      </c>
      <c r="J21" s="41">
        <f>SUM('1月:12月'!J21)</f>
        <v>0</v>
      </c>
      <c r="K21" s="41">
        <f>SUM('1月:12月'!K21)</f>
        <v>0</v>
      </c>
      <c r="L21" s="41">
        <f>SUM('1月:12月'!L21)</f>
        <v>0</v>
      </c>
      <c r="M21" s="41">
        <f>SUM('1月:12月'!M21)</f>
        <v>219</v>
      </c>
      <c r="N21" s="41">
        <f>SUM('1月:12月'!N21)</f>
        <v>9602.4119999999984</v>
      </c>
      <c r="O21" s="41">
        <f>SUM('1月:12月'!O21)</f>
        <v>1986217.1339999998</v>
      </c>
      <c r="P21" s="41">
        <f>SUM('1月:12月'!P21)</f>
        <v>1</v>
      </c>
      <c r="Q21" s="41">
        <f>SUM('1月:12月'!Q21)</f>
        <v>31.038</v>
      </c>
      <c r="R21" s="41">
        <f>SUM('1月:12月'!R21)</f>
        <v>3842.596</v>
      </c>
      <c r="S21" s="41">
        <f>SUM('1月:12月'!S21)</f>
        <v>0</v>
      </c>
      <c r="T21" s="41">
        <f>SUM('1月:12月'!T21)</f>
        <v>0</v>
      </c>
      <c r="U21" s="41">
        <f>SUM('1月:12月'!U21)</f>
        <v>0</v>
      </c>
      <c r="V21" s="41">
        <f>SUM('1月:12月'!V21)</f>
        <v>1</v>
      </c>
      <c r="W21" s="41">
        <f>SUM('1月:12月'!W21)</f>
        <v>31.038</v>
      </c>
      <c r="X21" s="41">
        <f>SUM('1月:12月'!X21)</f>
        <v>3842.596</v>
      </c>
      <c r="Y21" s="41">
        <f>SUM('1月:12月'!Y21)</f>
        <v>138</v>
      </c>
      <c r="Z21" s="41">
        <f>SUM('1月:12月'!Z21)</f>
        <v>6257.6585999999998</v>
      </c>
      <c r="AA21" s="41">
        <f>SUM('1月:12月'!AA21)</f>
        <v>1368307.6050000002</v>
      </c>
      <c r="AB21" s="282">
        <f>SUM('1月:12月'!AB21)</f>
        <v>0</v>
      </c>
      <c r="AC21" s="41">
        <f>SUM('1月:12月'!AC21)</f>
        <v>0</v>
      </c>
      <c r="AD21" s="41">
        <f>SUM('1月:12月'!AD21)</f>
        <v>0</v>
      </c>
      <c r="AE21" s="41">
        <f>SUM('1月:12月'!AE21)</f>
        <v>0</v>
      </c>
      <c r="AF21" s="41">
        <f>SUM('1月:12月'!AF21)</f>
        <v>0</v>
      </c>
      <c r="AG21" s="41">
        <f>SUM('1月:12月'!AG21)</f>
        <v>0</v>
      </c>
      <c r="AH21" s="41">
        <f>SUM('1月:12月'!AH21)</f>
        <v>0</v>
      </c>
      <c r="AI21" s="41">
        <f>SUM('1月:12月'!AI21)</f>
        <v>0</v>
      </c>
      <c r="AJ21" s="41">
        <f>SUM('1月:12月'!AJ21)</f>
        <v>0</v>
      </c>
      <c r="AK21" s="41">
        <f>SUM('1月:12月'!AK21)</f>
        <v>0</v>
      </c>
      <c r="AL21" s="41">
        <f>SUM('1月:12月'!AL21)</f>
        <v>0</v>
      </c>
      <c r="AM21" s="41">
        <f>SUM('1月:12月'!AM21)</f>
        <v>0</v>
      </c>
      <c r="AN21" s="41">
        <f>SUM('1月:12月'!AN21)</f>
        <v>0</v>
      </c>
      <c r="AO21" s="41">
        <f>SUM('1月:12月'!AO21)</f>
        <v>0</v>
      </c>
      <c r="AP21" s="41">
        <f>SUM('1月:12月'!AP21)</f>
        <v>0</v>
      </c>
      <c r="AQ21" s="45">
        <f t="shared" si="1"/>
        <v>358</v>
      </c>
      <c r="AR21" s="45">
        <f t="shared" si="2"/>
        <v>15891.1086</v>
      </c>
      <c r="AS21" s="45">
        <f t="shared" si="3"/>
        <v>3358367.335</v>
      </c>
      <c r="AT21" s="61" t="s">
        <v>24</v>
      </c>
      <c r="AU21" s="296"/>
      <c r="AV21" s="49" t="s">
        <v>25</v>
      </c>
      <c r="AW21" s="12"/>
    </row>
    <row r="22" spans="1:49" ht="24" customHeight="1">
      <c r="A22" s="48" t="s">
        <v>27</v>
      </c>
      <c r="B22" s="293" t="s">
        <v>36</v>
      </c>
      <c r="C22" s="102" t="s">
        <v>23</v>
      </c>
      <c r="D22" s="111">
        <f>SUM('1月:12月'!D22)</f>
        <v>0</v>
      </c>
      <c r="E22" s="111">
        <f>SUM('1月:12月'!E22)</f>
        <v>0</v>
      </c>
      <c r="F22" s="111">
        <f>SUM('1月:12月'!F22)</f>
        <v>0</v>
      </c>
      <c r="G22" s="111">
        <f>SUM('1月:12月'!G22)</f>
        <v>0</v>
      </c>
      <c r="H22" s="111">
        <f>SUM('1月:12月'!H22)</f>
        <v>0</v>
      </c>
      <c r="I22" s="111">
        <f>SUM('1月:12月'!I22)</f>
        <v>0</v>
      </c>
      <c r="J22" s="111">
        <f>SUM('1月:12月'!J22)</f>
        <v>0</v>
      </c>
      <c r="K22" s="111">
        <f>SUM('1月:12月'!K22)</f>
        <v>0</v>
      </c>
      <c r="L22" s="111">
        <f>SUM('1月:12月'!L22)</f>
        <v>0</v>
      </c>
      <c r="M22" s="111">
        <f>SUM('1月:12月'!M22)</f>
        <v>18</v>
      </c>
      <c r="N22" s="111">
        <f>SUM('1月:12月'!N22)</f>
        <v>1.7703</v>
      </c>
      <c r="O22" s="111">
        <f>SUM('1月:12月'!O22)</f>
        <v>226.01400000000001</v>
      </c>
      <c r="P22" s="111">
        <f>SUM('1月:12月'!P22)</f>
        <v>1070</v>
      </c>
      <c r="Q22" s="111">
        <f>SUM('1月:12月'!Q22)</f>
        <v>1816.1880000000001</v>
      </c>
      <c r="R22" s="111">
        <f>SUM('1月:12月'!R22)</f>
        <v>517612.07999999996</v>
      </c>
      <c r="S22" s="111">
        <f>SUM('1月:12月'!S22)</f>
        <v>0</v>
      </c>
      <c r="T22" s="111">
        <f>SUM('1月:12月'!T22)</f>
        <v>0</v>
      </c>
      <c r="U22" s="111">
        <f>SUM('1月:12月'!U22)</f>
        <v>0</v>
      </c>
      <c r="V22" s="111">
        <f>SUM('1月:12月'!V22)</f>
        <v>1070</v>
      </c>
      <c r="W22" s="111">
        <f>SUM('1月:12月'!W22)</f>
        <v>1816.1880000000001</v>
      </c>
      <c r="X22" s="111">
        <f>SUM('1月:12月'!X22)</f>
        <v>517612.07999999996</v>
      </c>
      <c r="Y22" s="111">
        <f>SUM('1月:12月'!Y22)</f>
        <v>109</v>
      </c>
      <c r="Z22" s="111">
        <f>SUM('1月:12月'!Z22)</f>
        <v>159.80600000000001</v>
      </c>
      <c r="AA22" s="111">
        <f>SUM('1月:12月'!AA22)</f>
        <v>45517.812000000005</v>
      </c>
      <c r="AB22" s="281">
        <f>SUM('1月:12月'!AB22)</f>
        <v>3</v>
      </c>
      <c r="AC22" s="111">
        <f>SUM('1月:12月'!AC22)</f>
        <v>0.11069999999999999</v>
      </c>
      <c r="AD22" s="111">
        <f>SUM('1月:12月'!AD22)</f>
        <v>84.364999999999995</v>
      </c>
      <c r="AE22" s="111">
        <f>SUM('1月:12月'!AE22)</f>
        <v>0</v>
      </c>
      <c r="AF22" s="111">
        <f>SUM('1月:12月'!AF22)</f>
        <v>0</v>
      </c>
      <c r="AG22" s="111">
        <f>SUM('1月:12月'!AG22)</f>
        <v>0</v>
      </c>
      <c r="AH22" s="111">
        <f>SUM('1月:12月'!AH22)</f>
        <v>0</v>
      </c>
      <c r="AI22" s="111">
        <f>SUM('1月:12月'!AI22)</f>
        <v>0</v>
      </c>
      <c r="AJ22" s="111">
        <f>SUM('1月:12月'!AJ22)</f>
        <v>0</v>
      </c>
      <c r="AK22" s="111">
        <f>SUM('1月:12月'!AK22)</f>
        <v>0</v>
      </c>
      <c r="AL22" s="111">
        <f>SUM('1月:12月'!AL22)</f>
        <v>0</v>
      </c>
      <c r="AM22" s="111">
        <f>SUM('1月:12月'!AM22)</f>
        <v>0</v>
      </c>
      <c r="AN22" s="111">
        <f>SUM('1月:12月'!AN22)</f>
        <v>0</v>
      </c>
      <c r="AO22" s="111">
        <f>SUM('1月:12月'!AO22)</f>
        <v>0</v>
      </c>
      <c r="AP22" s="111">
        <f>SUM('1月:12月'!AP22)</f>
        <v>0</v>
      </c>
      <c r="AQ22" s="108">
        <f t="shared" si="1"/>
        <v>1200</v>
      </c>
      <c r="AR22" s="108">
        <f t="shared" si="2"/>
        <v>1977.875</v>
      </c>
      <c r="AS22" s="108">
        <f t="shared" si="3"/>
        <v>563440.27099999995</v>
      </c>
      <c r="AT22" s="32" t="s">
        <v>23</v>
      </c>
      <c r="AU22" s="295" t="s">
        <v>36</v>
      </c>
      <c r="AV22" s="49" t="s">
        <v>27</v>
      </c>
      <c r="AW22" s="12"/>
    </row>
    <row r="23" spans="1:49" ht="24" customHeight="1">
      <c r="A23" s="26"/>
      <c r="B23" s="294"/>
      <c r="C23" s="101" t="s">
        <v>24</v>
      </c>
      <c r="D23" s="41">
        <f>SUM('1月:12月'!D23)</f>
        <v>0</v>
      </c>
      <c r="E23" s="41">
        <f>SUM('1月:12月'!E23)</f>
        <v>0</v>
      </c>
      <c r="F23" s="41">
        <f>SUM('1月:12月'!F23)</f>
        <v>0</v>
      </c>
      <c r="G23" s="41">
        <f>SUM('1月:12月'!G23)</f>
        <v>0</v>
      </c>
      <c r="H23" s="41">
        <f>SUM('1月:12月'!H23)</f>
        <v>0</v>
      </c>
      <c r="I23" s="41">
        <f>SUM('1月:12月'!I23)</f>
        <v>0</v>
      </c>
      <c r="J23" s="41">
        <f>SUM('1月:12月'!J23)</f>
        <v>0</v>
      </c>
      <c r="K23" s="41">
        <f>SUM('1月:12月'!K23)</f>
        <v>0</v>
      </c>
      <c r="L23" s="41">
        <f>SUM('1月:12月'!L23)</f>
        <v>0</v>
      </c>
      <c r="M23" s="41">
        <f>SUM('1月:12月'!M23)</f>
        <v>0</v>
      </c>
      <c r="N23" s="41">
        <f>SUM('1月:12月'!N23)</f>
        <v>0</v>
      </c>
      <c r="O23" s="41">
        <f>SUM('1月:12月'!O23)</f>
        <v>0</v>
      </c>
      <c r="P23" s="41">
        <f>SUM('1月:12月'!P23)</f>
        <v>0</v>
      </c>
      <c r="Q23" s="41">
        <f>SUM('1月:12月'!Q23)</f>
        <v>0</v>
      </c>
      <c r="R23" s="41">
        <f>SUM('1月:12月'!R23)</f>
        <v>0</v>
      </c>
      <c r="S23" s="41">
        <f>SUM('1月:12月'!S23)</f>
        <v>0</v>
      </c>
      <c r="T23" s="41">
        <f>SUM('1月:12月'!T23)</f>
        <v>0</v>
      </c>
      <c r="U23" s="41">
        <f>SUM('1月:12月'!U23)</f>
        <v>0</v>
      </c>
      <c r="V23" s="41">
        <f>SUM('1月:12月'!V23)</f>
        <v>0</v>
      </c>
      <c r="W23" s="41">
        <f>SUM('1月:12月'!W23)</f>
        <v>0</v>
      </c>
      <c r="X23" s="41">
        <f>SUM('1月:12月'!X23)</f>
        <v>0</v>
      </c>
      <c r="Y23" s="41">
        <f>SUM('1月:12月'!Y23)</f>
        <v>0</v>
      </c>
      <c r="Z23" s="41">
        <f>SUM('1月:12月'!Z23)</f>
        <v>0</v>
      </c>
      <c r="AA23" s="41">
        <f>SUM('1月:12月'!AA23)</f>
        <v>0</v>
      </c>
      <c r="AB23" s="282">
        <f>SUM('1月:12月'!AB23)</f>
        <v>0</v>
      </c>
      <c r="AC23" s="41">
        <f>SUM('1月:12月'!AC23)</f>
        <v>0</v>
      </c>
      <c r="AD23" s="41">
        <f>SUM('1月:12月'!AD23)</f>
        <v>0</v>
      </c>
      <c r="AE23" s="41">
        <f>SUM('1月:12月'!AE23)</f>
        <v>0</v>
      </c>
      <c r="AF23" s="41">
        <f>SUM('1月:12月'!AF23)</f>
        <v>0</v>
      </c>
      <c r="AG23" s="41">
        <f>SUM('1月:12月'!AG23)</f>
        <v>0</v>
      </c>
      <c r="AH23" s="41">
        <f>SUM('1月:12月'!AH23)</f>
        <v>0</v>
      </c>
      <c r="AI23" s="41">
        <f>SUM('1月:12月'!AI23)</f>
        <v>0</v>
      </c>
      <c r="AJ23" s="41">
        <f>SUM('1月:12月'!AJ23)</f>
        <v>0</v>
      </c>
      <c r="AK23" s="41">
        <f>SUM('1月:12月'!AK23)</f>
        <v>0</v>
      </c>
      <c r="AL23" s="41">
        <f>SUM('1月:12月'!AL23)</f>
        <v>0</v>
      </c>
      <c r="AM23" s="41">
        <f>SUM('1月:12月'!AM23)</f>
        <v>0</v>
      </c>
      <c r="AN23" s="41">
        <f>SUM('1月:12月'!AN23)</f>
        <v>0</v>
      </c>
      <c r="AO23" s="41">
        <f>SUM('1月:12月'!AO23)</f>
        <v>0</v>
      </c>
      <c r="AP23" s="41">
        <f>SUM('1月:12月'!AP23)</f>
        <v>0</v>
      </c>
      <c r="AQ23" s="45">
        <f t="shared" si="1"/>
        <v>0</v>
      </c>
      <c r="AR23" s="45">
        <f t="shared" si="2"/>
        <v>0</v>
      </c>
      <c r="AS23" s="45">
        <f t="shared" si="3"/>
        <v>0</v>
      </c>
      <c r="AT23" s="56" t="s">
        <v>24</v>
      </c>
      <c r="AU23" s="296"/>
      <c r="AV23" s="27"/>
      <c r="AW23" s="12"/>
    </row>
    <row r="24" spans="1:49" ht="24" customHeight="1">
      <c r="A24" s="48"/>
      <c r="B24" s="293" t="s">
        <v>37</v>
      </c>
      <c r="C24" s="102" t="s">
        <v>23</v>
      </c>
      <c r="D24" s="111">
        <f>SUM('1月:12月'!D24)</f>
        <v>0</v>
      </c>
      <c r="E24" s="111">
        <f>SUM('1月:12月'!E24)</f>
        <v>0</v>
      </c>
      <c r="F24" s="111">
        <f>SUM('1月:12月'!F24)</f>
        <v>0</v>
      </c>
      <c r="G24" s="111">
        <f>SUM('1月:12月'!G24)</f>
        <v>0</v>
      </c>
      <c r="H24" s="111">
        <f>SUM('1月:12月'!H24)</f>
        <v>0</v>
      </c>
      <c r="I24" s="111">
        <f>SUM('1月:12月'!I24)</f>
        <v>0</v>
      </c>
      <c r="J24" s="111">
        <f>SUM('1月:12月'!J24)</f>
        <v>0</v>
      </c>
      <c r="K24" s="111">
        <f>SUM('1月:12月'!K24)</f>
        <v>0</v>
      </c>
      <c r="L24" s="111">
        <f>SUM('1月:12月'!L24)</f>
        <v>0</v>
      </c>
      <c r="M24" s="111">
        <f>SUM('1月:12月'!M24)</f>
        <v>271</v>
      </c>
      <c r="N24" s="111">
        <f>SUM('1月:12月'!N24)</f>
        <v>1585.2676000000004</v>
      </c>
      <c r="O24" s="111">
        <f>SUM('1月:12月'!O24)</f>
        <v>346469.75</v>
      </c>
      <c r="P24" s="111">
        <f>SUM('1月:12月'!P24)</f>
        <v>0</v>
      </c>
      <c r="Q24" s="111">
        <f>SUM('1月:12月'!Q24)</f>
        <v>0</v>
      </c>
      <c r="R24" s="111">
        <f>SUM('1月:12月'!R24)</f>
        <v>0</v>
      </c>
      <c r="S24" s="111">
        <f>SUM('1月:12月'!S24)</f>
        <v>0</v>
      </c>
      <c r="T24" s="111">
        <f>SUM('1月:12月'!T24)</f>
        <v>0</v>
      </c>
      <c r="U24" s="111">
        <f>SUM('1月:12月'!U24)</f>
        <v>0</v>
      </c>
      <c r="V24" s="111">
        <f>SUM('1月:12月'!V24)</f>
        <v>0</v>
      </c>
      <c r="W24" s="111">
        <f>SUM('1月:12月'!W24)</f>
        <v>0</v>
      </c>
      <c r="X24" s="111">
        <f>SUM('1月:12月'!X24)</f>
        <v>0</v>
      </c>
      <c r="Y24" s="111">
        <f>SUM('1月:12月'!Y24)</f>
        <v>0</v>
      </c>
      <c r="Z24" s="111">
        <f>SUM('1月:12月'!Z24)</f>
        <v>0</v>
      </c>
      <c r="AA24" s="111">
        <f>SUM('1月:12月'!AA24)</f>
        <v>0</v>
      </c>
      <c r="AB24" s="281">
        <f>SUM('1月:12月'!AB24)</f>
        <v>5</v>
      </c>
      <c r="AC24" s="111">
        <f>SUM('1月:12月'!AC24)</f>
        <v>0.74719999999999998</v>
      </c>
      <c r="AD24" s="111">
        <f>SUM('1月:12月'!AD24)</f>
        <v>130.292</v>
      </c>
      <c r="AE24" s="111">
        <f>SUM('1月:12月'!AE24)</f>
        <v>0</v>
      </c>
      <c r="AF24" s="111">
        <f>SUM('1月:12月'!AF24)</f>
        <v>0</v>
      </c>
      <c r="AG24" s="111">
        <f>SUM('1月:12月'!AG24)</f>
        <v>0</v>
      </c>
      <c r="AH24" s="111">
        <f>SUM('1月:12月'!AH24)</f>
        <v>0</v>
      </c>
      <c r="AI24" s="111">
        <f>SUM('1月:12月'!AI24)</f>
        <v>0</v>
      </c>
      <c r="AJ24" s="111">
        <f>SUM('1月:12月'!AJ24)</f>
        <v>0</v>
      </c>
      <c r="AK24" s="111">
        <f>SUM('1月:12月'!AK24)</f>
        <v>0</v>
      </c>
      <c r="AL24" s="111">
        <f>SUM('1月:12月'!AL24)</f>
        <v>0</v>
      </c>
      <c r="AM24" s="111">
        <f>SUM('1月:12月'!AM24)</f>
        <v>0</v>
      </c>
      <c r="AN24" s="111">
        <f>SUM('1月:12月'!AN24)</f>
        <v>0</v>
      </c>
      <c r="AO24" s="111">
        <f>SUM('1月:12月'!AO24)</f>
        <v>0</v>
      </c>
      <c r="AP24" s="111">
        <f>SUM('1月:12月'!AP24)</f>
        <v>0</v>
      </c>
      <c r="AQ24" s="108">
        <f t="shared" si="1"/>
        <v>276</v>
      </c>
      <c r="AR24" s="108">
        <f t="shared" si="2"/>
        <v>1586.0148000000004</v>
      </c>
      <c r="AS24" s="108">
        <f t="shared" si="3"/>
        <v>346600.04200000002</v>
      </c>
      <c r="AT24" s="32" t="s">
        <v>23</v>
      </c>
      <c r="AU24" s="295" t="s">
        <v>37</v>
      </c>
      <c r="AV24" s="49"/>
      <c r="AW24" s="12"/>
    </row>
    <row r="25" spans="1:49" ht="24" customHeight="1">
      <c r="A25" s="48" t="s">
        <v>38</v>
      </c>
      <c r="B25" s="294"/>
      <c r="C25" s="101" t="s">
        <v>24</v>
      </c>
      <c r="D25" s="41">
        <f>SUM('1月:12月'!D25)</f>
        <v>0</v>
      </c>
      <c r="E25" s="41">
        <f>SUM('1月:12月'!E25)</f>
        <v>0</v>
      </c>
      <c r="F25" s="41">
        <f>SUM('1月:12月'!F25)</f>
        <v>0</v>
      </c>
      <c r="G25" s="41">
        <f>SUM('1月:12月'!G25)</f>
        <v>0</v>
      </c>
      <c r="H25" s="41">
        <f>SUM('1月:12月'!H25)</f>
        <v>0</v>
      </c>
      <c r="I25" s="41">
        <f>SUM('1月:12月'!I25)</f>
        <v>0</v>
      </c>
      <c r="J25" s="41">
        <f>SUM('1月:12月'!J25)</f>
        <v>0</v>
      </c>
      <c r="K25" s="41">
        <f>SUM('1月:12月'!K25)</f>
        <v>0</v>
      </c>
      <c r="L25" s="41">
        <f>SUM('1月:12月'!L25)</f>
        <v>0</v>
      </c>
      <c r="M25" s="41">
        <f>SUM('1月:12月'!M25)</f>
        <v>229</v>
      </c>
      <c r="N25" s="41">
        <f>SUM('1月:12月'!N25)</f>
        <v>1901.5744</v>
      </c>
      <c r="O25" s="41">
        <f>SUM('1月:12月'!O25)</f>
        <v>447415.08900000004</v>
      </c>
      <c r="P25" s="41">
        <f>SUM('1月:12月'!P25)</f>
        <v>0</v>
      </c>
      <c r="Q25" s="41">
        <f>SUM('1月:12月'!Q25)</f>
        <v>0</v>
      </c>
      <c r="R25" s="41">
        <f>SUM('1月:12月'!R25)</f>
        <v>0</v>
      </c>
      <c r="S25" s="41">
        <f>SUM('1月:12月'!S25)</f>
        <v>0</v>
      </c>
      <c r="T25" s="41">
        <f>SUM('1月:12月'!T25)</f>
        <v>0</v>
      </c>
      <c r="U25" s="41">
        <f>SUM('1月:12月'!U25)</f>
        <v>0</v>
      </c>
      <c r="V25" s="41">
        <f>SUM('1月:12月'!V25)</f>
        <v>0</v>
      </c>
      <c r="W25" s="41">
        <f>SUM('1月:12月'!W25)</f>
        <v>0</v>
      </c>
      <c r="X25" s="41">
        <f>SUM('1月:12月'!X25)</f>
        <v>0</v>
      </c>
      <c r="Y25" s="41">
        <f>SUM('1月:12月'!Y25)</f>
        <v>0</v>
      </c>
      <c r="Z25" s="41">
        <f>SUM('1月:12月'!Z25)</f>
        <v>0</v>
      </c>
      <c r="AA25" s="41">
        <f>SUM('1月:12月'!AA25)</f>
        <v>0</v>
      </c>
      <c r="AB25" s="282">
        <f>SUM('1月:12月'!AB25)</f>
        <v>0</v>
      </c>
      <c r="AC25" s="41">
        <f>SUM('1月:12月'!AC25)</f>
        <v>0</v>
      </c>
      <c r="AD25" s="41">
        <f>SUM('1月:12月'!AD25)</f>
        <v>0</v>
      </c>
      <c r="AE25" s="41">
        <f>SUM('1月:12月'!AE25)</f>
        <v>0</v>
      </c>
      <c r="AF25" s="41">
        <f>SUM('1月:12月'!AF25)</f>
        <v>0</v>
      </c>
      <c r="AG25" s="41">
        <f>SUM('1月:12月'!AG25)</f>
        <v>0</v>
      </c>
      <c r="AH25" s="41">
        <f>SUM('1月:12月'!AH25)</f>
        <v>0</v>
      </c>
      <c r="AI25" s="41">
        <f>SUM('1月:12月'!AI25)</f>
        <v>0</v>
      </c>
      <c r="AJ25" s="41">
        <f>SUM('1月:12月'!AJ25)</f>
        <v>0</v>
      </c>
      <c r="AK25" s="41">
        <f>SUM('1月:12月'!AK25)</f>
        <v>0</v>
      </c>
      <c r="AL25" s="41">
        <f>SUM('1月:12月'!AL25)</f>
        <v>0</v>
      </c>
      <c r="AM25" s="41">
        <f>SUM('1月:12月'!AM25)</f>
        <v>0</v>
      </c>
      <c r="AN25" s="41">
        <f>SUM('1月:12月'!AN25)</f>
        <v>0</v>
      </c>
      <c r="AO25" s="41">
        <f>SUM('1月:12月'!AO25)</f>
        <v>0</v>
      </c>
      <c r="AP25" s="41">
        <f>SUM('1月:12月'!AP25)</f>
        <v>0</v>
      </c>
      <c r="AQ25" s="45">
        <f t="shared" si="1"/>
        <v>229</v>
      </c>
      <c r="AR25" s="45">
        <f t="shared" si="2"/>
        <v>1901.5744</v>
      </c>
      <c r="AS25" s="45">
        <f t="shared" si="3"/>
        <v>447415.08900000004</v>
      </c>
      <c r="AT25" s="61" t="s">
        <v>24</v>
      </c>
      <c r="AU25" s="296"/>
      <c r="AV25" s="49" t="s">
        <v>38</v>
      </c>
      <c r="AW25" s="12"/>
    </row>
    <row r="26" spans="1:49" ht="24" customHeight="1">
      <c r="A26" s="48"/>
      <c r="B26" s="293" t="s">
        <v>39</v>
      </c>
      <c r="C26" s="102" t="s">
        <v>23</v>
      </c>
      <c r="D26" s="111">
        <f>SUM('1月:12月'!D26)</f>
        <v>0</v>
      </c>
      <c r="E26" s="111">
        <f>SUM('1月:12月'!E26)</f>
        <v>0</v>
      </c>
      <c r="F26" s="111">
        <f>SUM('1月:12月'!F26)</f>
        <v>0</v>
      </c>
      <c r="G26" s="111">
        <f>SUM('1月:12月'!G26)</f>
        <v>0</v>
      </c>
      <c r="H26" s="111">
        <f>SUM('1月:12月'!H26)</f>
        <v>0</v>
      </c>
      <c r="I26" s="111">
        <f>SUM('1月:12月'!I26)</f>
        <v>0</v>
      </c>
      <c r="J26" s="111">
        <f>SUM('1月:12月'!J26)</f>
        <v>0</v>
      </c>
      <c r="K26" s="111">
        <f>SUM('1月:12月'!K26)</f>
        <v>0</v>
      </c>
      <c r="L26" s="111">
        <f>SUM('1月:12月'!L26)</f>
        <v>0</v>
      </c>
      <c r="M26" s="111">
        <f>SUM('1月:12月'!M26)</f>
        <v>0</v>
      </c>
      <c r="N26" s="111">
        <f>SUM('1月:12月'!N26)</f>
        <v>0</v>
      </c>
      <c r="O26" s="111">
        <f>SUM('1月:12月'!O26)</f>
        <v>0</v>
      </c>
      <c r="P26" s="111">
        <f>SUM('1月:12月'!P26)</f>
        <v>0</v>
      </c>
      <c r="Q26" s="111">
        <f>SUM('1月:12月'!Q26)</f>
        <v>0</v>
      </c>
      <c r="R26" s="111">
        <f>SUM('1月:12月'!R26)</f>
        <v>0</v>
      </c>
      <c r="S26" s="111">
        <f>SUM('1月:12月'!S26)</f>
        <v>0</v>
      </c>
      <c r="T26" s="111">
        <f>SUM('1月:12月'!T26)</f>
        <v>0</v>
      </c>
      <c r="U26" s="111">
        <f>SUM('1月:12月'!U26)</f>
        <v>0</v>
      </c>
      <c r="V26" s="111">
        <f>SUM('1月:12月'!V26)</f>
        <v>0</v>
      </c>
      <c r="W26" s="111">
        <f>SUM('1月:12月'!W26)</f>
        <v>0</v>
      </c>
      <c r="X26" s="111">
        <f>SUM('1月:12月'!X26)</f>
        <v>0</v>
      </c>
      <c r="Y26" s="111">
        <f>SUM('1月:12月'!Y26)</f>
        <v>0</v>
      </c>
      <c r="Z26" s="111">
        <f>SUM('1月:12月'!Z26)</f>
        <v>0</v>
      </c>
      <c r="AA26" s="111">
        <f>SUM('1月:12月'!AA26)</f>
        <v>0</v>
      </c>
      <c r="AB26" s="281">
        <f>SUM('1月:12月'!AB26)</f>
        <v>0</v>
      </c>
      <c r="AC26" s="111">
        <f>SUM('1月:12月'!AC26)</f>
        <v>0</v>
      </c>
      <c r="AD26" s="111">
        <f>SUM('1月:12月'!AD26)</f>
        <v>0</v>
      </c>
      <c r="AE26" s="111">
        <f>SUM('1月:12月'!AE26)</f>
        <v>0</v>
      </c>
      <c r="AF26" s="111">
        <f>SUM('1月:12月'!AF26)</f>
        <v>0</v>
      </c>
      <c r="AG26" s="111">
        <f>SUM('1月:12月'!AG26)</f>
        <v>0</v>
      </c>
      <c r="AH26" s="111">
        <f>SUM('1月:12月'!AH26)</f>
        <v>0</v>
      </c>
      <c r="AI26" s="111">
        <f>SUM('1月:12月'!AI26)</f>
        <v>0</v>
      </c>
      <c r="AJ26" s="111">
        <f>SUM('1月:12月'!AJ26)</f>
        <v>0</v>
      </c>
      <c r="AK26" s="111">
        <f>SUM('1月:12月'!AK26)</f>
        <v>0</v>
      </c>
      <c r="AL26" s="111">
        <f>SUM('1月:12月'!AL26)</f>
        <v>0</v>
      </c>
      <c r="AM26" s="111">
        <f>SUM('1月:12月'!AM26)</f>
        <v>0</v>
      </c>
      <c r="AN26" s="111">
        <f>SUM('1月:12月'!AN26)</f>
        <v>0</v>
      </c>
      <c r="AO26" s="111">
        <f>SUM('1月:12月'!AO26)</f>
        <v>0</v>
      </c>
      <c r="AP26" s="111">
        <f>SUM('1月:12月'!AP26)</f>
        <v>0</v>
      </c>
      <c r="AQ26" s="108">
        <f t="shared" si="1"/>
        <v>0</v>
      </c>
      <c r="AR26" s="108">
        <f t="shared" si="2"/>
        <v>0</v>
      </c>
      <c r="AS26" s="108">
        <f t="shared" si="3"/>
        <v>0</v>
      </c>
      <c r="AT26" s="32" t="s">
        <v>23</v>
      </c>
      <c r="AU26" s="295" t="s">
        <v>39</v>
      </c>
      <c r="AV26" s="49"/>
      <c r="AW26" s="12"/>
    </row>
    <row r="27" spans="1:49" ht="24" customHeight="1">
      <c r="A27" s="48" t="s">
        <v>25</v>
      </c>
      <c r="B27" s="294"/>
      <c r="C27" s="101" t="s">
        <v>24</v>
      </c>
      <c r="D27" s="41">
        <f>SUM('1月:12月'!D27)</f>
        <v>0</v>
      </c>
      <c r="E27" s="41">
        <f>SUM('1月:12月'!E27)</f>
        <v>0</v>
      </c>
      <c r="F27" s="41">
        <f>SUM('1月:12月'!F27)</f>
        <v>0</v>
      </c>
      <c r="G27" s="41">
        <f>SUM('1月:12月'!G27)</f>
        <v>0</v>
      </c>
      <c r="H27" s="41">
        <f>SUM('1月:12月'!H27)</f>
        <v>0</v>
      </c>
      <c r="I27" s="41">
        <f>SUM('1月:12月'!I27)</f>
        <v>0</v>
      </c>
      <c r="J27" s="41">
        <f>SUM('1月:12月'!J27)</f>
        <v>0</v>
      </c>
      <c r="K27" s="41">
        <f>SUM('1月:12月'!K27)</f>
        <v>0</v>
      </c>
      <c r="L27" s="41">
        <f>SUM('1月:12月'!L27)</f>
        <v>0</v>
      </c>
      <c r="M27" s="41">
        <f>SUM('1月:12月'!M27)</f>
        <v>0</v>
      </c>
      <c r="N27" s="41">
        <f>SUM('1月:12月'!N27)</f>
        <v>0</v>
      </c>
      <c r="O27" s="41">
        <f>SUM('1月:12月'!O27)</f>
        <v>0</v>
      </c>
      <c r="P27" s="41">
        <f>SUM('1月:12月'!P27)</f>
        <v>0</v>
      </c>
      <c r="Q27" s="41">
        <f>SUM('1月:12月'!Q27)</f>
        <v>0</v>
      </c>
      <c r="R27" s="41">
        <f>SUM('1月:12月'!R27)</f>
        <v>0</v>
      </c>
      <c r="S27" s="41">
        <f>SUM('1月:12月'!S27)</f>
        <v>0</v>
      </c>
      <c r="T27" s="41">
        <f>SUM('1月:12月'!T27)</f>
        <v>0</v>
      </c>
      <c r="U27" s="41">
        <f>SUM('1月:12月'!U27)</f>
        <v>0</v>
      </c>
      <c r="V27" s="41">
        <f>SUM('1月:12月'!V27)</f>
        <v>0</v>
      </c>
      <c r="W27" s="41">
        <f>SUM('1月:12月'!W27)</f>
        <v>0</v>
      </c>
      <c r="X27" s="41">
        <f>SUM('1月:12月'!X27)</f>
        <v>0</v>
      </c>
      <c r="Y27" s="41">
        <f>SUM('1月:12月'!Y27)</f>
        <v>0</v>
      </c>
      <c r="Z27" s="41">
        <f>SUM('1月:12月'!Z27)</f>
        <v>0</v>
      </c>
      <c r="AA27" s="41">
        <f>SUM('1月:12月'!AA27)</f>
        <v>0</v>
      </c>
      <c r="AB27" s="282">
        <f>SUM('1月:12月'!AB27)</f>
        <v>0</v>
      </c>
      <c r="AC27" s="41">
        <f>SUM('1月:12月'!AC27)</f>
        <v>0</v>
      </c>
      <c r="AD27" s="41">
        <f>SUM('1月:12月'!AD27)</f>
        <v>0</v>
      </c>
      <c r="AE27" s="41">
        <f>SUM('1月:12月'!AE27)</f>
        <v>0</v>
      </c>
      <c r="AF27" s="41">
        <f>SUM('1月:12月'!AF27)</f>
        <v>0</v>
      </c>
      <c r="AG27" s="41">
        <f>SUM('1月:12月'!AG27)</f>
        <v>0</v>
      </c>
      <c r="AH27" s="41">
        <f>SUM('1月:12月'!AH27)</f>
        <v>0</v>
      </c>
      <c r="AI27" s="41">
        <f>SUM('1月:12月'!AI27)</f>
        <v>0</v>
      </c>
      <c r="AJ27" s="41">
        <f>SUM('1月:12月'!AJ27)</f>
        <v>0</v>
      </c>
      <c r="AK27" s="41">
        <f>SUM('1月:12月'!AK27)</f>
        <v>0</v>
      </c>
      <c r="AL27" s="41">
        <f>SUM('1月:12月'!AL27)</f>
        <v>0</v>
      </c>
      <c r="AM27" s="41">
        <f>SUM('1月:12月'!AM27)</f>
        <v>0</v>
      </c>
      <c r="AN27" s="41">
        <f>SUM('1月:12月'!AN27)</f>
        <v>0</v>
      </c>
      <c r="AO27" s="41">
        <f>SUM('1月:12月'!AO27)</f>
        <v>0</v>
      </c>
      <c r="AP27" s="41">
        <f>SUM('1月:12月'!AP27)</f>
        <v>0</v>
      </c>
      <c r="AQ27" s="45">
        <f t="shared" si="1"/>
        <v>0</v>
      </c>
      <c r="AR27" s="45">
        <f t="shared" si="2"/>
        <v>0</v>
      </c>
      <c r="AS27" s="45">
        <f t="shared" si="3"/>
        <v>0</v>
      </c>
      <c r="AT27" s="61" t="s">
        <v>24</v>
      </c>
      <c r="AU27" s="296"/>
      <c r="AV27" s="49" t="s">
        <v>25</v>
      </c>
      <c r="AW27" s="12"/>
    </row>
    <row r="28" spans="1:49" ht="24" customHeight="1">
      <c r="A28" s="48"/>
      <c r="B28" s="293" t="s">
        <v>40</v>
      </c>
      <c r="C28" s="102" t="s">
        <v>23</v>
      </c>
      <c r="D28" s="111">
        <f>SUM('1月:12月'!D28)</f>
        <v>0</v>
      </c>
      <c r="E28" s="111">
        <f>SUM('1月:12月'!E28)</f>
        <v>0</v>
      </c>
      <c r="F28" s="111">
        <f>SUM('1月:12月'!F28)</f>
        <v>0</v>
      </c>
      <c r="G28" s="111">
        <f>SUM('1月:12月'!G28)</f>
        <v>0</v>
      </c>
      <c r="H28" s="111">
        <f>SUM('1月:12月'!H28)</f>
        <v>0</v>
      </c>
      <c r="I28" s="111">
        <f>SUM('1月:12月'!I28)</f>
        <v>0</v>
      </c>
      <c r="J28" s="111">
        <f>SUM('1月:12月'!J28)</f>
        <v>0</v>
      </c>
      <c r="K28" s="111">
        <f>SUM('1月:12月'!K28)</f>
        <v>0</v>
      </c>
      <c r="L28" s="111">
        <f>SUM('1月:12月'!L28)</f>
        <v>0</v>
      </c>
      <c r="M28" s="111">
        <f>SUM('1月:12月'!M28)</f>
        <v>0</v>
      </c>
      <c r="N28" s="111">
        <f>SUM('1月:12月'!N28)</f>
        <v>0</v>
      </c>
      <c r="O28" s="111">
        <f>SUM('1月:12月'!O28)</f>
        <v>0</v>
      </c>
      <c r="P28" s="111">
        <f>SUM('1月:12月'!P28)</f>
        <v>0</v>
      </c>
      <c r="Q28" s="111">
        <f>SUM('1月:12月'!Q28)</f>
        <v>0</v>
      </c>
      <c r="R28" s="111">
        <f>SUM('1月:12月'!R28)</f>
        <v>0</v>
      </c>
      <c r="S28" s="111">
        <f>SUM('1月:12月'!S28)</f>
        <v>0</v>
      </c>
      <c r="T28" s="111">
        <f>SUM('1月:12月'!T28)</f>
        <v>0</v>
      </c>
      <c r="U28" s="111">
        <f>SUM('1月:12月'!U28)</f>
        <v>0</v>
      </c>
      <c r="V28" s="111">
        <f>SUM('1月:12月'!V28)</f>
        <v>0</v>
      </c>
      <c r="W28" s="111">
        <f>SUM('1月:12月'!W28)</f>
        <v>0</v>
      </c>
      <c r="X28" s="111">
        <f>SUM('1月:12月'!X28)</f>
        <v>0</v>
      </c>
      <c r="Y28" s="111">
        <f>SUM('1月:12月'!Y28)</f>
        <v>0</v>
      </c>
      <c r="Z28" s="111">
        <f>SUM('1月:12月'!Z28)</f>
        <v>0</v>
      </c>
      <c r="AA28" s="111">
        <f>SUM('1月:12月'!AA28)</f>
        <v>0</v>
      </c>
      <c r="AB28" s="281">
        <f>SUM('1月:12月'!AB28)</f>
        <v>0</v>
      </c>
      <c r="AC28" s="111">
        <f>SUM('1月:12月'!AC28)</f>
        <v>0</v>
      </c>
      <c r="AD28" s="111">
        <f>SUM('1月:12月'!AD28)</f>
        <v>0</v>
      </c>
      <c r="AE28" s="111">
        <f>SUM('1月:12月'!AE28)</f>
        <v>0</v>
      </c>
      <c r="AF28" s="111">
        <f>SUM('1月:12月'!AF28)</f>
        <v>0</v>
      </c>
      <c r="AG28" s="111">
        <f>SUM('1月:12月'!AG28)</f>
        <v>0</v>
      </c>
      <c r="AH28" s="111">
        <f>SUM('1月:12月'!AH28)</f>
        <v>0</v>
      </c>
      <c r="AI28" s="111">
        <f>SUM('1月:12月'!AI28)</f>
        <v>0</v>
      </c>
      <c r="AJ28" s="111">
        <f>SUM('1月:12月'!AJ28)</f>
        <v>0</v>
      </c>
      <c r="AK28" s="111">
        <f>SUM('1月:12月'!AK28)</f>
        <v>0</v>
      </c>
      <c r="AL28" s="111">
        <f>SUM('1月:12月'!AL28)</f>
        <v>0</v>
      </c>
      <c r="AM28" s="111">
        <f>SUM('1月:12月'!AM28)</f>
        <v>0</v>
      </c>
      <c r="AN28" s="111">
        <f>SUM('1月:12月'!AN28)</f>
        <v>0</v>
      </c>
      <c r="AO28" s="111">
        <f>SUM('1月:12月'!AO28)</f>
        <v>0</v>
      </c>
      <c r="AP28" s="111">
        <f>SUM('1月:12月'!AP28)</f>
        <v>0</v>
      </c>
      <c r="AQ28" s="108">
        <f t="shared" si="1"/>
        <v>0</v>
      </c>
      <c r="AR28" s="108">
        <f t="shared" si="2"/>
        <v>0</v>
      </c>
      <c r="AS28" s="108">
        <f t="shared" si="3"/>
        <v>0</v>
      </c>
      <c r="AT28" s="62" t="s">
        <v>23</v>
      </c>
      <c r="AU28" s="295" t="s">
        <v>40</v>
      </c>
      <c r="AV28" s="49"/>
      <c r="AW28" s="12"/>
    </row>
    <row r="29" spans="1:49" ht="24" customHeight="1">
      <c r="A29" s="48" t="s">
        <v>27</v>
      </c>
      <c r="B29" s="294"/>
      <c r="C29" s="101" t="s">
        <v>24</v>
      </c>
      <c r="D29" s="41">
        <f>SUM('1月:12月'!D29)</f>
        <v>0</v>
      </c>
      <c r="E29" s="41">
        <f>SUM('1月:12月'!E29)</f>
        <v>0</v>
      </c>
      <c r="F29" s="41">
        <f>SUM('1月:12月'!F29)</f>
        <v>0</v>
      </c>
      <c r="G29" s="41">
        <f>SUM('1月:12月'!G29)</f>
        <v>0</v>
      </c>
      <c r="H29" s="41">
        <f>SUM('1月:12月'!H29)</f>
        <v>0</v>
      </c>
      <c r="I29" s="41">
        <f>SUM('1月:12月'!I29)</f>
        <v>0</v>
      </c>
      <c r="J29" s="41">
        <f>SUM('1月:12月'!J29)</f>
        <v>0</v>
      </c>
      <c r="K29" s="41">
        <f>SUM('1月:12月'!K29)</f>
        <v>0</v>
      </c>
      <c r="L29" s="41">
        <f>SUM('1月:12月'!L29)</f>
        <v>0</v>
      </c>
      <c r="M29" s="41">
        <f>SUM('1月:12月'!M29)</f>
        <v>0</v>
      </c>
      <c r="N29" s="41">
        <f>SUM('1月:12月'!N29)</f>
        <v>0</v>
      </c>
      <c r="O29" s="41">
        <f>SUM('1月:12月'!O29)</f>
        <v>0</v>
      </c>
      <c r="P29" s="41">
        <f>SUM('1月:12月'!P29)</f>
        <v>0</v>
      </c>
      <c r="Q29" s="41">
        <f>SUM('1月:12月'!Q29)</f>
        <v>0</v>
      </c>
      <c r="R29" s="41">
        <f>SUM('1月:12月'!R29)</f>
        <v>0</v>
      </c>
      <c r="S29" s="41">
        <f>SUM('1月:12月'!S29)</f>
        <v>0</v>
      </c>
      <c r="T29" s="41">
        <f>SUM('1月:12月'!T29)</f>
        <v>0</v>
      </c>
      <c r="U29" s="41">
        <f>SUM('1月:12月'!U29)</f>
        <v>0</v>
      </c>
      <c r="V29" s="41">
        <f>SUM('1月:12月'!V29)</f>
        <v>0</v>
      </c>
      <c r="W29" s="41">
        <f>SUM('1月:12月'!W29)</f>
        <v>0</v>
      </c>
      <c r="X29" s="41">
        <f>SUM('1月:12月'!X29)</f>
        <v>0</v>
      </c>
      <c r="Y29" s="41">
        <f>SUM('1月:12月'!Y29)</f>
        <v>0</v>
      </c>
      <c r="Z29" s="41">
        <f>SUM('1月:12月'!Z29)</f>
        <v>0</v>
      </c>
      <c r="AA29" s="41">
        <f>SUM('1月:12月'!AA29)</f>
        <v>0</v>
      </c>
      <c r="AB29" s="282">
        <f>SUM('1月:12月'!AB29)</f>
        <v>0</v>
      </c>
      <c r="AC29" s="41">
        <f>SUM('1月:12月'!AC29)</f>
        <v>0</v>
      </c>
      <c r="AD29" s="41">
        <f>SUM('1月:12月'!AD29)</f>
        <v>0</v>
      </c>
      <c r="AE29" s="41">
        <f>SUM('1月:12月'!AE29)</f>
        <v>0</v>
      </c>
      <c r="AF29" s="41">
        <f>SUM('1月:12月'!AF29)</f>
        <v>0</v>
      </c>
      <c r="AG29" s="41">
        <f>SUM('1月:12月'!AG29)</f>
        <v>0</v>
      </c>
      <c r="AH29" s="41">
        <f>SUM('1月:12月'!AH29)</f>
        <v>0</v>
      </c>
      <c r="AI29" s="41">
        <f>SUM('1月:12月'!AI29)</f>
        <v>0</v>
      </c>
      <c r="AJ29" s="41">
        <f>SUM('1月:12月'!AJ29)</f>
        <v>0</v>
      </c>
      <c r="AK29" s="41">
        <f>SUM('1月:12月'!AK29)</f>
        <v>0</v>
      </c>
      <c r="AL29" s="41">
        <f>SUM('1月:12月'!AL29)</f>
        <v>0</v>
      </c>
      <c r="AM29" s="41">
        <f>SUM('1月:12月'!AM29)</f>
        <v>0</v>
      </c>
      <c r="AN29" s="41">
        <f>SUM('1月:12月'!AN29)</f>
        <v>0</v>
      </c>
      <c r="AO29" s="41">
        <f>SUM('1月:12月'!AO29)</f>
        <v>0</v>
      </c>
      <c r="AP29" s="41">
        <f>SUM('1月:12月'!AP29)</f>
        <v>0</v>
      </c>
      <c r="AQ29" s="45">
        <f t="shared" si="1"/>
        <v>0</v>
      </c>
      <c r="AR29" s="45">
        <f t="shared" si="2"/>
        <v>0</v>
      </c>
      <c r="AS29" s="45">
        <f t="shared" si="3"/>
        <v>0</v>
      </c>
      <c r="AT29" s="57" t="s">
        <v>24</v>
      </c>
      <c r="AU29" s="296"/>
      <c r="AV29" s="49" t="s">
        <v>27</v>
      </c>
      <c r="AW29" s="12"/>
    </row>
    <row r="30" spans="1:49" ht="24" customHeight="1">
      <c r="A30" s="48"/>
      <c r="B30" s="293" t="s">
        <v>41</v>
      </c>
      <c r="C30" s="102" t="s">
        <v>23</v>
      </c>
      <c r="D30" s="111">
        <f>SUM('1月:12月'!D30)</f>
        <v>295</v>
      </c>
      <c r="E30" s="111">
        <f>SUM('1月:12月'!E30)</f>
        <v>103.77719999999999</v>
      </c>
      <c r="F30" s="111">
        <f>SUM('1月:12月'!F30)</f>
        <v>66684.728714837533</v>
      </c>
      <c r="G30" s="111">
        <f>SUM('1月:12月'!G30)</f>
        <v>385</v>
      </c>
      <c r="H30" s="111">
        <f>SUM('1月:12月'!H30)</f>
        <v>114.5042</v>
      </c>
      <c r="I30" s="111">
        <f>SUM('1月:12月'!I30)</f>
        <v>89005.178999999989</v>
      </c>
      <c r="J30" s="111">
        <f>SUM('1月:12月'!J30)</f>
        <v>680</v>
      </c>
      <c r="K30" s="111">
        <f>SUM('1月:12月'!K30)</f>
        <v>218.28140000000002</v>
      </c>
      <c r="L30" s="111">
        <f>SUM('1月:12月'!L30)</f>
        <v>155689.90771483752</v>
      </c>
      <c r="M30" s="111">
        <f>SUM('1月:12月'!M30)</f>
        <v>0</v>
      </c>
      <c r="N30" s="111">
        <f>SUM('1月:12月'!N30)</f>
        <v>0</v>
      </c>
      <c r="O30" s="111">
        <f>SUM('1月:12月'!O30)</f>
        <v>0</v>
      </c>
      <c r="P30" s="111">
        <f>SUM('1月:12月'!P30)</f>
        <v>0</v>
      </c>
      <c r="Q30" s="111">
        <f>SUM('1月:12月'!Q30)</f>
        <v>0</v>
      </c>
      <c r="R30" s="111">
        <f>SUM('1月:12月'!R30)</f>
        <v>0</v>
      </c>
      <c r="S30" s="111">
        <f>SUM('1月:12月'!S30)</f>
        <v>0</v>
      </c>
      <c r="T30" s="111">
        <f>SUM('1月:12月'!T30)</f>
        <v>0</v>
      </c>
      <c r="U30" s="111">
        <f>SUM('1月:12月'!U30)</f>
        <v>0</v>
      </c>
      <c r="V30" s="111">
        <f>SUM('1月:12月'!V30)</f>
        <v>0</v>
      </c>
      <c r="W30" s="111">
        <f>SUM('1月:12月'!W30)</f>
        <v>0</v>
      </c>
      <c r="X30" s="111">
        <f>SUM('1月:12月'!X30)</f>
        <v>0</v>
      </c>
      <c r="Y30" s="111">
        <f>SUM('1月:12月'!Y30)</f>
        <v>1659</v>
      </c>
      <c r="Z30" s="111">
        <f>SUM('1月:12月'!Z30)</f>
        <v>490.67890000000006</v>
      </c>
      <c r="AA30" s="111">
        <f>SUM('1月:12月'!AA30)</f>
        <v>154430.16000000003</v>
      </c>
      <c r="AB30" s="281">
        <f>SUM('1月:12月'!AB30)</f>
        <v>9414</v>
      </c>
      <c r="AC30" s="111">
        <f>SUM('1月:12月'!AC30)</f>
        <v>859.2371599999999</v>
      </c>
      <c r="AD30" s="111">
        <f>SUM('1月:12月'!AD30)</f>
        <v>375673.33999999997</v>
      </c>
      <c r="AE30" s="111">
        <f>SUM('1月:12月'!AE30)</f>
        <v>69</v>
      </c>
      <c r="AF30" s="111">
        <f>SUM('1月:12月'!AF30)</f>
        <v>5.0068999999999999</v>
      </c>
      <c r="AG30" s="111">
        <f>SUM('1月:12月'!AG30)</f>
        <v>5054.0269999999991</v>
      </c>
      <c r="AH30" s="111">
        <f>SUM('1月:12月'!AH30)</f>
        <v>1306</v>
      </c>
      <c r="AI30" s="111">
        <f>SUM('1月:12月'!AI30)</f>
        <v>354.53930000000003</v>
      </c>
      <c r="AJ30" s="111">
        <f>SUM('1月:12月'!AJ30)</f>
        <v>231154.85200000001</v>
      </c>
      <c r="AK30" s="111">
        <f>SUM('1月:12月'!AK30)</f>
        <v>1797</v>
      </c>
      <c r="AL30" s="111">
        <f>SUM('1月:12月'!AL30)</f>
        <v>98.61645</v>
      </c>
      <c r="AM30" s="111">
        <f>SUM('1月:12月'!AM30)</f>
        <v>68132.638999999996</v>
      </c>
      <c r="AN30" s="111">
        <f>SUM('1月:12月'!AN30)</f>
        <v>4649</v>
      </c>
      <c r="AO30" s="111">
        <f>SUM('1月:12月'!AO30)</f>
        <v>627.87657999999999</v>
      </c>
      <c r="AP30" s="111">
        <f>SUM('1月:12月'!AP30)</f>
        <v>384770.64399999997</v>
      </c>
      <c r="AQ30" s="108">
        <f t="shared" si="1"/>
        <v>19574</v>
      </c>
      <c r="AR30" s="108">
        <f t="shared" si="2"/>
        <v>2654.2366900000002</v>
      </c>
      <c r="AS30" s="108">
        <f t="shared" si="3"/>
        <v>1374905.5697148372</v>
      </c>
      <c r="AT30" s="32" t="s">
        <v>23</v>
      </c>
      <c r="AU30" s="295" t="s">
        <v>41</v>
      </c>
      <c r="AV30" s="28"/>
      <c r="AW30" s="12"/>
    </row>
    <row r="31" spans="1:49" ht="24" customHeight="1">
      <c r="A31" s="26"/>
      <c r="B31" s="294"/>
      <c r="C31" s="101" t="s">
        <v>24</v>
      </c>
      <c r="D31" s="41">
        <f>SUM('1月:12月'!D31)</f>
        <v>0</v>
      </c>
      <c r="E31" s="41">
        <f>SUM('1月:12月'!E31)</f>
        <v>0</v>
      </c>
      <c r="F31" s="41">
        <f>SUM('1月:12月'!F31)</f>
        <v>0</v>
      </c>
      <c r="G31" s="41">
        <f>SUM('1月:12月'!G31)</f>
        <v>0</v>
      </c>
      <c r="H31" s="41">
        <f>SUM('1月:12月'!H31)</f>
        <v>0</v>
      </c>
      <c r="I31" s="41">
        <f>SUM('1月:12月'!I31)</f>
        <v>0</v>
      </c>
      <c r="J31" s="41">
        <f>SUM('1月:12月'!J31)</f>
        <v>0</v>
      </c>
      <c r="K31" s="41">
        <f>SUM('1月:12月'!K31)</f>
        <v>0</v>
      </c>
      <c r="L31" s="41">
        <f>SUM('1月:12月'!L31)</f>
        <v>0</v>
      </c>
      <c r="M31" s="41">
        <f>SUM('1月:12月'!M31)</f>
        <v>0</v>
      </c>
      <c r="N31" s="41">
        <f>SUM('1月:12月'!N31)</f>
        <v>0</v>
      </c>
      <c r="O31" s="41">
        <f>SUM('1月:12月'!O31)</f>
        <v>0</v>
      </c>
      <c r="P31" s="41">
        <f>SUM('1月:12月'!P31)</f>
        <v>0</v>
      </c>
      <c r="Q31" s="41">
        <f>SUM('1月:12月'!Q31)</f>
        <v>0</v>
      </c>
      <c r="R31" s="41">
        <f>SUM('1月:12月'!R31)</f>
        <v>0</v>
      </c>
      <c r="S31" s="41">
        <f>SUM('1月:12月'!S31)</f>
        <v>0</v>
      </c>
      <c r="T31" s="41">
        <f>SUM('1月:12月'!T31)</f>
        <v>0</v>
      </c>
      <c r="U31" s="41">
        <f>SUM('1月:12月'!U31)</f>
        <v>0</v>
      </c>
      <c r="V31" s="41">
        <f>SUM('1月:12月'!V31)</f>
        <v>0</v>
      </c>
      <c r="W31" s="41">
        <f>SUM('1月:12月'!W31)</f>
        <v>0</v>
      </c>
      <c r="X31" s="41">
        <f>SUM('1月:12月'!X31)</f>
        <v>0</v>
      </c>
      <c r="Y31" s="41">
        <f>SUM('1月:12月'!Y31)</f>
        <v>0</v>
      </c>
      <c r="Z31" s="41">
        <f>SUM('1月:12月'!Z31)</f>
        <v>0</v>
      </c>
      <c r="AA31" s="41">
        <f>SUM('1月:12月'!AA31)</f>
        <v>0</v>
      </c>
      <c r="AB31" s="282">
        <f>SUM('1月:12月'!AB31)</f>
        <v>0</v>
      </c>
      <c r="AC31" s="41">
        <f>SUM('1月:12月'!AC31)</f>
        <v>0</v>
      </c>
      <c r="AD31" s="41">
        <f>SUM('1月:12月'!AD31)</f>
        <v>0</v>
      </c>
      <c r="AE31" s="41">
        <f>SUM('1月:12月'!AE31)</f>
        <v>0</v>
      </c>
      <c r="AF31" s="41">
        <f>SUM('1月:12月'!AF31)</f>
        <v>0</v>
      </c>
      <c r="AG31" s="41">
        <f>SUM('1月:12月'!AG31)</f>
        <v>0</v>
      </c>
      <c r="AH31" s="41">
        <f>SUM('1月:12月'!AH31)</f>
        <v>0</v>
      </c>
      <c r="AI31" s="41">
        <f>SUM('1月:12月'!AI31)</f>
        <v>0</v>
      </c>
      <c r="AJ31" s="41">
        <f>SUM('1月:12月'!AJ31)</f>
        <v>0</v>
      </c>
      <c r="AK31" s="41">
        <f>SUM('1月:12月'!AK31)</f>
        <v>0</v>
      </c>
      <c r="AL31" s="41">
        <f>SUM('1月:12月'!AL31)</f>
        <v>0</v>
      </c>
      <c r="AM31" s="41">
        <f>SUM('1月:12月'!AM31)</f>
        <v>0</v>
      </c>
      <c r="AN31" s="41">
        <f>SUM('1月:12月'!AN31)</f>
        <v>0</v>
      </c>
      <c r="AO31" s="41">
        <f>SUM('1月:12月'!AO31)</f>
        <v>0</v>
      </c>
      <c r="AP31" s="41">
        <f>SUM('1月:12月'!AP31)</f>
        <v>0</v>
      </c>
      <c r="AQ31" s="45">
        <f t="shared" si="1"/>
        <v>0</v>
      </c>
      <c r="AR31" s="45">
        <f t="shared" si="2"/>
        <v>0</v>
      </c>
      <c r="AS31" s="45">
        <f t="shared" si="3"/>
        <v>0</v>
      </c>
      <c r="AT31" s="56" t="s">
        <v>24</v>
      </c>
      <c r="AU31" s="296"/>
      <c r="AV31" s="27"/>
      <c r="AW31" s="12"/>
    </row>
    <row r="32" spans="1:49" ht="24" customHeight="1">
      <c r="A32" s="48" t="s">
        <v>42</v>
      </c>
      <c r="B32" s="293" t="s">
        <v>43</v>
      </c>
      <c r="C32" s="102" t="s">
        <v>23</v>
      </c>
      <c r="D32" s="111">
        <f>SUM('1月:12月'!D32)</f>
        <v>0</v>
      </c>
      <c r="E32" s="111">
        <f>SUM('1月:12月'!E32)</f>
        <v>0</v>
      </c>
      <c r="F32" s="111">
        <f>SUM('1月:12月'!F32)</f>
        <v>0</v>
      </c>
      <c r="G32" s="111">
        <f>SUM('1月:12月'!G32)</f>
        <v>0</v>
      </c>
      <c r="H32" s="111">
        <f>SUM('1月:12月'!H32)</f>
        <v>0</v>
      </c>
      <c r="I32" s="111">
        <f>SUM('1月:12月'!I32)</f>
        <v>0</v>
      </c>
      <c r="J32" s="111">
        <f>SUM('1月:12月'!J32)</f>
        <v>0</v>
      </c>
      <c r="K32" s="111">
        <f>SUM('1月:12月'!K32)</f>
        <v>0</v>
      </c>
      <c r="L32" s="111">
        <f>SUM('1月:12月'!L32)</f>
        <v>0</v>
      </c>
      <c r="M32" s="111">
        <f>SUM('1月:12月'!M32)</f>
        <v>1001</v>
      </c>
      <c r="N32" s="111">
        <f>SUM('1月:12月'!N32)</f>
        <v>2073.1190000000001</v>
      </c>
      <c r="O32" s="111">
        <f>SUM('1月:12月'!O32)</f>
        <v>382537.28100000002</v>
      </c>
      <c r="P32" s="111">
        <f>SUM('1月:12月'!P32)</f>
        <v>1814</v>
      </c>
      <c r="Q32" s="111">
        <f>SUM('1月:12月'!Q32)</f>
        <v>14419.527700000002</v>
      </c>
      <c r="R32" s="111">
        <f>SUM('1月:12月'!R32)</f>
        <v>1764242.4040000001</v>
      </c>
      <c r="S32" s="111">
        <f>SUM('1月:12月'!S32)</f>
        <v>0</v>
      </c>
      <c r="T32" s="111">
        <f>SUM('1月:12月'!T32)</f>
        <v>0</v>
      </c>
      <c r="U32" s="111">
        <f>SUM('1月:12月'!U32)</f>
        <v>0</v>
      </c>
      <c r="V32" s="111">
        <f>SUM('1月:12月'!V32)</f>
        <v>1814</v>
      </c>
      <c r="W32" s="111">
        <f>SUM('1月:12月'!W32)</f>
        <v>14419.527700000002</v>
      </c>
      <c r="X32" s="111">
        <f>SUM('1月:12月'!X32)</f>
        <v>1764242.4040000001</v>
      </c>
      <c r="Y32" s="111">
        <f>SUM('1月:12月'!Y32)</f>
        <v>1470</v>
      </c>
      <c r="Z32" s="111">
        <f>SUM('1月:12月'!Z32)</f>
        <v>10215.1091</v>
      </c>
      <c r="AA32" s="111">
        <f>SUM('1月:12月'!AA32)</f>
        <v>1187056.5610000002</v>
      </c>
      <c r="AB32" s="281">
        <f>SUM('1月:12月'!AB32)</f>
        <v>0</v>
      </c>
      <c r="AC32" s="111">
        <f>SUM('1月:12月'!AC32)</f>
        <v>0</v>
      </c>
      <c r="AD32" s="111">
        <f>SUM('1月:12月'!AD32)</f>
        <v>0</v>
      </c>
      <c r="AE32" s="111">
        <f>SUM('1月:12月'!AE32)</f>
        <v>0</v>
      </c>
      <c r="AF32" s="111">
        <f>SUM('1月:12月'!AF32)</f>
        <v>0</v>
      </c>
      <c r="AG32" s="111">
        <f>SUM('1月:12月'!AG32)</f>
        <v>0</v>
      </c>
      <c r="AH32" s="111">
        <f>SUM('1月:12月'!AH32)</f>
        <v>0</v>
      </c>
      <c r="AI32" s="111">
        <f>SUM('1月:12月'!AI32)</f>
        <v>0</v>
      </c>
      <c r="AJ32" s="111">
        <f>SUM('1月:12月'!AJ32)</f>
        <v>0</v>
      </c>
      <c r="AK32" s="111">
        <f>SUM('1月:12月'!AK32)</f>
        <v>44</v>
      </c>
      <c r="AL32" s="111">
        <f>SUM('1月:12月'!AL32)</f>
        <v>2.0615999999999994</v>
      </c>
      <c r="AM32" s="111">
        <f>SUM('1月:12月'!AM32)</f>
        <v>13999.960999999999</v>
      </c>
      <c r="AN32" s="111">
        <f>SUM('1月:12月'!AN32)</f>
        <v>0</v>
      </c>
      <c r="AO32" s="111">
        <f>SUM('1月:12月'!AO32)</f>
        <v>0</v>
      </c>
      <c r="AP32" s="111">
        <f>SUM('1月:12月'!AP32)</f>
        <v>0</v>
      </c>
      <c r="AQ32" s="108">
        <f t="shared" si="1"/>
        <v>4329</v>
      </c>
      <c r="AR32" s="108">
        <f t="shared" si="2"/>
        <v>26709.8174</v>
      </c>
      <c r="AS32" s="108">
        <f t="shared" si="3"/>
        <v>3347836.2070000004</v>
      </c>
      <c r="AT32" s="53" t="s">
        <v>23</v>
      </c>
      <c r="AU32" s="295" t="s">
        <v>43</v>
      </c>
      <c r="AV32" s="49" t="s">
        <v>42</v>
      </c>
      <c r="AW32" s="12"/>
    </row>
    <row r="33" spans="1:49" ht="24" customHeight="1">
      <c r="A33" s="48" t="s">
        <v>44</v>
      </c>
      <c r="B33" s="294"/>
      <c r="C33" s="101" t="s">
        <v>24</v>
      </c>
      <c r="D33" s="41">
        <f>SUM('1月:12月'!D33)</f>
        <v>0</v>
      </c>
      <c r="E33" s="41">
        <f>SUM('1月:12月'!E33)</f>
        <v>0</v>
      </c>
      <c r="F33" s="41">
        <f>SUM('1月:12月'!F33)</f>
        <v>0</v>
      </c>
      <c r="G33" s="41">
        <f>SUM('1月:12月'!G33)</f>
        <v>0</v>
      </c>
      <c r="H33" s="41">
        <f>SUM('1月:12月'!H33)</f>
        <v>0</v>
      </c>
      <c r="I33" s="41">
        <f>SUM('1月:12月'!I33)</f>
        <v>0</v>
      </c>
      <c r="J33" s="41">
        <f>SUM('1月:12月'!J33)</f>
        <v>0</v>
      </c>
      <c r="K33" s="41">
        <f>SUM('1月:12月'!K33)</f>
        <v>0</v>
      </c>
      <c r="L33" s="41">
        <f>SUM('1月:12月'!L33)</f>
        <v>0</v>
      </c>
      <c r="M33" s="41">
        <f>SUM('1月:12月'!M33)</f>
        <v>0</v>
      </c>
      <c r="N33" s="41">
        <f>SUM('1月:12月'!N33)</f>
        <v>0</v>
      </c>
      <c r="O33" s="41">
        <f>SUM('1月:12月'!O33)</f>
        <v>0</v>
      </c>
      <c r="P33" s="41">
        <f>SUM('1月:12月'!P33)</f>
        <v>0</v>
      </c>
      <c r="Q33" s="41">
        <f>SUM('1月:12月'!Q33)</f>
        <v>0</v>
      </c>
      <c r="R33" s="41">
        <f>SUM('1月:12月'!R33)</f>
        <v>0</v>
      </c>
      <c r="S33" s="41">
        <f>SUM('1月:12月'!S33)</f>
        <v>0</v>
      </c>
      <c r="T33" s="41">
        <f>SUM('1月:12月'!T33)</f>
        <v>0</v>
      </c>
      <c r="U33" s="41">
        <f>SUM('1月:12月'!U33)</f>
        <v>0</v>
      </c>
      <c r="V33" s="41">
        <f>SUM('1月:12月'!V33)</f>
        <v>0</v>
      </c>
      <c r="W33" s="41">
        <f>SUM('1月:12月'!W33)</f>
        <v>0</v>
      </c>
      <c r="X33" s="41">
        <f>SUM('1月:12月'!X33)</f>
        <v>0</v>
      </c>
      <c r="Y33" s="41">
        <f>SUM('1月:12月'!Y33)</f>
        <v>0</v>
      </c>
      <c r="Z33" s="41">
        <f>SUM('1月:12月'!Z33)</f>
        <v>0</v>
      </c>
      <c r="AA33" s="41">
        <f>SUM('1月:12月'!AA33)</f>
        <v>0</v>
      </c>
      <c r="AB33" s="282">
        <f>SUM('1月:12月'!AB33)</f>
        <v>0</v>
      </c>
      <c r="AC33" s="41">
        <f>SUM('1月:12月'!AC33)</f>
        <v>0</v>
      </c>
      <c r="AD33" s="41">
        <f>SUM('1月:12月'!AD33)</f>
        <v>0</v>
      </c>
      <c r="AE33" s="41">
        <f>SUM('1月:12月'!AE33)</f>
        <v>0</v>
      </c>
      <c r="AF33" s="41">
        <f>SUM('1月:12月'!AF33)</f>
        <v>0</v>
      </c>
      <c r="AG33" s="41">
        <f>SUM('1月:12月'!AG33)</f>
        <v>0</v>
      </c>
      <c r="AH33" s="41">
        <f>SUM('1月:12月'!AH33)</f>
        <v>0</v>
      </c>
      <c r="AI33" s="41">
        <f>SUM('1月:12月'!AI33)</f>
        <v>0</v>
      </c>
      <c r="AJ33" s="41">
        <f>SUM('1月:12月'!AJ33)</f>
        <v>0</v>
      </c>
      <c r="AK33" s="41">
        <f>SUM('1月:12月'!AK33)</f>
        <v>0</v>
      </c>
      <c r="AL33" s="41">
        <f>SUM('1月:12月'!AL33)</f>
        <v>0</v>
      </c>
      <c r="AM33" s="41">
        <f>SUM('1月:12月'!AM33)</f>
        <v>0</v>
      </c>
      <c r="AN33" s="41">
        <f>SUM('1月:12月'!AN33)</f>
        <v>0</v>
      </c>
      <c r="AO33" s="41">
        <f>SUM('1月:12月'!AO33)</f>
        <v>0</v>
      </c>
      <c r="AP33" s="41">
        <f>SUM('1月:12月'!AP33)</f>
        <v>0</v>
      </c>
      <c r="AQ33" s="45">
        <f t="shared" si="1"/>
        <v>0</v>
      </c>
      <c r="AR33" s="45">
        <f t="shared" si="2"/>
        <v>0</v>
      </c>
      <c r="AS33" s="45">
        <f t="shared" si="3"/>
        <v>0</v>
      </c>
      <c r="AT33" s="57" t="s">
        <v>24</v>
      </c>
      <c r="AU33" s="296"/>
      <c r="AV33" s="49" t="s">
        <v>44</v>
      </c>
      <c r="AW33" s="12"/>
    </row>
    <row r="34" spans="1:49" ht="24" customHeight="1">
      <c r="A34" s="48" t="s">
        <v>25</v>
      </c>
      <c r="B34" s="293" t="s">
        <v>45</v>
      </c>
      <c r="C34" s="102" t="s">
        <v>23</v>
      </c>
      <c r="D34" s="111">
        <f>SUM('1月:12月'!D34)</f>
        <v>0</v>
      </c>
      <c r="E34" s="111">
        <f>SUM('1月:12月'!E34)</f>
        <v>0</v>
      </c>
      <c r="F34" s="111">
        <f>SUM('1月:12月'!F34)</f>
        <v>0</v>
      </c>
      <c r="G34" s="111">
        <f>SUM('1月:12月'!G34)</f>
        <v>41</v>
      </c>
      <c r="H34" s="111">
        <f>SUM('1月:12月'!H34)</f>
        <v>1.7735000000000001</v>
      </c>
      <c r="I34" s="111">
        <f>SUM('1月:12月'!I34)</f>
        <v>1498.9159999999999</v>
      </c>
      <c r="J34" s="111">
        <f>SUM('1月:12月'!J34)</f>
        <v>41</v>
      </c>
      <c r="K34" s="111">
        <f>SUM('1月:12月'!K34)</f>
        <v>1.7735000000000001</v>
      </c>
      <c r="L34" s="111">
        <f>SUM('1月:12月'!L34)</f>
        <v>1498.9159999999999</v>
      </c>
      <c r="M34" s="111">
        <f>SUM('1月:12月'!M34)</f>
        <v>1077</v>
      </c>
      <c r="N34" s="111">
        <f>SUM('1月:12月'!N34)</f>
        <v>455.27779999999996</v>
      </c>
      <c r="O34" s="111">
        <f>SUM('1月:12月'!O34)</f>
        <v>138816.56</v>
      </c>
      <c r="P34" s="111">
        <f>SUM('1月:12月'!P34)</f>
        <v>0</v>
      </c>
      <c r="Q34" s="111">
        <f>SUM('1月:12月'!Q34)</f>
        <v>0</v>
      </c>
      <c r="R34" s="111">
        <f>SUM('1月:12月'!R34)</f>
        <v>0</v>
      </c>
      <c r="S34" s="111">
        <f>SUM('1月:12月'!S34)</f>
        <v>0</v>
      </c>
      <c r="T34" s="111">
        <f>SUM('1月:12月'!T34)</f>
        <v>0</v>
      </c>
      <c r="U34" s="111">
        <f>SUM('1月:12月'!U34)</f>
        <v>0</v>
      </c>
      <c r="V34" s="111">
        <f>SUM('1月:12月'!V34)</f>
        <v>0</v>
      </c>
      <c r="W34" s="111">
        <f>SUM('1月:12月'!W34)</f>
        <v>0</v>
      </c>
      <c r="X34" s="111">
        <f>SUM('1月:12月'!X34)</f>
        <v>0</v>
      </c>
      <c r="Y34" s="111">
        <f>SUM('1月:12月'!Y34)</f>
        <v>0</v>
      </c>
      <c r="Z34" s="111">
        <f>SUM('1月:12月'!Z34)</f>
        <v>0</v>
      </c>
      <c r="AA34" s="111">
        <f>SUM('1月:12月'!AA34)</f>
        <v>0</v>
      </c>
      <c r="AB34" s="281">
        <f>SUM('1月:12月'!AB34)</f>
        <v>1694</v>
      </c>
      <c r="AC34" s="111">
        <f>SUM('1月:12月'!AC34)</f>
        <v>719.80915000000005</v>
      </c>
      <c r="AD34" s="111">
        <f>SUM('1月:12月'!AD34)</f>
        <v>165601.20699999999</v>
      </c>
      <c r="AE34" s="111">
        <f>SUM('1月:12月'!AE34)</f>
        <v>0</v>
      </c>
      <c r="AF34" s="111">
        <f>SUM('1月:12月'!AF34)</f>
        <v>0</v>
      </c>
      <c r="AG34" s="111">
        <f>SUM('1月:12月'!AG34)</f>
        <v>0</v>
      </c>
      <c r="AH34" s="111">
        <f>SUM('1月:12月'!AH34)</f>
        <v>446</v>
      </c>
      <c r="AI34" s="111">
        <f>SUM('1月:12月'!AI34)</f>
        <v>259.38369999999998</v>
      </c>
      <c r="AJ34" s="111">
        <f>SUM('1月:12月'!AJ34)</f>
        <v>118905.10700000002</v>
      </c>
      <c r="AK34" s="111">
        <f>SUM('1月:12月'!AK34)</f>
        <v>2</v>
      </c>
      <c r="AL34" s="111">
        <f>SUM('1月:12月'!AL34)</f>
        <v>5.6599999999999998E-2</v>
      </c>
      <c r="AM34" s="111">
        <f>SUM('1月:12月'!AM34)</f>
        <v>20.558</v>
      </c>
      <c r="AN34" s="111">
        <f>SUM('1月:12月'!AN34)</f>
        <v>120</v>
      </c>
      <c r="AO34" s="111">
        <f>SUM('1月:12月'!AO34)</f>
        <v>5.383</v>
      </c>
      <c r="AP34" s="111">
        <f>SUM('1月:12月'!AP34)</f>
        <v>2711.1440000000002</v>
      </c>
      <c r="AQ34" s="108">
        <f t="shared" si="1"/>
        <v>3380</v>
      </c>
      <c r="AR34" s="108">
        <f t="shared" si="2"/>
        <v>1441.6837499999999</v>
      </c>
      <c r="AS34" s="108">
        <f t="shared" si="3"/>
        <v>427553.49199999997</v>
      </c>
      <c r="AT34" s="62" t="s">
        <v>23</v>
      </c>
      <c r="AU34" s="295" t="s">
        <v>45</v>
      </c>
      <c r="AV34" s="49" t="s">
        <v>25</v>
      </c>
      <c r="AW34" s="12"/>
    </row>
    <row r="35" spans="1:49" ht="24" customHeight="1">
      <c r="A35" s="26" t="s">
        <v>27</v>
      </c>
      <c r="B35" s="294"/>
      <c r="C35" s="101" t="s">
        <v>24</v>
      </c>
      <c r="D35" s="41">
        <f>SUM('1月:12月'!D35)</f>
        <v>0</v>
      </c>
      <c r="E35" s="41">
        <f>SUM('1月:12月'!E35)</f>
        <v>0</v>
      </c>
      <c r="F35" s="41">
        <f>SUM('1月:12月'!F35)</f>
        <v>0</v>
      </c>
      <c r="G35" s="41">
        <f>SUM('1月:12月'!G35)</f>
        <v>0</v>
      </c>
      <c r="H35" s="41">
        <f>SUM('1月:12月'!H35)</f>
        <v>0</v>
      </c>
      <c r="I35" s="41">
        <f>SUM('1月:12月'!I35)</f>
        <v>0</v>
      </c>
      <c r="J35" s="41">
        <f>SUM('1月:12月'!J35)</f>
        <v>0</v>
      </c>
      <c r="K35" s="41">
        <f>SUM('1月:12月'!K35)</f>
        <v>0</v>
      </c>
      <c r="L35" s="41">
        <f>SUM('1月:12月'!L35)</f>
        <v>0</v>
      </c>
      <c r="M35" s="41">
        <f>SUM('1月:12月'!M35)</f>
        <v>0</v>
      </c>
      <c r="N35" s="41">
        <f>SUM('1月:12月'!N35)</f>
        <v>0</v>
      </c>
      <c r="O35" s="41">
        <f>SUM('1月:12月'!O35)</f>
        <v>0</v>
      </c>
      <c r="P35" s="41">
        <f>SUM('1月:12月'!P35)</f>
        <v>0</v>
      </c>
      <c r="Q35" s="41">
        <f>SUM('1月:12月'!Q35)</f>
        <v>0</v>
      </c>
      <c r="R35" s="41">
        <f>SUM('1月:12月'!R35)</f>
        <v>0</v>
      </c>
      <c r="S35" s="41">
        <f>SUM('1月:12月'!S35)</f>
        <v>0</v>
      </c>
      <c r="T35" s="41">
        <f>SUM('1月:12月'!T35)</f>
        <v>0</v>
      </c>
      <c r="U35" s="41">
        <f>SUM('1月:12月'!U35)</f>
        <v>0</v>
      </c>
      <c r="V35" s="41">
        <f>SUM('1月:12月'!V35)</f>
        <v>0</v>
      </c>
      <c r="W35" s="41">
        <f>SUM('1月:12月'!W35)</f>
        <v>0</v>
      </c>
      <c r="X35" s="41">
        <f>SUM('1月:12月'!X35)</f>
        <v>0</v>
      </c>
      <c r="Y35" s="41">
        <f>SUM('1月:12月'!Y35)</f>
        <v>0</v>
      </c>
      <c r="Z35" s="41">
        <f>SUM('1月:12月'!Z35)</f>
        <v>0</v>
      </c>
      <c r="AA35" s="41">
        <f>SUM('1月:12月'!AA35)</f>
        <v>0</v>
      </c>
      <c r="AB35" s="282">
        <f>SUM('1月:12月'!AB35)</f>
        <v>0</v>
      </c>
      <c r="AC35" s="41">
        <f>SUM('1月:12月'!AC35)</f>
        <v>0</v>
      </c>
      <c r="AD35" s="41">
        <f>SUM('1月:12月'!AD35)</f>
        <v>0</v>
      </c>
      <c r="AE35" s="41">
        <f>SUM('1月:12月'!AE35)</f>
        <v>0</v>
      </c>
      <c r="AF35" s="41">
        <f>SUM('1月:12月'!AF35)</f>
        <v>0</v>
      </c>
      <c r="AG35" s="41">
        <f>SUM('1月:12月'!AG35)</f>
        <v>0</v>
      </c>
      <c r="AH35" s="41">
        <f>SUM('1月:12月'!AH35)</f>
        <v>0</v>
      </c>
      <c r="AI35" s="41">
        <f>SUM('1月:12月'!AI35)</f>
        <v>0</v>
      </c>
      <c r="AJ35" s="41">
        <f>SUM('1月:12月'!AJ35)</f>
        <v>0</v>
      </c>
      <c r="AK35" s="41">
        <f>SUM('1月:12月'!AK35)</f>
        <v>0</v>
      </c>
      <c r="AL35" s="41">
        <f>SUM('1月:12月'!AL35)</f>
        <v>0</v>
      </c>
      <c r="AM35" s="41">
        <f>SUM('1月:12月'!AM35)</f>
        <v>0</v>
      </c>
      <c r="AN35" s="41">
        <f>SUM('1月:12月'!AN35)</f>
        <v>0</v>
      </c>
      <c r="AO35" s="41">
        <f>SUM('1月:12月'!AO35)</f>
        <v>0</v>
      </c>
      <c r="AP35" s="41">
        <f>SUM('1月:12月'!AP35)</f>
        <v>0</v>
      </c>
      <c r="AQ35" s="45">
        <f t="shared" si="1"/>
        <v>0</v>
      </c>
      <c r="AR35" s="45">
        <f t="shared" si="2"/>
        <v>0</v>
      </c>
      <c r="AS35" s="45">
        <f t="shared" si="3"/>
        <v>0</v>
      </c>
      <c r="AT35" s="22" t="s">
        <v>24</v>
      </c>
      <c r="AU35" s="296"/>
      <c r="AV35" s="27" t="s">
        <v>27</v>
      </c>
      <c r="AW35" s="12"/>
    </row>
    <row r="36" spans="1:49" ht="24" customHeight="1">
      <c r="A36" s="48" t="s">
        <v>46</v>
      </c>
      <c r="B36" s="293" t="s">
        <v>47</v>
      </c>
      <c r="C36" s="102" t="s">
        <v>23</v>
      </c>
      <c r="D36" s="111">
        <f>SUM('1月:12月'!D36)</f>
        <v>0</v>
      </c>
      <c r="E36" s="111">
        <f>SUM('1月:12月'!E36)</f>
        <v>0</v>
      </c>
      <c r="F36" s="111">
        <f>SUM('1月:12月'!F36)</f>
        <v>0</v>
      </c>
      <c r="G36" s="111">
        <f>SUM('1月:12月'!G36)</f>
        <v>0</v>
      </c>
      <c r="H36" s="111">
        <f>SUM('1月:12月'!H36)</f>
        <v>0</v>
      </c>
      <c r="I36" s="111">
        <f>SUM('1月:12月'!I36)</f>
        <v>0</v>
      </c>
      <c r="J36" s="111">
        <f>SUM('1月:12月'!J36)</f>
        <v>0</v>
      </c>
      <c r="K36" s="111">
        <f>SUM('1月:12月'!K36)</f>
        <v>0</v>
      </c>
      <c r="L36" s="111">
        <f>SUM('1月:12月'!L36)</f>
        <v>0</v>
      </c>
      <c r="M36" s="111">
        <f>SUM('1月:12月'!M36)</f>
        <v>68</v>
      </c>
      <c r="N36" s="111">
        <f>SUM('1月:12月'!N36)</f>
        <v>48.628</v>
      </c>
      <c r="O36" s="111">
        <f>SUM('1月:12月'!O36)</f>
        <v>5630.7560000000003</v>
      </c>
      <c r="P36" s="111">
        <f>SUM('1月:12月'!P36)</f>
        <v>449</v>
      </c>
      <c r="Q36" s="111">
        <f>SUM('1月:12月'!Q36)</f>
        <v>892.40499999999997</v>
      </c>
      <c r="R36" s="111">
        <f>SUM('1月:12月'!R36)</f>
        <v>101064.51300000001</v>
      </c>
      <c r="S36" s="111">
        <f>SUM('1月:12月'!S36)</f>
        <v>0</v>
      </c>
      <c r="T36" s="111">
        <f>SUM('1月:12月'!T36)</f>
        <v>0</v>
      </c>
      <c r="U36" s="111">
        <f>SUM('1月:12月'!U36)</f>
        <v>0</v>
      </c>
      <c r="V36" s="111">
        <f>SUM('1月:12月'!V36)</f>
        <v>449</v>
      </c>
      <c r="W36" s="111">
        <f>SUM('1月:12月'!W36)</f>
        <v>892.40499999999997</v>
      </c>
      <c r="X36" s="111">
        <f>SUM('1月:12月'!X36)</f>
        <v>101064.51300000001</v>
      </c>
      <c r="Y36" s="111">
        <f>SUM('1月:12月'!Y36)</f>
        <v>125</v>
      </c>
      <c r="Z36" s="111">
        <f>SUM('1月:12月'!Z36)</f>
        <v>227.03900000000002</v>
      </c>
      <c r="AA36" s="111">
        <f>SUM('1月:12月'!AA36)</f>
        <v>23724.464999999997</v>
      </c>
      <c r="AB36" s="281">
        <f>SUM('1月:12月'!AB36)</f>
        <v>0</v>
      </c>
      <c r="AC36" s="111">
        <f>SUM('1月:12月'!AC36)</f>
        <v>0</v>
      </c>
      <c r="AD36" s="111">
        <f>SUM('1月:12月'!AD36)</f>
        <v>0</v>
      </c>
      <c r="AE36" s="111">
        <f>SUM('1月:12月'!AE36)</f>
        <v>0</v>
      </c>
      <c r="AF36" s="111">
        <f>SUM('1月:12月'!AF36)</f>
        <v>0</v>
      </c>
      <c r="AG36" s="111">
        <f>SUM('1月:12月'!AG36)</f>
        <v>0</v>
      </c>
      <c r="AH36" s="111">
        <f>SUM('1月:12月'!AH36)</f>
        <v>0</v>
      </c>
      <c r="AI36" s="111">
        <f>SUM('1月:12月'!AI36)</f>
        <v>0</v>
      </c>
      <c r="AJ36" s="111">
        <f>SUM('1月:12月'!AJ36)</f>
        <v>0</v>
      </c>
      <c r="AK36" s="111">
        <f>SUM('1月:12月'!AK36)</f>
        <v>0</v>
      </c>
      <c r="AL36" s="111">
        <f>SUM('1月:12月'!AL36)</f>
        <v>0</v>
      </c>
      <c r="AM36" s="111">
        <f>SUM('1月:12月'!AM36)</f>
        <v>0</v>
      </c>
      <c r="AN36" s="111">
        <f>SUM('1月:12月'!AN36)</f>
        <v>0</v>
      </c>
      <c r="AO36" s="111">
        <f>SUM('1月:12月'!AO36)</f>
        <v>0</v>
      </c>
      <c r="AP36" s="111">
        <f>SUM('1月:12月'!AP36)</f>
        <v>0</v>
      </c>
      <c r="AQ36" s="108">
        <f t="shared" si="1"/>
        <v>642</v>
      </c>
      <c r="AR36" s="108">
        <f t="shared" si="2"/>
        <v>1168.0720000000001</v>
      </c>
      <c r="AS36" s="108">
        <f t="shared" si="3"/>
        <v>130419.734</v>
      </c>
      <c r="AT36" s="32" t="s">
        <v>23</v>
      </c>
      <c r="AU36" s="295" t="s">
        <v>47</v>
      </c>
      <c r="AV36" s="49" t="s">
        <v>46</v>
      </c>
      <c r="AW36" s="12"/>
    </row>
    <row r="37" spans="1:49" ht="24" customHeight="1">
      <c r="A37" s="48" t="s">
        <v>25</v>
      </c>
      <c r="B37" s="294"/>
      <c r="C37" s="101" t="s">
        <v>24</v>
      </c>
      <c r="D37" s="41">
        <f>SUM('1月:12月'!D37)</f>
        <v>0</v>
      </c>
      <c r="E37" s="41">
        <f>SUM('1月:12月'!E37)</f>
        <v>0</v>
      </c>
      <c r="F37" s="41">
        <f>SUM('1月:12月'!F37)</f>
        <v>0</v>
      </c>
      <c r="G37" s="41">
        <f>SUM('1月:12月'!G37)</f>
        <v>0</v>
      </c>
      <c r="H37" s="41">
        <f>SUM('1月:12月'!H37)</f>
        <v>0</v>
      </c>
      <c r="I37" s="41">
        <f>SUM('1月:12月'!I37)</f>
        <v>0</v>
      </c>
      <c r="J37" s="41">
        <f>SUM('1月:12月'!J37)</f>
        <v>0</v>
      </c>
      <c r="K37" s="41">
        <f>SUM('1月:12月'!K37)</f>
        <v>0</v>
      </c>
      <c r="L37" s="41">
        <f>SUM('1月:12月'!L37)</f>
        <v>0</v>
      </c>
      <c r="M37" s="41">
        <f>SUM('1月:12月'!M37)</f>
        <v>0</v>
      </c>
      <c r="N37" s="41">
        <f>SUM('1月:12月'!N37)</f>
        <v>0</v>
      </c>
      <c r="O37" s="41">
        <f>SUM('1月:12月'!O37)</f>
        <v>0</v>
      </c>
      <c r="P37" s="41">
        <f>SUM('1月:12月'!P37)</f>
        <v>0</v>
      </c>
      <c r="Q37" s="41">
        <f>SUM('1月:12月'!Q37)</f>
        <v>0</v>
      </c>
      <c r="R37" s="41">
        <f>SUM('1月:12月'!R37)</f>
        <v>0</v>
      </c>
      <c r="S37" s="41">
        <f>SUM('1月:12月'!S37)</f>
        <v>0</v>
      </c>
      <c r="T37" s="41">
        <f>SUM('1月:12月'!T37)</f>
        <v>0</v>
      </c>
      <c r="U37" s="41">
        <f>SUM('1月:12月'!U37)</f>
        <v>0</v>
      </c>
      <c r="V37" s="41">
        <f>SUM('1月:12月'!V37)</f>
        <v>0</v>
      </c>
      <c r="W37" s="41">
        <f>SUM('1月:12月'!W37)</f>
        <v>0</v>
      </c>
      <c r="X37" s="41">
        <f>SUM('1月:12月'!X37)</f>
        <v>0</v>
      </c>
      <c r="Y37" s="41">
        <f>SUM('1月:12月'!Y37)</f>
        <v>0</v>
      </c>
      <c r="Z37" s="41">
        <f>SUM('1月:12月'!Z37)</f>
        <v>0</v>
      </c>
      <c r="AA37" s="41">
        <f>SUM('1月:12月'!AA37)</f>
        <v>0</v>
      </c>
      <c r="AB37" s="282">
        <f>SUM('1月:12月'!AB37)</f>
        <v>0</v>
      </c>
      <c r="AC37" s="41">
        <f>SUM('1月:12月'!AC37)</f>
        <v>0</v>
      </c>
      <c r="AD37" s="41">
        <f>SUM('1月:12月'!AD37)</f>
        <v>0</v>
      </c>
      <c r="AE37" s="41">
        <f>SUM('1月:12月'!AE37)</f>
        <v>0</v>
      </c>
      <c r="AF37" s="41">
        <f>SUM('1月:12月'!AF37)</f>
        <v>0</v>
      </c>
      <c r="AG37" s="41">
        <f>SUM('1月:12月'!AG37)</f>
        <v>0</v>
      </c>
      <c r="AH37" s="41">
        <f>SUM('1月:12月'!AH37)</f>
        <v>0</v>
      </c>
      <c r="AI37" s="41">
        <f>SUM('1月:12月'!AI37)</f>
        <v>0</v>
      </c>
      <c r="AJ37" s="41">
        <f>SUM('1月:12月'!AJ37)</f>
        <v>0</v>
      </c>
      <c r="AK37" s="41">
        <f>SUM('1月:12月'!AK37)</f>
        <v>0</v>
      </c>
      <c r="AL37" s="41">
        <f>SUM('1月:12月'!AL37)</f>
        <v>0</v>
      </c>
      <c r="AM37" s="41">
        <f>SUM('1月:12月'!AM37)</f>
        <v>0</v>
      </c>
      <c r="AN37" s="41">
        <f>SUM('1月:12月'!AN37)</f>
        <v>0</v>
      </c>
      <c r="AO37" s="41">
        <f>SUM('1月:12月'!AO37)</f>
        <v>0</v>
      </c>
      <c r="AP37" s="41">
        <f>SUM('1月:12月'!AP37)</f>
        <v>0</v>
      </c>
      <c r="AQ37" s="45">
        <f t="shared" si="1"/>
        <v>0</v>
      </c>
      <c r="AR37" s="45">
        <f t="shared" si="2"/>
        <v>0</v>
      </c>
      <c r="AS37" s="45">
        <f t="shared" si="3"/>
        <v>0</v>
      </c>
      <c r="AT37" s="61" t="s">
        <v>24</v>
      </c>
      <c r="AU37" s="296"/>
      <c r="AV37" s="49" t="s">
        <v>25</v>
      </c>
      <c r="AW37" s="12"/>
    </row>
    <row r="38" spans="1:49" ht="24" customHeight="1">
      <c r="A38" s="48" t="s">
        <v>27</v>
      </c>
      <c r="B38" s="293" t="s">
        <v>48</v>
      </c>
      <c r="C38" s="102" t="s">
        <v>23</v>
      </c>
      <c r="D38" s="111">
        <f>SUM('1月:12月'!D38)</f>
        <v>237</v>
      </c>
      <c r="E38" s="111">
        <f>SUM('1月:12月'!E38)</f>
        <v>22.034800000000001</v>
      </c>
      <c r="F38" s="111">
        <f>SUM('1月:12月'!F38)</f>
        <v>14936.283153845392</v>
      </c>
      <c r="G38" s="111">
        <f>SUM('1月:12月'!G38)</f>
        <v>0</v>
      </c>
      <c r="H38" s="111">
        <f>SUM('1月:12月'!H38)</f>
        <v>0</v>
      </c>
      <c r="I38" s="111">
        <f>SUM('1月:12月'!I38)</f>
        <v>0</v>
      </c>
      <c r="J38" s="111">
        <f>SUM('1月:12月'!J38)</f>
        <v>237</v>
      </c>
      <c r="K38" s="111">
        <f>SUM('1月:12月'!K38)</f>
        <v>22.034800000000001</v>
      </c>
      <c r="L38" s="111">
        <f>SUM('1月:12月'!L38)</f>
        <v>14936.283153845392</v>
      </c>
      <c r="M38" s="111">
        <f>SUM('1月:12月'!M38)</f>
        <v>805</v>
      </c>
      <c r="N38" s="111">
        <f>SUM('1月:12月'!N38)</f>
        <v>4697.01</v>
      </c>
      <c r="O38" s="111">
        <f>SUM('1月:12月'!O38)</f>
        <v>185091.424</v>
      </c>
      <c r="P38" s="111">
        <f>SUM('1月:12月'!P38)</f>
        <v>0</v>
      </c>
      <c r="Q38" s="111">
        <f>SUM('1月:12月'!Q38)</f>
        <v>0</v>
      </c>
      <c r="R38" s="111">
        <f>SUM('1月:12月'!R38)</f>
        <v>0</v>
      </c>
      <c r="S38" s="111">
        <f>SUM('1月:12月'!S38)</f>
        <v>0</v>
      </c>
      <c r="T38" s="111">
        <f>SUM('1月:12月'!T38)</f>
        <v>0</v>
      </c>
      <c r="U38" s="111">
        <f>SUM('1月:12月'!U38)</f>
        <v>0</v>
      </c>
      <c r="V38" s="111">
        <f>SUM('1月:12月'!V38)</f>
        <v>0</v>
      </c>
      <c r="W38" s="111">
        <f>SUM('1月:12月'!W38)</f>
        <v>0</v>
      </c>
      <c r="X38" s="111">
        <f>SUM('1月:12月'!X38)</f>
        <v>0</v>
      </c>
      <c r="Y38" s="111">
        <f>SUM('1月:12月'!Y38)</f>
        <v>798</v>
      </c>
      <c r="Z38" s="111">
        <f>SUM('1月:12月'!Z38)</f>
        <v>5081.7299999999996</v>
      </c>
      <c r="AA38" s="111">
        <f>SUM('1月:12月'!AA38)</f>
        <v>222910.29199999999</v>
      </c>
      <c r="AB38" s="281">
        <f>SUM('1月:12月'!AB38)</f>
        <v>3156</v>
      </c>
      <c r="AC38" s="111">
        <f>SUM('1月:12月'!AC38)</f>
        <v>3628.1785</v>
      </c>
      <c r="AD38" s="111">
        <f>SUM('1月:12月'!AD38)</f>
        <v>297289.89</v>
      </c>
      <c r="AE38" s="111">
        <f>SUM('1月:12月'!AE38)</f>
        <v>0</v>
      </c>
      <c r="AF38" s="111">
        <f>SUM('1月:12月'!AF38)</f>
        <v>0</v>
      </c>
      <c r="AG38" s="111">
        <f>SUM('1月:12月'!AG38)</f>
        <v>0</v>
      </c>
      <c r="AH38" s="111">
        <f>SUM('1月:12月'!AH38)</f>
        <v>13</v>
      </c>
      <c r="AI38" s="111">
        <f>SUM('1月:12月'!AI38)</f>
        <v>23.794999999999998</v>
      </c>
      <c r="AJ38" s="111">
        <f>SUM('1月:12月'!AJ38)</f>
        <v>9430.4519999999993</v>
      </c>
      <c r="AK38" s="111">
        <f>SUM('1月:12月'!AK38)</f>
        <v>0</v>
      </c>
      <c r="AL38" s="111">
        <f>SUM('1月:12月'!AL38)</f>
        <v>0</v>
      </c>
      <c r="AM38" s="111">
        <f>SUM('1月:12月'!AM38)</f>
        <v>0</v>
      </c>
      <c r="AN38" s="111">
        <f>SUM('1月:12月'!AN38)</f>
        <v>25</v>
      </c>
      <c r="AO38" s="111">
        <f>SUM('1月:12月'!AO38)</f>
        <v>2.3000000000000003</v>
      </c>
      <c r="AP38" s="111">
        <f>SUM('1月:12月'!AP38)</f>
        <v>5059.1739999999991</v>
      </c>
      <c r="AQ38" s="108">
        <f t="shared" si="1"/>
        <v>5034</v>
      </c>
      <c r="AR38" s="108">
        <f t="shared" si="2"/>
        <v>13455.048299999999</v>
      </c>
      <c r="AS38" s="108">
        <f t="shared" si="3"/>
        <v>734717.51515384542</v>
      </c>
      <c r="AT38" s="32" t="s">
        <v>23</v>
      </c>
      <c r="AU38" s="295" t="s">
        <v>48</v>
      </c>
      <c r="AV38" s="49" t="s">
        <v>27</v>
      </c>
      <c r="AW38" s="12"/>
    </row>
    <row r="39" spans="1:49" ht="24" customHeight="1">
      <c r="A39" s="26" t="s">
        <v>49</v>
      </c>
      <c r="B39" s="294"/>
      <c r="C39" s="101" t="s">
        <v>24</v>
      </c>
      <c r="D39" s="41">
        <f>SUM('1月:12月'!D39)</f>
        <v>0</v>
      </c>
      <c r="E39" s="41">
        <f>SUM('1月:12月'!E39)</f>
        <v>0</v>
      </c>
      <c r="F39" s="41">
        <f>SUM('1月:12月'!F39)</f>
        <v>0</v>
      </c>
      <c r="G39" s="41">
        <f>SUM('1月:12月'!G39)</f>
        <v>0</v>
      </c>
      <c r="H39" s="41">
        <f>SUM('1月:12月'!H39)</f>
        <v>0</v>
      </c>
      <c r="I39" s="41">
        <f>SUM('1月:12月'!I39)</f>
        <v>0</v>
      </c>
      <c r="J39" s="41">
        <f>SUM('1月:12月'!J39)</f>
        <v>0</v>
      </c>
      <c r="K39" s="41">
        <f>SUM('1月:12月'!K39)</f>
        <v>0</v>
      </c>
      <c r="L39" s="41">
        <f>SUM('1月:12月'!L39)</f>
        <v>0</v>
      </c>
      <c r="M39" s="41">
        <f>SUM('1月:12月'!M39)</f>
        <v>0</v>
      </c>
      <c r="N39" s="41">
        <f>SUM('1月:12月'!N39)</f>
        <v>0</v>
      </c>
      <c r="O39" s="41">
        <f>SUM('1月:12月'!O39)</f>
        <v>0</v>
      </c>
      <c r="P39" s="41">
        <f>SUM('1月:12月'!P39)</f>
        <v>0</v>
      </c>
      <c r="Q39" s="41">
        <f>SUM('1月:12月'!Q39)</f>
        <v>0</v>
      </c>
      <c r="R39" s="41">
        <f>SUM('1月:12月'!R39)</f>
        <v>0</v>
      </c>
      <c r="S39" s="41">
        <f>SUM('1月:12月'!S39)</f>
        <v>0</v>
      </c>
      <c r="T39" s="41">
        <f>SUM('1月:12月'!T39)</f>
        <v>0</v>
      </c>
      <c r="U39" s="41">
        <f>SUM('1月:12月'!U39)</f>
        <v>0</v>
      </c>
      <c r="V39" s="41">
        <f>SUM('1月:12月'!V39)</f>
        <v>0</v>
      </c>
      <c r="W39" s="41">
        <f>SUM('1月:12月'!W39)</f>
        <v>0</v>
      </c>
      <c r="X39" s="41">
        <f>SUM('1月:12月'!X39)</f>
        <v>0</v>
      </c>
      <c r="Y39" s="41">
        <f>SUM('1月:12月'!Y39)</f>
        <v>0</v>
      </c>
      <c r="Z39" s="41">
        <f>SUM('1月:12月'!Z39)</f>
        <v>0</v>
      </c>
      <c r="AA39" s="41">
        <f>SUM('1月:12月'!AA39)</f>
        <v>0</v>
      </c>
      <c r="AB39" s="282">
        <f>SUM('1月:12月'!AB39)</f>
        <v>0</v>
      </c>
      <c r="AC39" s="41">
        <f>SUM('1月:12月'!AC39)</f>
        <v>0</v>
      </c>
      <c r="AD39" s="41">
        <f>SUM('1月:12月'!AD39)</f>
        <v>0</v>
      </c>
      <c r="AE39" s="41">
        <f>SUM('1月:12月'!AE39)</f>
        <v>0</v>
      </c>
      <c r="AF39" s="41">
        <f>SUM('1月:12月'!AF39)</f>
        <v>0</v>
      </c>
      <c r="AG39" s="41">
        <f>SUM('1月:12月'!AG39)</f>
        <v>0</v>
      </c>
      <c r="AH39" s="41">
        <f>SUM('1月:12月'!AH39)</f>
        <v>0</v>
      </c>
      <c r="AI39" s="41">
        <f>SUM('1月:12月'!AI39)</f>
        <v>0</v>
      </c>
      <c r="AJ39" s="41">
        <f>SUM('1月:12月'!AJ39)</f>
        <v>0</v>
      </c>
      <c r="AK39" s="41">
        <f>SUM('1月:12月'!AK39)</f>
        <v>0</v>
      </c>
      <c r="AL39" s="41">
        <f>SUM('1月:12月'!AL39)</f>
        <v>0</v>
      </c>
      <c r="AM39" s="41">
        <f>SUM('1月:12月'!AM39)</f>
        <v>0</v>
      </c>
      <c r="AN39" s="41">
        <f>SUM('1月:12月'!AN39)</f>
        <v>0</v>
      </c>
      <c r="AO39" s="41">
        <f>SUM('1月:12月'!AO39)</f>
        <v>0</v>
      </c>
      <c r="AP39" s="41">
        <f>SUM('1月:12月'!AP39)</f>
        <v>0</v>
      </c>
      <c r="AQ39" s="45">
        <f t="shared" si="1"/>
        <v>0</v>
      </c>
      <c r="AR39" s="45">
        <f t="shared" si="2"/>
        <v>0</v>
      </c>
      <c r="AS39" s="45">
        <f t="shared" si="3"/>
        <v>0</v>
      </c>
      <c r="AT39" s="56" t="s">
        <v>24</v>
      </c>
      <c r="AU39" s="296"/>
      <c r="AV39" s="27" t="s">
        <v>49</v>
      </c>
      <c r="AW39" s="12"/>
    </row>
    <row r="40" spans="1:49" ht="24" customHeight="1">
      <c r="A40" s="48"/>
      <c r="B40" s="293" t="s">
        <v>50</v>
      </c>
      <c r="C40" s="102" t="s">
        <v>23</v>
      </c>
      <c r="D40" s="111">
        <f>SUM('1月:12月'!D40)</f>
        <v>0</v>
      </c>
      <c r="E40" s="111">
        <f>SUM('1月:12月'!E40)</f>
        <v>0</v>
      </c>
      <c r="F40" s="111">
        <f>SUM('1月:12月'!F40)</f>
        <v>0</v>
      </c>
      <c r="G40" s="111">
        <f>SUM('1月:12月'!G40)</f>
        <v>0</v>
      </c>
      <c r="H40" s="111">
        <f>SUM('1月:12月'!H40)</f>
        <v>0</v>
      </c>
      <c r="I40" s="111">
        <f>SUM('1月:12月'!I40)</f>
        <v>0</v>
      </c>
      <c r="J40" s="111">
        <f>SUM('1月:12月'!J40)</f>
        <v>0</v>
      </c>
      <c r="K40" s="111">
        <f>SUM('1月:12月'!K40)</f>
        <v>0</v>
      </c>
      <c r="L40" s="111">
        <f>SUM('1月:12月'!L40)</f>
        <v>0</v>
      </c>
      <c r="M40" s="111">
        <f>SUM('1月:12月'!M40)</f>
        <v>11</v>
      </c>
      <c r="N40" s="111">
        <f>SUM('1月:12月'!N40)</f>
        <v>433.79400000000004</v>
      </c>
      <c r="O40" s="111">
        <f>SUM('1月:12月'!O40)</f>
        <v>295215.40699999995</v>
      </c>
      <c r="P40" s="111">
        <f>SUM('1月:12月'!P40)</f>
        <v>0</v>
      </c>
      <c r="Q40" s="111">
        <f>SUM('1月:12月'!Q40)</f>
        <v>0</v>
      </c>
      <c r="R40" s="111">
        <f>SUM('1月:12月'!R40)</f>
        <v>0</v>
      </c>
      <c r="S40" s="111">
        <f>SUM('1月:12月'!S40)</f>
        <v>0</v>
      </c>
      <c r="T40" s="111">
        <f>SUM('1月:12月'!T40)</f>
        <v>0</v>
      </c>
      <c r="U40" s="111">
        <f>SUM('1月:12月'!U40)</f>
        <v>0</v>
      </c>
      <c r="V40" s="111">
        <f>SUM('1月:12月'!V40)</f>
        <v>0</v>
      </c>
      <c r="W40" s="111">
        <f>SUM('1月:12月'!W40)</f>
        <v>0</v>
      </c>
      <c r="X40" s="111">
        <f>SUM('1月:12月'!X40)</f>
        <v>0</v>
      </c>
      <c r="Y40" s="111">
        <f>SUM('1月:12月'!Y40)</f>
        <v>0</v>
      </c>
      <c r="Z40" s="111">
        <f>SUM('1月:12月'!Z40)</f>
        <v>0</v>
      </c>
      <c r="AA40" s="111">
        <f>SUM('1月:12月'!AA40)</f>
        <v>0</v>
      </c>
      <c r="AB40" s="281">
        <f>SUM('1月:12月'!AB40)</f>
        <v>0</v>
      </c>
      <c r="AC40" s="111">
        <f>SUM('1月:12月'!AC40)</f>
        <v>0</v>
      </c>
      <c r="AD40" s="111">
        <f>SUM('1月:12月'!AD40)</f>
        <v>0</v>
      </c>
      <c r="AE40" s="111">
        <f>SUM('1月:12月'!AE40)</f>
        <v>0</v>
      </c>
      <c r="AF40" s="111">
        <f>SUM('1月:12月'!AF40)</f>
        <v>0</v>
      </c>
      <c r="AG40" s="111">
        <f>SUM('1月:12月'!AG40)</f>
        <v>0</v>
      </c>
      <c r="AH40" s="111">
        <f>SUM('1月:12月'!AH40)</f>
        <v>0</v>
      </c>
      <c r="AI40" s="111">
        <f>SUM('1月:12月'!AI40)</f>
        <v>0</v>
      </c>
      <c r="AJ40" s="111">
        <f>SUM('1月:12月'!AJ40)</f>
        <v>0</v>
      </c>
      <c r="AK40" s="111">
        <f>SUM('1月:12月'!AK40)</f>
        <v>0</v>
      </c>
      <c r="AL40" s="111">
        <f>SUM('1月:12月'!AL40)</f>
        <v>0</v>
      </c>
      <c r="AM40" s="111">
        <f>SUM('1月:12月'!AM40)</f>
        <v>0</v>
      </c>
      <c r="AN40" s="111">
        <f>SUM('1月:12月'!AN40)</f>
        <v>0</v>
      </c>
      <c r="AO40" s="111">
        <f>SUM('1月:12月'!AO40)</f>
        <v>0</v>
      </c>
      <c r="AP40" s="111">
        <f>SUM('1月:12月'!AP40)</f>
        <v>0</v>
      </c>
      <c r="AQ40" s="108">
        <f t="shared" si="1"/>
        <v>11</v>
      </c>
      <c r="AR40" s="108">
        <f t="shared" si="2"/>
        <v>433.79400000000004</v>
      </c>
      <c r="AS40" s="108">
        <f t="shared" si="3"/>
        <v>295215.40699999995</v>
      </c>
      <c r="AT40" s="53" t="s">
        <v>23</v>
      </c>
      <c r="AU40" s="295" t="s">
        <v>50</v>
      </c>
      <c r="AV40" s="49"/>
      <c r="AW40" s="12"/>
    </row>
    <row r="41" spans="1:49" ht="24" customHeight="1">
      <c r="A41" s="48" t="s">
        <v>51</v>
      </c>
      <c r="B41" s="294"/>
      <c r="C41" s="101" t="s">
        <v>24</v>
      </c>
      <c r="D41" s="41">
        <f>SUM('1月:12月'!D41)</f>
        <v>0</v>
      </c>
      <c r="E41" s="41">
        <f>SUM('1月:12月'!E41)</f>
        <v>0</v>
      </c>
      <c r="F41" s="41">
        <f>SUM('1月:12月'!F41)</f>
        <v>0</v>
      </c>
      <c r="G41" s="41">
        <f>SUM('1月:12月'!G41)</f>
        <v>0</v>
      </c>
      <c r="H41" s="41">
        <f>SUM('1月:12月'!H41)</f>
        <v>0</v>
      </c>
      <c r="I41" s="41">
        <f>SUM('1月:12月'!I41)</f>
        <v>0</v>
      </c>
      <c r="J41" s="41">
        <f>SUM('1月:12月'!J41)</f>
        <v>0</v>
      </c>
      <c r="K41" s="41">
        <f>SUM('1月:12月'!K41)</f>
        <v>0</v>
      </c>
      <c r="L41" s="41">
        <f>SUM('1月:12月'!L41)</f>
        <v>0</v>
      </c>
      <c r="M41" s="41">
        <f>SUM('1月:12月'!M41)</f>
        <v>0</v>
      </c>
      <c r="N41" s="41">
        <f>SUM('1月:12月'!N41)</f>
        <v>0</v>
      </c>
      <c r="O41" s="41">
        <f>SUM('1月:12月'!O41)</f>
        <v>0</v>
      </c>
      <c r="P41" s="41">
        <f>SUM('1月:12月'!P41)</f>
        <v>0</v>
      </c>
      <c r="Q41" s="41">
        <f>SUM('1月:12月'!Q41)</f>
        <v>0</v>
      </c>
      <c r="R41" s="41">
        <f>SUM('1月:12月'!R41)</f>
        <v>0</v>
      </c>
      <c r="S41" s="41">
        <f>SUM('1月:12月'!S41)</f>
        <v>0</v>
      </c>
      <c r="T41" s="41">
        <f>SUM('1月:12月'!T41)</f>
        <v>0</v>
      </c>
      <c r="U41" s="41">
        <f>SUM('1月:12月'!U41)</f>
        <v>0</v>
      </c>
      <c r="V41" s="41">
        <f>SUM('1月:12月'!V41)</f>
        <v>0</v>
      </c>
      <c r="W41" s="41">
        <f>SUM('1月:12月'!W41)</f>
        <v>0</v>
      </c>
      <c r="X41" s="41">
        <f>SUM('1月:12月'!X41)</f>
        <v>0</v>
      </c>
      <c r="Y41" s="41">
        <f>SUM('1月:12月'!Y41)</f>
        <v>0</v>
      </c>
      <c r="Z41" s="41">
        <f>SUM('1月:12月'!Z41)</f>
        <v>0</v>
      </c>
      <c r="AA41" s="41">
        <f>SUM('1月:12月'!AA41)</f>
        <v>0</v>
      </c>
      <c r="AB41" s="282">
        <f>SUM('1月:12月'!AB41)</f>
        <v>0</v>
      </c>
      <c r="AC41" s="41">
        <f>SUM('1月:12月'!AC41)</f>
        <v>0</v>
      </c>
      <c r="AD41" s="41">
        <f>SUM('1月:12月'!AD41)</f>
        <v>0</v>
      </c>
      <c r="AE41" s="41">
        <f>SUM('1月:12月'!AE41)</f>
        <v>0</v>
      </c>
      <c r="AF41" s="41">
        <f>SUM('1月:12月'!AF41)</f>
        <v>0</v>
      </c>
      <c r="AG41" s="41">
        <f>SUM('1月:12月'!AG41)</f>
        <v>0</v>
      </c>
      <c r="AH41" s="41">
        <f>SUM('1月:12月'!AH41)</f>
        <v>0</v>
      </c>
      <c r="AI41" s="41">
        <f>SUM('1月:12月'!AI41)</f>
        <v>0</v>
      </c>
      <c r="AJ41" s="41">
        <f>SUM('1月:12月'!AJ41)</f>
        <v>0</v>
      </c>
      <c r="AK41" s="41">
        <f>SUM('1月:12月'!AK41)</f>
        <v>0</v>
      </c>
      <c r="AL41" s="41">
        <f>SUM('1月:12月'!AL41)</f>
        <v>0</v>
      </c>
      <c r="AM41" s="41">
        <f>SUM('1月:12月'!AM41)</f>
        <v>0</v>
      </c>
      <c r="AN41" s="41">
        <f>SUM('1月:12月'!AN41)</f>
        <v>0</v>
      </c>
      <c r="AO41" s="41">
        <f>SUM('1月:12月'!AO41)</f>
        <v>0</v>
      </c>
      <c r="AP41" s="41">
        <f>SUM('1月:12月'!AP41)</f>
        <v>0</v>
      </c>
      <c r="AQ41" s="45">
        <f t="shared" si="1"/>
        <v>0</v>
      </c>
      <c r="AR41" s="45">
        <f t="shared" si="2"/>
        <v>0</v>
      </c>
      <c r="AS41" s="45">
        <f t="shared" si="3"/>
        <v>0</v>
      </c>
      <c r="AT41" s="57" t="s">
        <v>24</v>
      </c>
      <c r="AU41" s="296"/>
      <c r="AV41" s="49" t="s">
        <v>51</v>
      </c>
      <c r="AW41" s="12"/>
    </row>
    <row r="42" spans="1:49" ht="24" customHeight="1">
      <c r="A42" s="48"/>
      <c r="B42" s="293" t="s">
        <v>52</v>
      </c>
      <c r="C42" s="102" t="s">
        <v>23</v>
      </c>
      <c r="D42" s="111">
        <f>SUM('1月:12月'!D42)</f>
        <v>4</v>
      </c>
      <c r="E42" s="111">
        <f>SUM('1月:12月'!E42)</f>
        <v>30.236600000000003</v>
      </c>
      <c r="F42" s="111">
        <f>SUM('1月:12月'!F42)</f>
        <v>18502.428144131118</v>
      </c>
      <c r="G42" s="111">
        <f>SUM('1月:12月'!G42)</f>
        <v>18</v>
      </c>
      <c r="H42" s="111">
        <f>SUM('1月:12月'!H42)</f>
        <v>210.70200000000003</v>
      </c>
      <c r="I42" s="111">
        <f>SUM('1月:12月'!I42)</f>
        <v>141063.068</v>
      </c>
      <c r="J42" s="111">
        <f>SUM('1月:12月'!J42)</f>
        <v>22</v>
      </c>
      <c r="K42" s="111">
        <f>SUM('1月:12月'!K42)</f>
        <v>240.93859999999998</v>
      </c>
      <c r="L42" s="111">
        <f>SUM('1月:12月'!L42)</f>
        <v>159565.49614413112</v>
      </c>
      <c r="M42" s="111">
        <f>SUM('1月:12月'!M42)</f>
        <v>185</v>
      </c>
      <c r="N42" s="111">
        <f>SUM('1月:12月'!N42)</f>
        <v>7024.8271000000004</v>
      </c>
      <c r="O42" s="111">
        <f>SUM('1月:12月'!O42)</f>
        <v>2589796.4690000005</v>
      </c>
      <c r="P42" s="111">
        <f>SUM('1月:12月'!P42)</f>
        <v>0</v>
      </c>
      <c r="Q42" s="111">
        <f>SUM('1月:12月'!Q42)</f>
        <v>0</v>
      </c>
      <c r="R42" s="111">
        <f>SUM('1月:12月'!R42)</f>
        <v>0</v>
      </c>
      <c r="S42" s="111">
        <f>SUM('1月:12月'!S42)</f>
        <v>0</v>
      </c>
      <c r="T42" s="111">
        <f>SUM('1月:12月'!T42)</f>
        <v>0</v>
      </c>
      <c r="U42" s="111">
        <f>SUM('1月:12月'!U42)</f>
        <v>0</v>
      </c>
      <c r="V42" s="111">
        <f>SUM('1月:12月'!V42)</f>
        <v>0</v>
      </c>
      <c r="W42" s="111">
        <f>SUM('1月:12月'!W42)</f>
        <v>0</v>
      </c>
      <c r="X42" s="111">
        <f>SUM('1月:12月'!X42)</f>
        <v>0</v>
      </c>
      <c r="Y42" s="111">
        <f>SUM('1月:12月'!Y42)</f>
        <v>0</v>
      </c>
      <c r="Z42" s="111">
        <f>SUM('1月:12月'!Z42)</f>
        <v>0</v>
      </c>
      <c r="AA42" s="111">
        <f>SUM('1月:12月'!AA42)</f>
        <v>0</v>
      </c>
      <c r="AB42" s="281">
        <f>SUM('1月:12月'!AB42)</f>
        <v>0</v>
      </c>
      <c r="AC42" s="111">
        <f>SUM('1月:12月'!AC42)</f>
        <v>0</v>
      </c>
      <c r="AD42" s="111">
        <f>SUM('1月:12月'!AD42)</f>
        <v>0</v>
      </c>
      <c r="AE42" s="111">
        <f>SUM('1月:12月'!AE42)</f>
        <v>0</v>
      </c>
      <c r="AF42" s="111">
        <f>SUM('1月:12月'!AF42)</f>
        <v>0</v>
      </c>
      <c r="AG42" s="111">
        <f>SUM('1月:12月'!AG42)</f>
        <v>0</v>
      </c>
      <c r="AH42" s="111">
        <f>SUM('1月:12月'!AH42)</f>
        <v>0</v>
      </c>
      <c r="AI42" s="111">
        <f>SUM('1月:12月'!AI42)</f>
        <v>0</v>
      </c>
      <c r="AJ42" s="111">
        <f>SUM('1月:12月'!AJ42)</f>
        <v>0</v>
      </c>
      <c r="AK42" s="111">
        <f>SUM('1月:12月'!AK42)</f>
        <v>0</v>
      </c>
      <c r="AL42" s="111">
        <f>SUM('1月:12月'!AL42)</f>
        <v>0</v>
      </c>
      <c r="AM42" s="111">
        <f>SUM('1月:12月'!AM42)</f>
        <v>0</v>
      </c>
      <c r="AN42" s="111">
        <f>SUM('1月:12月'!AN42)</f>
        <v>0</v>
      </c>
      <c r="AO42" s="111">
        <f>SUM('1月:12月'!AO42)</f>
        <v>0</v>
      </c>
      <c r="AP42" s="111">
        <f>SUM('1月:12月'!AP42)</f>
        <v>0</v>
      </c>
      <c r="AQ42" s="108">
        <f t="shared" si="1"/>
        <v>207</v>
      </c>
      <c r="AR42" s="108">
        <f t="shared" si="2"/>
        <v>7265.7657000000008</v>
      </c>
      <c r="AS42" s="108">
        <f t="shared" si="3"/>
        <v>2749361.9651441318</v>
      </c>
      <c r="AT42" s="32" t="s">
        <v>23</v>
      </c>
      <c r="AU42" s="295" t="s">
        <v>52</v>
      </c>
      <c r="AV42" s="49"/>
      <c r="AW42" s="12"/>
    </row>
    <row r="43" spans="1:49" ht="24" customHeight="1">
      <c r="A43" s="48" t="s">
        <v>53</v>
      </c>
      <c r="B43" s="294"/>
      <c r="C43" s="101" t="s">
        <v>24</v>
      </c>
      <c r="D43" s="41">
        <f>SUM('1月:12月'!D43)</f>
        <v>235</v>
      </c>
      <c r="E43" s="41">
        <f>SUM('1月:12月'!E43)</f>
        <v>2681.5645</v>
      </c>
      <c r="F43" s="41">
        <f>SUM('1月:12月'!F43)</f>
        <v>2366708.6565375994</v>
      </c>
      <c r="G43" s="41">
        <f>SUM('1月:12月'!G43)</f>
        <v>226</v>
      </c>
      <c r="H43" s="41">
        <f>SUM('1月:12月'!H43)</f>
        <v>3116.7885999999999</v>
      </c>
      <c r="I43" s="41">
        <f>SUM('1月:12月'!I43)</f>
        <v>2414190.5409999997</v>
      </c>
      <c r="J43" s="41">
        <f>SUM('1月:12月'!J43)</f>
        <v>461</v>
      </c>
      <c r="K43" s="41">
        <f>SUM('1月:12月'!K43)</f>
        <v>5798.3531000000003</v>
      </c>
      <c r="L43" s="41">
        <f>SUM('1月:12月'!L43)</f>
        <v>4780899.1975375991</v>
      </c>
      <c r="M43" s="41">
        <f>SUM('1月:12月'!M43)</f>
        <v>95</v>
      </c>
      <c r="N43" s="41">
        <f>SUM('1月:12月'!N43)</f>
        <v>1843.9813000000004</v>
      </c>
      <c r="O43" s="41">
        <f>SUM('1月:12月'!O43)</f>
        <v>595812.96200000006</v>
      </c>
      <c r="P43" s="41">
        <f>SUM('1月:12月'!P43)</f>
        <v>0</v>
      </c>
      <c r="Q43" s="41">
        <f>SUM('1月:12月'!Q43)</f>
        <v>0</v>
      </c>
      <c r="R43" s="41">
        <f>SUM('1月:12月'!R43)</f>
        <v>0</v>
      </c>
      <c r="S43" s="41">
        <f>SUM('1月:12月'!S43)</f>
        <v>0</v>
      </c>
      <c r="T43" s="41">
        <f>SUM('1月:12月'!T43)</f>
        <v>0</v>
      </c>
      <c r="U43" s="41">
        <f>SUM('1月:12月'!U43)</f>
        <v>0</v>
      </c>
      <c r="V43" s="41">
        <f>SUM('1月:12月'!V43)</f>
        <v>0</v>
      </c>
      <c r="W43" s="41">
        <f>SUM('1月:12月'!W43)</f>
        <v>0</v>
      </c>
      <c r="X43" s="41">
        <f>SUM('1月:12月'!X43)</f>
        <v>0</v>
      </c>
      <c r="Y43" s="41">
        <f>SUM('1月:12月'!Y43)</f>
        <v>0</v>
      </c>
      <c r="Z43" s="41">
        <f>SUM('1月:12月'!Z43)</f>
        <v>0</v>
      </c>
      <c r="AA43" s="41">
        <f>SUM('1月:12月'!AA43)</f>
        <v>0</v>
      </c>
      <c r="AB43" s="282">
        <f>SUM('1月:12月'!AB43)</f>
        <v>0</v>
      </c>
      <c r="AC43" s="41">
        <f>SUM('1月:12月'!AC43)</f>
        <v>0</v>
      </c>
      <c r="AD43" s="41">
        <f>SUM('1月:12月'!AD43)</f>
        <v>0</v>
      </c>
      <c r="AE43" s="41">
        <f>SUM('1月:12月'!AE43)</f>
        <v>0</v>
      </c>
      <c r="AF43" s="41">
        <f>SUM('1月:12月'!AF43)</f>
        <v>0</v>
      </c>
      <c r="AG43" s="41">
        <f>SUM('1月:12月'!AG43)</f>
        <v>0</v>
      </c>
      <c r="AH43" s="41">
        <f>SUM('1月:12月'!AH43)</f>
        <v>0</v>
      </c>
      <c r="AI43" s="41">
        <f>SUM('1月:12月'!AI43)</f>
        <v>0</v>
      </c>
      <c r="AJ43" s="41">
        <f>SUM('1月:12月'!AJ43)</f>
        <v>0</v>
      </c>
      <c r="AK43" s="41">
        <f>SUM('1月:12月'!AK43)</f>
        <v>0</v>
      </c>
      <c r="AL43" s="41">
        <f>SUM('1月:12月'!AL43)</f>
        <v>0</v>
      </c>
      <c r="AM43" s="41">
        <f>SUM('1月:12月'!AM43)</f>
        <v>0</v>
      </c>
      <c r="AN43" s="41">
        <f>SUM('1月:12月'!AN43)</f>
        <v>0</v>
      </c>
      <c r="AO43" s="41">
        <f>SUM('1月:12月'!AO43)</f>
        <v>0</v>
      </c>
      <c r="AP43" s="41">
        <f>SUM('1月:12月'!AP43)</f>
        <v>0</v>
      </c>
      <c r="AQ43" s="45">
        <f t="shared" si="1"/>
        <v>556</v>
      </c>
      <c r="AR43" s="45">
        <f t="shared" si="2"/>
        <v>7642.3344000000006</v>
      </c>
      <c r="AS43" s="45">
        <f t="shared" si="3"/>
        <v>5376712.1595375994</v>
      </c>
      <c r="AT43" s="61" t="s">
        <v>24</v>
      </c>
      <c r="AU43" s="296"/>
      <c r="AV43" s="49" t="s">
        <v>53</v>
      </c>
      <c r="AW43" s="12"/>
    </row>
    <row r="44" spans="1:49" ht="24" customHeight="1">
      <c r="A44" s="48"/>
      <c r="B44" s="293" t="s">
        <v>54</v>
      </c>
      <c r="C44" s="102" t="s">
        <v>23</v>
      </c>
      <c r="D44" s="111">
        <f>SUM('1月:12月'!D44)</f>
        <v>0</v>
      </c>
      <c r="E44" s="111">
        <f>SUM('1月:12月'!E44)</f>
        <v>0</v>
      </c>
      <c r="F44" s="111">
        <f>SUM('1月:12月'!F44)</f>
        <v>0</v>
      </c>
      <c r="G44" s="111">
        <f>SUM('1月:12月'!G44)</f>
        <v>0</v>
      </c>
      <c r="H44" s="111">
        <f>SUM('1月:12月'!H44)</f>
        <v>0</v>
      </c>
      <c r="I44" s="111">
        <f>SUM('1月:12月'!I44)</f>
        <v>0</v>
      </c>
      <c r="J44" s="111">
        <f>SUM('1月:12月'!J44)</f>
        <v>0</v>
      </c>
      <c r="K44" s="111">
        <f>SUM('1月:12月'!K44)</f>
        <v>0</v>
      </c>
      <c r="L44" s="111">
        <f>SUM('1月:12月'!L44)</f>
        <v>0</v>
      </c>
      <c r="M44" s="111">
        <f>SUM('1月:12月'!M44)</f>
        <v>510</v>
      </c>
      <c r="N44" s="111">
        <f>SUM('1月:12月'!N44)</f>
        <v>27.107399999999998</v>
      </c>
      <c r="O44" s="111">
        <f>SUM('1月:12月'!O44)</f>
        <v>13888.109</v>
      </c>
      <c r="P44" s="111">
        <f>SUM('1月:12月'!P44)</f>
        <v>0</v>
      </c>
      <c r="Q44" s="111">
        <f>SUM('1月:12月'!Q44)</f>
        <v>0</v>
      </c>
      <c r="R44" s="111">
        <f>SUM('1月:12月'!R44)</f>
        <v>0</v>
      </c>
      <c r="S44" s="111">
        <f>SUM('1月:12月'!S44)</f>
        <v>0</v>
      </c>
      <c r="T44" s="111">
        <f>SUM('1月:12月'!T44)</f>
        <v>0</v>
      </c>
      <c r="U44" s="111">
        <f>SUM('1月:12月'!U44)</f>
        <v>0</v>
      </c>
      <c r="V44" s="111">
        <f>SUM('1月:12月'!V44)</f>
        <v>0</v>
      </c>
      <c r="W44" s="111">
        <f>SUM('1月:12月'!W44)</f>
        <v>0</v>
      </c>
      <c r="X44" s="111">
        <f>SUM('1月:12月'!X44)</f>
        <v>0</v>
      </c>
      <c r="Y44" s="111">
        <f>SUM('1月:12月'!Y44)</f>
        <v>0</v>
      </c>
      <c r="Z44" s="111">
        <f>SUM('1月:12月'!Z44)</f>
        <v>0</v>
      </c>
      <c r="AA44" s="111">
        <f>SUM('1月:12月'!AA44)</f>
        <v>0</v>
      </c>
      <c r="AB44" s="281">
        <f>SUM('1月:12月'!AB44)</f>
        <v>0</v>
      </c>
      <c r="AC44" s="111">
        <f>SUM('1月:12月'!AC44)</f>
        <v>0</v>
      </c>
      <c r="AD44" s="111">
        <f>SUM('1月:12月'!AD44)</f>
        <v>0</v>
      </c>
      <c r="AE44" s="111">
        <f>SUM('1月:12月'!AE44)</f>
        <v>0</v>
      </c>
      <c r="AF44" s="111">
        <f>SUM('1月:12月'!AF44)</f>
        <v>0</v>
      </c>
      <c r="AG44" s="111">
        <f>SUM('1月:12月'!AG44)</f>
        <v>0</v>
      </c>
      <c r="AH44" s="111">
        <f>SUM('1月:12月'!AH44)</f>
        <v>0</v>
      </c>
      <c r="AI44" s="111">
        <f>SUM('1月:12月'!AI44)</f>
        <v>0</v>
      </c>
      <c r="AJ44" s="111">
        <f>SUM('1月:12月'!AJ44)</f>
        <v>0</v>
      </c>
      <c r="AK44" s="111">
        <f>SUM('1月:12月'!AK44)</f>
        <v>0</v>
      </c>
      <c r="AL44" s="111">
        <f>SUM('1月:12月'!AL44)</f>
        <v>0</v>
      </c>
      <c r="AM44" s="111">
        <f>SUM('1月:12月'!AM44)</f>
        <v>0</v>
      </c>
      <c r="AN44" s="111">
        <f>SUM('1月:12月'!AN44)</f>
        <v>0</v>
      </c>
      <c r="AO44" s="111">
        <f>SUM('1月:12月'!AO44)</f>
        <v>0</v>
      </c>
      <c r="AP44" s="111">
        <f>SUM('1月:12月'!AP44)</f>
        <v>0</v>
      </c>
      <c r="AQ44" s="108">
        <f t="shared" si="1"/>
        <v>510</v>
      </c>
      <c r="AR44" s="108">
        <f t="shared" si="2"/>
        <v>27.107399999999998</v>
      </c>
      <c r="AS44" s="108">
        <f t="shared" si="3"/>
        <v>13888.109</v>
      </c>
      <c r="AT44" s="62" t="s">
        <v>23</v>
      </c>
      <c r="AU44" s="295" t="s">
        <v>54</v>
      </c>
      <c r="AV44" s="49"/>
      <c r="AW44" s="12"/>
    </row>
    <row r="45" spans="1:49" ht="24" customHeight="1">
      <c r="A45" s="48" t="s">
        <v>27</v>
      </c>
      <c r="B45" s="294"/>
      <c r="C45" s="101" t="s">
        <v>24</v>
      </c>
      <c r="D45" s="41">
        <f>SUM('1月:12月'!D45)</f>
        <v>0</v>
      </c>
      <c r="E45" s="41">
        <f>SUM('1月:12月'!E45)</f>
        <v>0</v>
      </c>
      <c r="F45" s="41">
        <f>SUM('1月:12月'!F45)</f>
        <v>0</v>
      </c>
      <c r="G45" s="41">
        <f>SUM('1月:12月'!G45)</f>
        <v>0</v>
      </c>
      <c r="H45" s="41">
        <f>SUM('1月:12月'!H45)</f>
        <v>0</v>
      </c>
      <c r="I45" s="41">
        <f>SUM('1月:12月'!I45)</f>
        <v>0</v>
      </c>
      <c r="J45" s="41">
        <f>SUM('1月:12月'!J45)</f>
        <v>0</v>
      </c>
      <c r="K45" s="41">
        <f>SUM('1月:12月'!K45)</f>
        <v>0</v>
      </c>
      <c r="L45" s="41">
        <f>SUM('1月:12月'!L45)</f>
        <v>0</v>
      </c>
      <c r="M45" s="41">
        <f>SUM('1月:12月'!M45)</f>
        <v>4</v>
      </c>
      <c r="N45" s="41">
        <f>SUM('1月:12月'!N45)</f>
        <v>0.21299999999999999</v>
      </c>
      <c r="O45" s="41">
        <f>SUM('1月:12月'!O45)</f>
        <v>104.426</v>
      </c>
      <c r="P45" s="41">
        <f>SUM('1月:12月'!P45)</f>
        <v>0</v>
      </c>
      <c r="Q45" s="41">
        <f>SUM('1月:12月'!Q45)</f>
        <v>0</v>
      </c>
      <c r="R45" s="41">
        <f>SUM('1月:12月'!R45)</f>
        <v>0</v>
      </c>
      <c r="S45" s="41">
        <f>SUM('1月:12月'!S45)</f>
        <v>0</v>
      </c>
      <c r="T45" s="41">
        <f>SUM('1月:12月'!T45)</f>
        <v>0</v>
      </c>
      <c r="U45" s="41">
        <f>SUM('1月:12月'!U45)</f>
        <v>0</v>
      </c>
      <c r="V45" s="41">
        <f>SUM('1月:12月'!V45)</f>
        <v>0</v>
      </c>
      <c r="W45" s="41">
        <f>SUM('1月:12月'!W45)</f>
        <v>0</v>
      </c>
      <c r="X45" s="41">
        <f>SUM('1月:12月'!X45)</f>
        <v>0</v>
      </c>
      <c r="Y45" s="41">
        <f>SUM('1月:12月'!Y45)</f>
        <v>0</v>
      </c>
      <c r="Z45" s="41">
        <f>SUM('1月:12月'!Z45)</f>
        <v>0</v>
      </c>
      <c r="AA45" s="41">
        <f>SUM('1月:12月'!AA45)</f>
        <v>0</v>
      </c>
      <c r="AB45" s="282">
        <f>SUM('1月:12月'!AB45)</f>
        <v>0</v>
      </c>
      <c r="AC45" s="41">
        <f>SUM('1月:12月'!AC45)</f>
        <v>0</v>
      </c>
      <c r="AD45" s="41">
        <f>SUM('1月:12月'!AD45)</f>
        <v>0</v>
      </c>
      <c r="AE45" s="41">
        <f>SUM('1月:12月'!AE45)</f>
        <v>0</v>
      </c>
      <c r="AF45" s="41">
        <f>SUM('1月:12月'!AF45)</f>
        <v>0</v>
      </c>
      <c r="AG45" s="41">
        <f>SUM('1月:12月'!AG45)</f>
        <v>0</v>
      </c>
      <c r="AH45" s="41">
        <f>SUM('1月:12月'!AH45)</f>
        <v>0</v>
      </c>
      <c r="AI45" s="41">
        <f>SUM('1月:12月'!AI45)</f>
        <v>0</v>
      </c>
      <c r="AJ45" s="41">
        <f>SUM('1月:12月'!AJ45)</f>
        <v>0</v>
      </c>
      <c r="AK45" s="41">
        <f>SUM('1月:12月'!AK45)</f>
        <v>0</v>
      </c>
      <c r="AL45" s="41">
        <f>SUM('1月:12月'!AL45)</f>
        <v>0</v>
      </c>
      <c r="AM45" s="41">
        <f>SUM('1月:12月'!AM45)</f>
        <v>0</v>
      </c>
      <c r="AN45" s="41">
        <f>SUM('1月:12月'!AN45)</f>
        <v>0</v>
      </c>
      <c r="AO45" s="41">
        <f>SUM('1月:12月'!AO45)</f>
        <v>0</v>
      </c>
      <c r="AP45" s="41">
        <f>SUM('1月:12月'!AP45)</f>
        <v>0</v>
      </c>
      <c r="AQ45" s="45">
        <f t="shared" si="1"/>
        <v>4</v>
      </c>
      <c r="AR45" s="45">
        <f t="shared" si="2"/>
        <v>0.21299999999999999</v>
      </c>
      <c r="AS45" s="45">
        <f t="shared" si="3"/>
        <v>104.426</v>
      </c>
      <c r="AT45" s="57" t="s">
        <v>24</v>
      </c>
      <c r="AU45" s="296"/>
      <c r="AV45" s="29" t="s">
        <v>27</v>
      </c>
      <c r="AW45" s="12"/>
    </row>
    <row r="46" spans="1:49" ht="24" customHeight="1">
      <c r="A46" s="48"/>
      <c r="B46" s="293" t="s">
        <v>55</v>
      </c>
      <c r="C46" s="102" t="s">
        <v>23</v>
      </c>
      <c r="D46" s="111">
        <f>SUM('1月:12月'!D46)</f>
        <v>0</v>
      </c>
      <c r="E46" s="111">
        <f>SUM('1月:12月'!E46)</f>
        <v>0</v>
      </c>
      <c r="F46" s="111">
        <f>SUM('1月:12月'!F46)</f>
        <v>0</v>
      </c>
      <c r="G46" s="111">
        <f>SUM('1月:12月'!G46)</f>
        <v>0</v>
      </c>
      <c r="H46" s="111">
        <f>SUM('1月:12月'!H46)</f>
        <v>0</v>
      </c>
      <c r="I46" s="111">
        <f>SUM('1月:12月'!I46)</f>
        <v>0</v>
      </c>
      <c r="J46" s="111">
        <f>SUM('1月:12月'!J46)</f>
        <v>0</v>
      </c>
      <c r="K46" s="111">
        <f>SUM('1月:12月'!K46)</f>
        <v>0</v>
      </c>
      <c r="L46" s="111">
        <f>SUM('1月:12月'!L46)</f>
        <v>0</v>
      </c>
      <c r="M46" s="111">
        <f>SUM('1月:12月'!M46)</f>
        <v>0</v>
      </c>
      <c r="N46" s="111">
        <f>SUM('1月:12月'!N46)</f>
        <v>0</v>
      </c>
      <c r="O46" s="111">
        <f>SUM('1月:12月'!O46)</f>
        <v>0</v>
      </c>
      <c r="P46" s="111">
        <f>SUM('1月:12月'!P46)</f>
        <v>0</v>
      </c>
      <c r="Q46" s="111">
        <f>SUM('1月:12月'!Q46)</f>
        <v>0</v>
      </c>
      <c r="R46" s="111">
        <f>SUM('1月:12月'!R46)</f>
        <v>0</v>
      </c>
      <c r="S46" s="111">
        <f>SUM('1月:12月'!S46)</f>
        <v>0</v>
      </c>
      <c r="T46" s="111">
        <f>SUM('1月:12月'!T46)</f>
        <v>0</v>
      </c>
      <c r="U46" s="111">
        <f>SUM('1月:12月'!U46)</f>
        <v>0</v>
      </c>
      <c r="V46" s="111">
        <f>SUM('1月:12月'!V46)</f>
        <v>0</v>
      </c>
      <c r="W46" s="111">
        <f>SUM('1月:12月'!W46)</f>
        <v>0</v>
      </c>
      <c r="X46" s="111">
        <f>SUM('1月:12月'!X46)</f>
        <v>0</v>
      </c>
      <c r="Y46" s="111">
        <f>SUM('1月:12月'!Y46)</f>
        <v>0</v>
      </c>
      <c r="Z46" s="111">
        <f>SUM('1月:12月'!Z46)</f>
        <v>0</v>
      </c>
      <c r="AA46" s="111">
        <f>SUM('1月:12月'!AA46)</f>
        <v>0</v>
      </c>
      <c r="AB46" s="281">
        <f>SUM('1月:12月'!AB46)</f>
        <v>0</v>
      </c>
      <c r="AC46" s="111">
        <f>SUM('1月:12月'!AC46)</f>
        <v>0</v>
      </c>
      <c r="AD46" s="111">
        <f>SUM('1月:12月'!AD46)</f>
        <v>0</v>
      </c>
      <c r="AE46" s="111">
        <f>SUM('1月:12月'!AE46)</f>
        <v>0</v>
      </c>
      <c r="AF46" s="111">
        <f>SUM('1月:12月'!AF46)</f>
        <v>0</v>
      </c>
      <c r="AG46" s="111">
        <f>SUM('1月:12月'!AG46)</f>
        <v>0</v>
      </c>
      <c r="AH46" s="111">
        <f>SUM('1月:12月'!AH46)</f>
        <v>0</v>
      </c>
      <c r="AI46" s="111">
        <f>SUM('1月:12月'!AI46)</f>
        <v>0</v>
      </c>
      <c r="AJ46" s="111">
        <f>SUM('1月:12月'!AJ46)</f>
        <v>0</v>
      </c>
      <c r="AK46" s="111">
        <f>SUM('1月:12月'!AK46)</f>
        <v>0</v>
      </c>
      <c r="AL46" s="111">
        <f>SUM('1月:12月'!AL46)</f>
        <v>0</v>
      </c>
      <c r="AM46" s="111">
        <f>SUM('1月:12月'!AM46)</f>
        <v>0</v>
      </c>
      <c r="AN46" s="111">
        <f>SUM('1月:12月'!AN46)</f>
        <v>33</v>
      </c>
      <c r="AO46" s="111">
        <f>SUM('1月:12月'!AO46)</f>
        <v>1.2028000000000001</v>
      </c>
      <c r="AP46" s="111">
        <f>SUM('1月:12月'!AP46)</f>
        <v>1139.3599999999999</v>
      </c>
      <c r="AQ46" s="108">
        <f t="shared" si="1"/>
        <v>33</v>
      </c>
      <c r="AR46" s="108">
        <f t="shared" si="2"/>
        <v>1.2028000000000001</v>
      </c>
      <c r="AS46" s="108">
        <f t="shared" si="3"/>
        <v>1139.3599999999999</v>
      </c>
      <c r="AT46" s="32" t="s">
        <v>23</v>
      </c>
      <c r="AU46" s="295" t="s">
        <v>55</v>
      </c>
      <c r="AV46" s="29"/>
      <c r="AW46" s="12"/>
    </row>
    <row r="47" spans="1:49" ht="24" customHeight="1">
      <c r="A47" s="26"/>
      <c r="B47" s="294"/>
      <c r="C47" s="101" t="s">
        <v>24</v>
      </c>
      <c r="D47" s="41">
        <f>SUM('1月:12月'!D47)</f>
        <v>0</v>
      </c>
      <c r="E47" s="41">
        <f>SUM('1月:12月'!E47)</f>
        <v>0</v>
      </c>
      <c r="F47" s="41">
        <f>SUM('1月:12月'!F47)</f>
        <v>0</v>
      </c>
      <c r="G47" s="41">
        <f>SUM('1月:12月'!G47)</f>
        <v>0</v>
      </c>
      <c r="H47" s="41">
        <f>SUM('1月:12月'!H47)</f>
        <v>0</v>
      </c>
      <c r="I47" s="41">
        <f>SUM('1月:12月'!I47)</f>
        <v>0</v>
      </c>
      <c r="J47" s="41">
        <f>SUM('1月:12月'!J47)</f>
        <v>0</v>
      </c>
      <c r="K47" s="41">
        <f>SUM('1月:12月'!K47)</f>
        <v>0</v>
      </c>
      <c r="L47" s="41">
        <f>SUM('1月:12月'!L47)</f>
        <v>0</v>
      </c>
      <c r="M47" s="41">
        <f>SUM('1月:12月'!M47)</f>
        <v>0</v>
      </c>
      <c r="N47" s="41">
        <f>SUM('1月:12月'!N47)</f>
        <v>0</v>
      </c>
      <c r="O47" s="41">
        <f>SUM('1月:12月'!O47)</f>
        <v>0</v>
      </c>
      <c r="P47" s="41">
        <f>SUM('1月:12月'!P47)</f>
        <v>0</v>
      </c>
      <c r="Q47" s="41">
        <f>SUM('1月:12月'!Q47)</f>
        <v>0</v>
      </c>
      <c r="R47" s="41">
        <f>SUM('1月:12月'!R47)</f>
        <v>0</v>
      </c>
      <c r="S47" s="41">
        <f>SUM('1月:12月'!S47)</f>
        <v>0</v>
      </c>
      <c r="T47" s="41">
        <f>SUM('1月:12月'!T47)</f>
        <v>0</v>
      </c>
      <c r="U47" s="41">
        <f>SUM('1月:12月'!U47)</f>
        <v>0</v>
      </c>
      <c r="V47" s="41">
        <f>SUM('1月:12月'!V47)</f>
        <v>0</v>
      </c>
      <c r="W47" s="41">
        <f>SUM('1月:12月'!W47)</f>
        <v>0</v>
      </c>
      <c r="X47" s="41">
        <f>SUM('1月:12月'!X47)</f>
        <v>0</v>
      </c>
      <c r="Y47" s="41">
        <f>SUM('1月:12月'!Y47)</f>
        <v>0</v>
      </c>
      <c r="Z47" s="41">
        <f>SUM('1月:12月'!Z47)</f>
        <v>0</v>
      </c>
      <c r="AA47" s="41">
        <f>SUM('1月:12月'!AA47)</f>
        <v>0</v>
      </c>
      <c r="AB47" s="282">
        <f>SUM('1月:12月'!AB47)</f>
        <v>0</v>
      </c>
      <c r="AC47" s="41">
        <f>SUM('1月:12月'!AC47)</f>
        <v>0</v>
      </c>
      <c r="AD47" s="41">
        <f>SUM('1月:12月'!AD47)</f>
        <v>0</v>
      </c>
      <c r="AE47" s="41">
        <f>SUM('1月:12月'!AE47)</f>
        <v>0</v>
      </c>
      <c r="AF47" s="41">
        <f>SUM('1月:12月'!AF47)</f>
        <v>0</v>
      </c>
      <c r="AG47" s="41">
        <f>SUM('1月:12月'!AG47)</f>
        <v>0</v>
      </c>
      <c r="AH47" s="41">
        <f>SUM('1月:12月'!AH47)</f>
        <v>0</v>
      </c>
      <c r="AI47" s="41">
        <f>SUM('1月:12月'!AI47)</f>
        <v>0</v>
      </c>
      <c r="AJ47" s="41">
        <f>SUM('1月:12月'!AJ47)</f>
        <v>0</v>
      </c>
      <c r="AK47" s="41">
        <f>SUM('1月:12月'!AK47)</f>
        <v>0</v>
      </c>
      <c r="AL47" s="41">
        <f>SUM('1月:12月'!AL47)</f>
        <v>0</v>
      </c>
      <c r="AM47" s="41">
        <f>SUM('1月:12月'!AM47)</f>
        <v>0</v>
      </c>
      <c r="AN47" s="41">
        <f>SUM('1月:12月'!AN47)</f>
        <v>0</v>
      </c>
      <c r="AO47" s="41">
        <f>SUM('1月:12月'!AO47)</f>
        <v>0</v>
      </c>
      <c r="AP47" s="41">
        <f>SUM('1月:12月'!AP47)</f>
        <v>0</v>
      </c>
      <c r="AQ47" s="45">
        <f t="shared" si="1"/>
        <v>0</v>
      </c>
      <c r="AR47" s="45">
        <f t="shared" si="2"/>
        <v>0</v>
      </c>
      <c r="AS47" s="45">
        <f t="shared" si="3"/>
        <v>0</v>
      </c>
      <c r="AT47" s="56" t="s">
        <v>24</v>
      </c>
      <c r="AU47" s="296"/>
      <c r="AV47" s="30"/>
      <c r="AW47" s="12"/>
    </row>
    <row r="48" spans="1:49" ht="24" customHeight="1">
      <c r="A48" s="48"/>
      <c r="B48" s="293" t="s">
        <v>56</v>
      </c>
      <c r="C48" s="102" t="s">
        <v>23</v>
      </c>
      <c r="D48" s="111">
        <f>SUM('1月:12月'!D48)</f>
        <v>0</v>
      </c>
      <c r="E48" s="111">
        <f>SUM('1月:12月'!E48)</f>
        <v>0</v>
      </c>
      <c r="F48" s="111">
        <f>SUM('1月:12月'!F48)</f>
        <v>0</v>
      </c>
      <c r="G48" s="111">
        <f>SUM('1月:12月'!G48)</f>
        <v>0</v>
      </c>
      <c r="H48" s="111">
        <f>SUM('1月:12月'!H48)</f>
        <v>0</v>
      </c>
      <c r="I48" s="111">
        <f>SUM('1月:12月'!I48)</f>
        <v>0</v>
      </c>
      <c r="J48" s="111">
        <f>SUM('1月:12月'!J48)</f>
        <v>0</v>
      </c>
      <c r="K48" s="111">
        <f>SUM('1月:12月'!K48)</f>
        <v>0</v>
      </c>
      <c r="L48" s="111">
        <f>SUM('1月:12月'!L48)</f>
        <v>0</v>
      </c>
      <c r="M48" s="111">
        <f>SUM('1月:12月'!M48)</f>
        <v>105</v>
      </c>
      <c r="N48" s="111">
        <f>SUM('1月:12月'!N48)</f>
        <v>17.329000000000001</v>
      </c>
      <c r="O48" s="111">
        <f>SUM('1月:12月'!O48)</f>
        <v>10708.972</v>
      </c>
      <c r="P48" s="111">
        <f>SUM('1月:12月'!P48)</f>
        <v>90</v>
      </c>
      <c r="Q48" s="111">
        <f>SUM('1月:12月'!Q48)</f>
        <v>12.504999999999999</v>
      </c>
      <c r="R48" s="111">
        <f>SUM('1月:12月'!R48)</f>
        <v>10207.026</v>
      </c>
      <c r="S48" s="111">
        <f>SUM('1月:12月'!S48)</f>
        <v>0</v>
      </c>
      <c r="T48" s="111">
        <f>SUM('1月:12月'!T48)</f>
        <v>0</v>
      </c>
      <c r="U48" s="111">
        <f>SUM('1月:12月'!U48)</f>
        <v>0</v>
      </c>
      <c r="V48" s="111">
        <f>SUM('1月:12月'!V48)</f>
        <v>90</v>
      </c>
      <c r="W48" s="111">
        <f>SUM('1月:12月'!W48)</f>
        <v>12.504999999999999</v>
      </c>
      <c r="X48" s="111">
        <f>SUM('1月:12月'!X48)</f>
        <v>10207.026</v>
      </c>
      <c r="Y48" s="111">
        <f>SUM('1月:12月'!Y48)</f>
        <v>57</v>
      </c>
      <c r="Z48" s="111">
        <f>SUM('1月:12月'!Z48)</f>
        <v>13.165999999999999</v>
      </c>
      <c r="AA48" s="111">
        <f>SUM('1月:12月'!AA48)</f>
        <v>5840.4760000000006</v>
      </c>
      <c r="AB48" s="281">
        <f>SUM('1月:12月'!AB48)</f>
        <v>3</v>
      </c>
      <c r="AC48" s="111">
        <f>SUM('1月:12月'!AC48)</f>
        <v>0.13500000000000001</v>
      </c>
      <c r="AD48" s="111">
        <f>SUM('1月:12月'!AD48)</f>
        <v>58.655000000000001</v>
      </c>
      <c r="AE48" s="111">
        <f>SUM('1月:12月'!AE48)</f>
        <v>0</v>
      </c>
      <c r="AF48" s="111">
        <f>SUM('1月:12月'!AF48)</f>
        <v>0</v>
      </c>
      <c r="AG48" s="111">
        <f>SUM('1月:12月'!AG48)</f>
        <v>0</v>
      </c>
      <c r="AH48" s="111">
        <f>SUM('1月:12月'!AH48)</f>
        <v>0</v>
      </c>
      <c r="AI48" s="111">
        <f>SUM('1月:12月'!AI48)</f>
        <v>0</v>
      </c>
      <c r="AJ48" s="111">
        <f>SUM('1月:12月'!AJ48)</f>
        <v>0</v>
      </c>
      <c r="AK48" s="111">
        <f>SUM('1月:12月'!AK48)</f>
        <v>0</v>
      </c>
      <c r="AL48" s="111">
        <f>SUM('1月:12月'!AL48)</f>
        <v>0</v>
      </c>
      <c r="AM48" s="111">
        <f>SUM('1月:12月'!AM48)</f>
        <v>0</v>
      </c>
      <c r="AN48" s="111">
        <f>SUM('1月:12月'!AN48)</f>
        <v>0</v>
      </c>
      <c r="AO48" s="111">
        <f>SUM('1月:12月'!AO48)</f>
        <v>0</v>
      </c>
      <c r="AP48" s="111">
        <f>SUM('1月:12月'!AP48)</f>
        <v>0</v>
      </c>
      <c r="AQ48" s="108">
        <f t="shared" si="1"/>
        <v>255</v>
      </c>
      <c r="AR48" s="108">
        <f t="shared" si="2"/>
        <v>43.134999999999998</v>
      </c>
      <c r="AS48" s="108">
        <f t="shared" si="3"/>
        <v>26815.129000000001</v>
      </c>
      <c r="AT48" s="32" t="s">
        <v>23</v>
      </c>
      <c r="AU48" s="295" t="s">
        <v>56</v>
      </c>
      <c r="AV48" s="29"/>
      <c r="AW48" s="12"/>
    </row>
    <row r="49" spans="1:49" ht="24" customHeight="1">
      <c r="A49" s="48" t="s">
        <v>57</v>
      </c>
      <c r="B49" s="294"/>
      <c r="C49" s="101" t="s">
        <v>24</v>
      </c>
      <c r="D49" s="41">
        <f>SUM('1月:12月'!D49)</f>
        <v>0</v>
      </c>
      <c r="E49" s="41">
        <f>SUM('1月:12月'!E49)</f>
        <v>0</v>
      </c>
      <c r="F49" s="41">
        <f>SUM('1月:12月'!F49)</f>
        <v>0</v>
      </c>
      <c r="G49" s="41">
        <f>SUM('1月:12月'!G49)</f>
        <v>0</v>
      </c>
      <c r="H49" s="41">
        <f>SUM('1月:12月'!H49)</f>
        <v>0</v>
      </c>
      <c r="I49" s="41">
        <f>SUM('1月:12月'!I49)</f>
        <v>0</v>
      </c>
      <c r="J49" s="41">
        <f>SUM('1月:12月'!J49)</f>
        <v>0</v>
      </c>
      <c r="K49" s="41">
        <f>SUM('1月:12月'!K49)</f>
        <v>0</v>
      </c>
      <c r="L49" s="41">
        <f>SUM('1月:12月'!L49)</f>
        <v>0</v>
      </c>
      <c r="M49" s="41">
        <f>SUM('1月:12月'!M49)</f>
        <v>0</v>
      </c>
      <c r="N49" s="41">
        <f>SUM('1月:12月'!N49)</f>
        <v>0</v>
      </c>
      <c r="O49" s="41">
        <f>SUM('1月:12月'!O49)</f>
        <v>0</v>
      </c>
      <c r="P49" s="41">
        <f>SUM('1月:12月'!P49)</f>
        <v>0</v>
      </c>
      <c r="Q49" s="41">
        <f>SUM('1月:12月'!Q49)</f>
        <v>0</v>
      </c>
      <c r="R49" s="41">
        <f>SUM('1月:12月'!R49)</f>
        <v>0</v>
      </c>
      <c r="S49" s="41">
        <f>SUM('1月:12月'!S49)</f>
        <v>0</v>
      </c>
      <c r="T49" s="41">
        <f>SUM('1月:12月'!T49)</f>
        <v>0</v>
      </c>
      <c r="U49" s="41">
        <f>SUM('1月:12月'!U49)</f>
        <v>0</v>
      </c>
      <c r="V49" s="41">
        <f>SUM('1月:12月'!V49)</f>
        <v>0</v>
      </c>
      <c r="W49" s="41">
        <f>SUM('1月:12月'!W49)</f>
        <v>0</v>
      </c>
      <c r="X49" s="41">
        <f>SUM('1月:12月'!X49)</f>
        <v>0</v>
      </c>
      <c r="Y49" s="41">
        <f>SUM('1月:12月'!Y49)</f>
        <v>0</v>
      </c>
      <c r="Z49" s="41">
        <f>SUM('1月:12月'!Z49)</f>
        <v>0</v>
      </c>
      <c r="AA49" s="41">
        <f>SUM('1月:12月'!AA49)</f>
        <v>0</v>
      </c>
      <c r="AB49" s="282">
        <f>SUM('1月:12月'!AB49)</f>
        <v>0</v>
      </c>
      <c r="AC49" s="41">
        <f>SUM('1月:12月'!AC49)</f>
        <v>0</v>
      </c>
      <c r="AD49" s="41">
        <f>SUM('1月:12月'!AD49)</f>
        <v>0</v>
      </c>
      <c r="AE49" s="41">
        <f>SUM('1月:12月'!AE49)</f>
        <v>0</v>
      </c>
      <c r="AF49" s="41">
        <f>SUM('1月:12月'!AF49)</f>
        <v>0</v>
      </c>
      <c r="AG49" s="41">
        <f>SUM('1月:12月'!AG49)</f>
        <v>0</v>
      </c>
      <c r="AH49" s="41">
        <f>SUM('1月:12月'!AH49)</f>
        <v>0</v>
      </c>
      <c r="AI49" s="41">
        <f>SUM('1月:12月'!AI49)</f>
        <v>0</v>
      </c>
      <c r="AJ49" s="41">
        <f>SUM('1月:12月'!AJ49)</f>
        <v>0</v>
      </c>
      <c r="AK49" s="41">
        <f>SUM('1月:12月'!AK49)</f>
        <v>0</v>
      </c>
      <c r="AL49" s="41">
        <f>SUM('1月:12月'!AL49)</f>
        <v>0</v>
      </c>
      <c r="AM49" s="41">
        <f>SUM('1月:12月'!AM49)</f>
        <v>0</v>
      </c>
      <c r="AN49" s="41">
        <f>SUM('1月:12月'!AN49)</f>
        <v>0</v>
      </c>
      <c r="AO49" s="41">
        <f>SUM('1月:12月'!AO49)</f>
        <v>0</v>
      </c>
      <c r="AP49" s="41">
        <f>SUM('1月:12月'!AP49)</f>
        <v>0</v>
      </c>
      <c r="AQ49" s="45">
        <f t="shared" si="1"/>
        <v>0</v>
      </c>
      <c r="AR49" s="45">
        <f t="shared" si="2"/>
        <v>0</v>
      </c>
      <c r="AS49" s="45">
        <f t="shared" si="3"/>
        <v>0</v>
      </c>
      <c r="AT49" s="61" t="s">
        <v>24</v>
      </c>
      <c r="AU49" s="296"/>
      <c r="AV49" s="29" t="s">
        <v>57</v>
      </c>
      <c r="AW49" s="12"/>
    </row>
    <row r="50" spans="1:49" ht="24" customHeight="1">
      <c r="A50" s="48"/>
      <c r="B50" s="293" t="s">
        <v>58</v>
      </c>
      <c r="C50" s="102" t="s">
        <v>23</v>
      </c>
      <c r="D50" s="111">
        <f>SUM('1月:12月'!D50)</f>
        <v>3</v>
      </c>
      <c r="E50" s="111">
        <f>SUM('1月:12月'!E50)</f>
        <v>852.22599999999989</v>
      </c>
      <c r="F50" s="111">
        <f>SUM('1月:12月'!F50)</f>
        <v>256083.92428628466</v>
      </c>
      <c r="G50" s="111">
        <f>SUM('1月:12月'!G50)</f>
        <v>0</v>
      </c>
      <c r="H50" s="111">
        <f>SUM('1月:12月'!H50)</f>
        <v>0</v>
      </c>
      <c r="I50" s="111">
        <f>SUM('1月:12月'!I50)</f>
        <v>0</v>
      </c>
      <c r="J50" s="111">
        <f>SUM('1月:12月'!J50)</f>
        <v>3</v>
      </c>
      <c r="K50" s="111">
        <f>SUM('1月:12月'!K50)</f>
        <v>852.22599999999989</v>
      </c>
      <c r="L50" s="111">
        <f>SUM('1月:12月'!L50)</f>
        <v>256083.92428628466</v>
      </c>
      <c r="M50" s="111">
        <f>SUM('1月:12月'!M50)</f>
        <v>3</v>
      </c>
      <c r="N50" s="111">
        <f>SUM('1月:12月'!N50)</f>
        <v>743.35899999999992</v>
      </c>
      <c r="O50" s="111">
        <f>SUM('1月:12月'!O50)</f>
        <v>225994.31200000001</v>
      </c>
      <c r="P50" s="111">
        <f>SUM('1月:12月'!P50)</f>
        <v>1</v>
      </c>
      <c r="Q50" s="111">
        <f>SUM('1月:12月'!Q50)</f>
        <v>293.72399999999999</v>
      </c>
      <c r="R50" s="111">
        <f>SUM('1月:12月'!R50)</f>
        <v>77800.623000000007</v>
      </c>
      <c r="S50" s="111">
        <f>SUM('1月:12月'!S50)</f>
        <v>0</v>
      </c>
      <c r="T50" s="111">
        <f>SUM('1月:12月'!T50)</f>
        <v>0</v>
      </c>
      <c r="U50" s="111">
        <f>SUM('1月:12月'!U50)</f>
        <v>0</v>
      </c>
      <c r="V50" s="111">
        <f>SUM('1月:12月'!V50)</f>
        <v>1</v>
      </c>
      <c r="W50" s="111">
        <f>SUM('1月:12月'!W50)</f>
        <v>293.72399999999999</v>
      </c>
      <c r="X50" s="111">
        <f>SUM('1月:12月'!X50)</f>
        <v>77800.623000000007</v>
      </c>
      <c r="Y50" s="111">
        <f>SUM('1月:12月'!Y50)</f>
        <v>0</v>
      </c>
      <c r="Z50" s="111">
        <f>SUM('1月:12月'!Z50)</f>
        <v>0</v>
      </c>
      <c r="AA50" s="111">
        <f>SUM('1月:12月'!AA50)</f>
        <v>0</v>
      </c>
      <c r="AB50" s="281">
        <f>SUM('1月:12月'!AB50)</f>
        <v>0</v>
      </c>
      <c r="AC50" s="111">
        <f>SUM('1月:12月'!AC50)</f>
        <v>0</v>
      </c>
      <c r="AD50" s="111">
        <f>SUM('1月:12月'!AD50)</f>
        <v>0</v>
      </c>
      <c r="AE50" s="111">
        <f>SUM('1月:12月'!AE50)</f>
        <v>0</v>
      </c>
      <c r="AF50" s="111">
        <f>SUM('1月:12月'!AF50)</f>
        <v>0</v>
      </c>
      <c r="AG50" s="111">
        <f>SUM('1月:12月'!AG50)</f>
        <v>0</v>
      </c>
      <c r="AH50" s="111">
        <f>SUM('1月:12月'!AH50)</f>
        <v>0</v>
      </c>
      <c r="AI50" s="111">
        <f>SUM('1月:12月'!AI50)</f>
        <v>0</v>
      </c>
      <c r="AJ50" s="111">
        <f>SUM('1月:12月'!AJ50)</f>
        <v>0</v>
      </c>
      <c r="AK50" s="111">
        <f>SUM('1月:12月'!AK50)</f>
        <v>0</v>
      </c>
      <c r="AL50" s="111">
        <f>SUM('1月:12月'!AL50)</f>
        <v>0</v>
      </c>
      <c r="AM50" s="111">
        <f>SUM('1月:12月'!AM50)</f>
        <v>0</v>
      </c>
      <c r="AN50" s="111">
        <f>SUM('1月:12月'!AN50)</f>
        <v>0</v>
      </c>
      <c r="AO50" s="111">
        <f>SUM('1月:12月'!AO50)</f>
        <v>0</v>
      </c>
      <c r="AP50" s="111">
        <f>SUM('1月:12月'!AP50)</f>
        <v>0</v>
      </c>
      <c r="AQ50" s="108">
        <f t="shared" si="1"/>
        <v>7</v>
      </c>
      <c r="AR50" s="108">
        <f t="shared" si="2"/>
        <v>1889.3089999999997</v>
      </c>
      <c r="AS50" s="108">
        <f t="shared" si="3"/>
        <v>559878.85928628466</v>
      </c>
      <c r="AT50" s="32" t="s">
        <v>23</v>
      </c>
      <c r="AU50" s="295" t="s">
        <v>58</v>
      </c>
      <c r="AV50" s="28"/>
      <c r="AW50" s="12"/>
    </row>
    <row r="51" spans="1:49" ht="24" customHeight="1">
      <c r="A51" s="48"/>
      <c r="B51" s="294"/>
      <c r="C51" s="101" t="s">
        <v>24</v>
      </c>
      <c r="D51" s="41">
        <f>SUM('1月:12月'!D51)</f>
        <v>2</v>
      </c>
      <c r="E51" s="41">
        <f>SUM('1月:12月'!E51)</f>
        <v>387.786</v>
      </c>
      <c r="F51" s="41">
        <f>SUM('1月:12月'!F51)</f>
        <v>108274.07240684133</v>
      </c>
      <c r="G51" s="41">
        <f>SUM('1月:12月'!G51)</f>
        <v>0</v>
      </c>
      <c r="H51" s="41">
        <f>SUM('1月:12月'!H51)</f>
        <v>0</v>
      </c>
      <c r="I51" s="41">
        <f>SUM('1月:12月'!I51)</f>
        <v>0</v>
      </c>
      <c r="J51" s="41">
        <f>SUM('1月:12月'!J51)</f>
        <v>2</v>
      </c>
      <c r="K51" s="41">
        <f>SUM('1月:12月'!K51)</f>
        <v>387.786</v>
      </c>
      <c r="L51" s="41">
        <f>SUM('1月:12月'!L51)</f>
        <v>108274.07240684133</v>
      </c>
      <c r="M51" s="41">
        <f>SUM('1月:12月'!M51)</f>
        <v>0</v>
      </c>
      <c r="N51" s="41">
        <f>SUM('1月:12月'!N51)</f>
        <v>0</v>
      </c>
      <c r="O51" s="41">
        <f>SUM('1月:12月'!O51)</f>
        <v>0</v>
      </c>
      <c r="P51" s="41">
        <f>SUM('1月:12月'!P51)</f>
        <v>1</v>
      </c>
      <c r="Q51" s="41">
        <f>SUM('1月:12月'!Q51)</f>
        <v>358.99299999999999</v>
      </c>
      <c r="R51" s="41">
        <f>SUM('1月:12月'!R51)</f>
        <v>110804.406</v>
      </c>
      <c r="S51" s="41">
        <f>SUM('1月:12月'!S51)</f>
        <v>0</v>
      </c>
      <c r="T51" s="41">
        <f>SUM('1月:12月'!T51)</f>
        <v>0</v>
      </c>
      <c r="U51" s="41">
        <f>SUM('1月:12月'!U51)</f>
        <v>0</v>
      </c>
      <c r="V51" s="41">
        <f>SUM('1月:12月'!V51)</f>
        <v>1</v>
      </c>
      <c r="W51" s="41">
        <f>SUM('1月:12月'!W51)</f>
        <v>358.99299999999999</v>
      </c>
      <c r="X51" s="41">
        <f>SUM('1月:12月'!X51)</f>
        <v>110804.406</v>
      </c>
      <c r="Y51" s="41">
        <f>SUM('1月:12月'!Y51)</f>
        <v>6</v>
      </c>
      <c r="Z51" s="41">
        <f>SUM('1月:12月'!Z51)</f>
        <v>1259.4260000000002</v>
      </c>
      <c r="AA51" s="41">
        <f>SUM('1月:12月'!AA51)</f>
        <v>347802.43699999998</v>
      </c>
      <c r="AB51" s="282">
        <f>SUM('1月:12月'!AB51)</f>
        <v>0</v>
      </c>
      <c r="AC51" s="41">
        <f>SUM('1月:12月'!AC51)</f>
        <v>0</v>
      </c>
      <c r="AD51" s="41">
        <f>SUM('1月:12月'!AD51)</f>
        <v>0</v>
      </c>
      <c r="AE51" s="41">
        <f>SUM('1月:12月'!AE51)</f>
        <v>0</v>
      </c>
      <c r="AF51" s="41">
        <f>SUM('1月:12月'!AF51)</f>
        <v>0</v>
      </c>
      <c r="AG51" s="41">
        <f>SUM('1月:12月'!AG51)</f>
        <v>0</v>
      </c>
      <c r="AH51" s="41">
        <f>SUM('1月:12月'!AH51)</f>
        <v>0</v>
      </c>
      <c r="AI51" s="41">
        <f>SUM('1月:12月'!AI51)</f>
        <v>0</v>
      </c>
      <c r="AJ51" s="41">
        <f>SUM('1月:12月'!AJ51)</f>
        <v>0</v>
      </c>
      <c r="AK51" s="41">
        <f>SUM('1月:12月'!AK51)</f>
        <v>0</v>
      </c>
      <c r="AL51" s="41">
        <f>SUM('1月:12月'!AL51)</f>
        <v>0</v>
      </c>
      <c r="AM51" s="41">
        <f>SUM('1月:12月'!AM51)</f>
        <v>0</v>
      </c>
      <c r="AN51" s="41">
        <f>SUM('1月:12月'!AN51)</f>
        <v>0</v>
      </c>
      <c r="AO51" s="41">
        <f>SUM('1月:12月'!AO51)</f>
        <v>0</v>
      </c>
      <c r="AP51" s="41">
        <f>SUM('1月:12月'!AP51)</f>
        <v>0</v>
      </c>
      <c r="AQ51" s="45">
        <f t="shared" si="1"/>
        <v>9</v>
      </c>
      <c r="AR51" s="45">
        <f t="shared" si="2"/>
        <v>2006.2050000000002</v>
      </c>
      <c r="AS51" s="45">
        <f t="shared" si="3"/>
        <v>566880.91540684132</v>
      </c>
      <c r="AT51" s="61" t="s">
        <v>24</v>
      </c>
      <c r="AU51" s="296"/>
      <c r="AV51" s="29"/>
      <c r="AW51" s="12"/>
    </row>
    <row r="52" spans="1:49" ht="24" customHeight="1">
      <c r="A52" s="48"/>
      <c r="B52" s="293" t="s">
        <v>59</v>
      </c>
      <c r="C52" s="102" t="s">
        <v>23</v>
      </c>
      <c r="D52" s="111">
        <f>SUM('1月:12月'!D52)</f>
        <v>0</v>
      </c>
      <c r="E52" s="111">
        <f>SUM('1月:12月'!E52)</f>
        <v>0</v>
      </c>
      <c r="F52" s="111">
        <f>SUM('1月:12月'!F52)</f>
        <v>0</v>
      </c>
      <c r="G52" s="111">
        <f>SUM('1月:12月'!G52)</f>
        <v>0</v>
      </c>
      <c r="H52" s="111">
        <f>SUM('1月:12月'!H52)</f>
        <v>0</v>
      </c>
      <c r="I52" s="111">
        <f>SUM('1月:12月'!I52)</f>
        <v>0</v>
      </c>
      <c r="J52" s="111">
        <f>SUM('1月:12月'!J52)</f>
        <v>0</v>
      </c>
      <c r="K52" s="111">
        <f>SUM('1月:12月'!K52)</f>
        <v>0</v>
      </c>
      <c r="L52" s="111">
        <f>SUM('1月:12月'!L52)</f>
        <v>0</v>
      </c>
      <c r="M52" s="111">
        <f>SUM('1月:12月'!M52)</f>
        <v>0</v>
      </c>
      <c r="N52" s="111">
        <f>SUM('1月:12月'!N52)</f>
        <v>0</v>
      </c>
      <c r="O52" s="111">
        <f>SUM('1月:12月'!O52)</f>
        <v>0</v>
      </c>
      <c r="P52" s="111">
        <f>SUM('1月:12月'!P52)</f>
        <v>0</v>
      </c>
      <c r="Q52" s="111">
        <f>SUM('1月:12月'!Q52)</f>
        <v>0</v>
      </c>
      <c r="R52" s="111">
        <f>SUM('1月:12月'!R52)</f>
        <v>0</v>
      </c>
      <c r="S52" s="111">
        <f>SUM('1月:12月'!S52)</f>
        <v>0</v>
      </c>
      <c r="T52" s="111">
        <f>SUM('1月:12月'!T52)</f>
        <v>0</v>
      </c>
      <c r="U52" s="111">
        <f>SUM('1月:12月'!U52)</f>
        <v>0</v>
      </c>
      <c r="V52" s="111">
        <f>SUM('1月:12月'!V52)</f>
        <v>0</v>
      </c>
      <c r="W52" s="111">
        <f>SUM('1月:12月'!W52)</f>
        <v>0</v>
      </c>
      <c r="X52" s="111">
        <f>SUM('1月:12月'!X52)</f>
        <v>0</v>
      </c>
      <c r="Y52" s="111">
        <f>SUM('1月:12月'!Y52)</f>
        <v>0</v>
      </c>
      <c r="Z52" s="111">
        <f>SUM('1月:12月'!Z52)</f>
        <v>0</v>
      </c>
      <c r="AA52" s="111">
        <f>SUM('1月:12月'!AA52)</f>
        <v>0</v>
      </c>
      <c r="AB52" s="281">
        <f>SUM('1月:12月'!AB52)</f>
        <v>0</v>
      </c>
      <c r="AC52" s="111">
        <f>SUM('1月:12月'!AC52)</f>
        <v>0</v>
      </c>
      <c r="AD52" s="111">
        <f>SUM('1月:12月'!AD52)</f>
        <v>0</v>
      </c>
      <c r="AE52" s="111">
        <f>SUM('1月:12月'!AE52)</f>
        <v>0</v>
      </c>
      <c r="AF52" s="111">
        <f>SUM('1月:12月'!AF52)</f>
        <v>0</v>
      </c>
      <c r="AG52" s="111">
        <f>SUM('1月:12月'!AG52)</f>
        <v>0</v>
      </c>
      <c r="AH52" s="111">
        <f>SUM('1月:12月'!AH52)</f>
        <v>0</v>
      </c>
      <c r="AI52" s="111">
        <f>SUM('1月:12月'!AI52)</f>
        <v>0</v>
      </c>
      <c r="AJ52" s="111">
        <f>SUM('1月:12月'!AJ52)</f>
        <v>0</v>
      </c>
      <c r="AK52" s="111">
        <f>SUM('1月:12月'!AK52)</f>
        <v>0</v>
      </c>
      <c r="AL52" s="111">
        <f>SUM('1月:12月'!AL52)</f>
        <v>0</v>
      </c>
      <c r="AM52" s="111">
        <f>SUM('1月:12月'!AM52)</f>
        <v>0</v>
      </c>
      <c r="AN52" s="111">
        <f>SUM('1月:12月'!AN52)</f>
        <v>0</v>
      </c>
      <c r="AO52" s="111">
        <f>SUM('1月:12月'!AO52)</f>
        <v>0</v>
      </c>
      <c r="AP52" s="111">
        <f>SUM('1月:12月'!AP52)</f>
        <v>0</v>
      </c>
      <c r="AQ52" s="108">
        <f t="shared" si="1"/>
        <v>0</v>
      </c>
      <c r="AR52" s="108">
        <f t="shared" si="2"/>
        <v>0</v>
      </c>
      <c r="AS52" s="108">
        <f t="shared" si="3"/>
        <v>0</v>
      </c>
      <c r="AT52" s="32" t="s">
        <v>23</v>
      </c>
      <c r="AU52" s="295" t="s">
        <v>59</v>
      </c>
      <c r="AV52" s="29"/>
      <c r="AW52" s="12"/>
    </row>
    <row r="53" spans="1:49" ht="24" customHeight="1">
      <c r="A53" s="48" t="s">
        <v>27</v>
      </c>
      <c r="B53" s="294"/>
      <c r="C53" s="101" t="s">
        <v>24</v>
      </c>
      <c r="D53" s="41">
        <f>SUM('1月:12月'!D53)</f>
        <v>0</v>
      </c>
      <c r="E53" s="41">
        <f>SUM('1月:12月'!E53)</f>
        <v>0</v>
      </c>
      <c r="F53" s="41">
        <f>SUM('1月:12月'!F53)</f>
        <v>0</v>
      </c>
      <c r="G53" s="41">
        <f>SUM('1月:12月'!G53)</f>
        <v>0</v>
      </c>
      <c r="H53" s="41">
        <f>SUM('1月:12月'!H53)</f>
        <v>0</v>
      </c>
      <c r="I53" s="41">
        <f>SUM('1月:12月'!I53)</f>
        <v>0</v>
      </c>
      <c r="J53" s="41">
        <f>SUM('1月:12月'!J53)</f>
        <v>0</v>
      </c>
      <c r="K53" s="41">
        <f>SUM('1月:12月'!K53)</f>
        <v>0</v>
      </c>
      <c r="L53" s="41">
        <f>SUM('1月:12月'!L53)</f>
        <v>0</v>
      </c>
      <c r="M53" s="41">
        <f>SUM('1月:12月'!M53)</f>
        <v>998</v>
      </c>
      <c r="N53" s="41">
        <f>SUM('1月:12月'!N53)</f>
        <v>20486.300799999997</v>
      </c>
      <c r="O53" s="41">
        <f>SUM('1月:12月'!O53)</f>
        <v>7209265.1540000001</v>
      </c>
      <c r="P53" s="41">
        <f>SUM('1月:12月'!P53)</f>
        <v>3</v>
      </c>
      <c r="Q53" s="41">
        <f>SUM('1月:12月'!Q53)</f>
        <v>60.665999999999997</v>
      </c>
      <c r="R53" s="41">
        <f>SUM('1月:12月'!R53)</f>
        <v>18498.490000000002</v>
      </c>
      <c r="S53" s="41">
        <f>SUM('1月:12月'!S53)</f>
        <v>0</v>
      </c>
      <c r="T53" s="41">
        <f>SUM('1月:12月'!T53)</f>
        <v>0</v>
      </c>
      <c r="U53" s="41">
        <f>SUM('1月:12月'!U53)</f>
        <v>0</v>
      </c>
      <c r="V53" s="41">
        <f>SUM('1月:12月'!V53)</f>
        <v>3</v>
      </c>
      <c r="W53" s="41">
        <f>SUM('1月:12月'!W53)</f>
        <v>60.665999999999997</v>
      </c>
      <c r="X53" s="41">
        <f>SUM('1月:12月'!X53)</f>
        <v>18498.490000000002</v>
      </c>
      <c r="Y53" s="41">
        <f>SUM('1月:12月'!Y53)</f>
        <v>0</v>
      </c>
      <c r="Z53" s="41">
        <f>SUM('1月:12月'!Z53)</f>
        <v>0</v>
      </c>
      <c r="AA53" s="41">
        <f>SUM('1月:12月'!AA53)</f>
        <v>0</v>
      </c>
      <c r="AB53" s="282">
        <f>SUM('1月:12月'!AB53)</f>
        <v>0</v>
      </c>
      <c r="AC53" s="41">
        <f>SUM('1月:12月'!AC53)</f>
        <v>0</v>
      </c>
      <c r="AD53" s="41">
        <f>SUM('1月:12月'!AD53)</f>
        <v>0</v>
      </c>
      <c r="AE53" s="41">
        <f>SUM('1月:12月'!AE53)</f>
        <v>0</v>
      </c>
      <c r="AF53" s="41">
        <f>SUM('1月:12月'!AF53)</f>
        <v>0</v>
      </c>
      <c r="AG53" s="41">
        <f>SUM('1月:12月'!AG53)</f>
        <v>0</v>
      </c>
      <c r="AH53" s="41">
        <f>SUM('1月:12月'!AH53)</f>
        <v>0</v>
      </c>
      <c r="AI53" s="41">
        <f>SUM('1月:12月'!AI53)</f>
        <v>0</v>
      </c>
      <c r="AJ53" s="41">
        <f>SUM('1月:12月'!AJ53)</f>
        <v>0</v>
      </c>
      <c r="AK53" s="41">
        <f>SUM('1月:12月'!AK53)</f>
        <v>0</v>
      </c>
      <c r="AL53" s="41">
        <f>SUM('1月:12月'!AL53)</f>
        <v>0</v>
      </c>
      <c r="AM53" s="41">
        <f>SUM('1月:12月'!AM53)</f>
        <v>0</v>
      </c>
      <c r="AN53" s="41">
        <f>SUM('1月:12月'!AN53)</f>
        <v>0</v>
      </c>
      <c r="AO53" s="41">
        <f>SUM('1月:12月'!AO53)</f>
        <v>0</v>
      </c>
      <c r="AP53" s="41">
        <f>SUM('1月:12月'!AP53)</f>
        <v>0</v>
      </c>
      <c r="AQ53" s="45">
        <f t="shared" si="1"/>
        <v>1001</v>
      </c>
      <c r="AR53" s="45">
        <f t="shared" si="2"/>
        <v>20546.966799999998</v>
      </c>
      <c r="AS53" s="45">
        <f t="shared" si="3"/>
        <v>7227763.6440000003</v>
      </c>
      <c r="AT53" s="61" t="s">
        <v>24</v>
      </c>
      <c r="AU53" s="296"/>
      <c r="AV53" s="29" t="s">
        <v>27</v>
      </c>
      <c r="AW53" s="12"/>
    </row>
    <row r="54" spans="1:49" ht="24" customHeight="1">
      <c r="A54" s="48"/>
      <c r="B54" s="293" t="s">
        <v>60</v>
      </c>
      <c r="C54" s="102" t="s">
        <v>23</v>
      </c>
      <c r="D54" s="111">
        <f>SUM('1月:12月'!D54)</f>
        <v>0</v>
      </c>
      <c r="E54" s="111">
        <f>SUM('1月:12月'!E54)</f>
        <v>0</v>
      </c>
      <c r="F54" s="111">
        <f>SUM('1月:12月'!F54)</f>
        <v>0</v>
      </c>
      <c r="G54" s="111">
        <f>SUM('1月:12月'!G54)</f>
        <v>0</v>
      </c>
      <c r="H54" s="111">
        <f>SUM('1月:12月'!H54)</f>
        <v>0</v>
      </c>
      <c r="I54" s="111">
        <f>SUM('1月:12月'!I54)</f>
        <v>0</v>
      </c>
      <c r="J54" s="111">
        <f>SUM('1月:12月'!J54)</f>
        <v>0</v>
      </c>
      <c r="K54" s="111">
        <f>SUM('1月:12月'!K54)</f>
        <v>0</v>
      </c>
      <c r="L54" s="111">
        <f>SUM('1月:12月'!L54)</f>
        <v>0</v>
      </c>
      <c r="M54" s="111">
        <f>SUM('1月:12月'!M54)</f>
        <v>0</v>
      </c>
      <c r="N54" s="111">
        <f>SUM('1月:12月'!N54)</f>
        <v>0</v>
      </c>
      <c r="O54" s="111">
        <f>SUM('1月:12月'!O54)</f>
        <v>0</v>
      </c>
      <c r="P54" s="111">
        <f>SUM('1月:12月'!P54)</f>
        <v>0</v>
      </c>
      <c r="Q54" s="111">
        <f>SUM('1月:12月'!Q54)</f>
        <v>0</v>
      </c>
      <c r="R54" s="111">
        <f>SUM('1月:12月'!R54)</f>
        <v>0</v>
      </c>
      <c r="S54" s="111">
        <f>SUM('1月:12月'!S54)</f>
        <v>0</v>
      </c>
      <c r="T54" s="111">
        <f>SUM('1月:12月'!T54)</f>
        <v>0</v>
      </c>
      <c r="U54" s="111">
        <f>SUM('1月:12月'!U54)</f>
        <v>0</v>
      </c>
      <c r="V54" s="111">
        <f>SUM('1月:12月'!V54)</f>
        <v>0</v>
      </c>
      <c r="W54" s="111">
        <f>SUM('1月:12月'!W54)</f>
        <v>0</v>
      </c>
      <c r="X54" s="111">
        <f>SUM('1月:12月'!X54)</f>
        <v>0</v>
      </c>
      <c r="Y54" s="111">
        <f>SUM('1月:12月'!Y54)</f>
        <v>0</v>
      </c>
      <c r="Z54" s="111">
        <f>SUM('1月:12月'!Z54)</f>
        <v>0</v>
      </c>
      <c r="AA54" s="111">
        <f>SUM('1月:12月'!AA54)</f>
        <v>0</v>
      </c>
      <c r="AB54" s="281">
        <f>SUM('1月:12月'!AB54)</f>
        <v>1</v>
      </c>
      <c r="AC54" s="111">
        <f>SUM('1月:12月'!AC54)</f>
        <v>0.1835</v>
      </c>
      <c r="AD54" s="111">
        <f>SUM('1月:12月'!AD54)</f>
        <v>112.78400000000001</v>
      </c>
      <c r="AE54" s="111">
        <f>SUM('1月:12月'!AE54)</f>
        <v>0</v>
      </c>
      <c r="AF54" s="111">
        <f>SUM('1月:12月'!AF54)</f>
        <v>0</v>
      </c>
      <c r="AG54" s="111">
        <f>SUM('1月:12月'!AG54)</f>
        <v>0</v>
      </c>
      <c r="AH54" s="111">
        <f>SUM('1月:12月'!AH54)</f>
        <v>2</v>
      </c>
      <c r="AI54" s="111">
        <f>SUM('1月:12月'!AI54)</f>
        <v>3.0600000000000002E-2</v>
      </c>
      <c r="AJ54" s="111">
        <f>SUM('1月:12月'!AJ54)</f>
        <v>25.715</v>
      </c>
      <c r="AK54" s="111">
        <f>SUM('1月:12月'!AK54)</f>
        <v>37</v>
      </c>
      <c r="AL54" s="111">
        <f>SUM('1月:12月'!AL54)</f>
        <v>0.52390000000000003</v>
      </c>
      <c r="AM54" s="111">
        <f>SUM('1月:12月'!AM54)</f>
        <v>535.64400000000001</v>
      </c>
      <c r="AN54" s="111">
        <f>SUM('1月:12月'!AN54)</f>
        <v>101</v>
      </c>
      <c r="AO54" s="111">
        <f>SUM('1月:12月'!AO54)</f>
        <v>2.5994000000000002</v>
      </c>
      <c r="AP54" s="111">
        <f>SUM('1月:12月'!AP54)</f>
        <v>3309.7389999999996</v>
      </c>
      <c r="AQ54" s="108">
        <f t="shared" si="1"/>
        <v>141</v>
      </c>
      <c r="AR54" s="108">
        <f t="shared" si="2"/>
        <v>3.3374000000000001</v>
      </c>
      <c r="AS54" s="108">
        <f t="shared" si="3"/>
        <v>3983.8819999999996</v>
      </c>
      <c r="AT54" s="62" t="s">
        <v>23</v>
      </c>
      <c r="AU54" s="295" t="s">
        <v>60</v>
      </c>
      <c r="AV54" s="49"/>
      <c r="AW54" s="12"/>
    </row>
    <row r="55" spans="1:49" ht="24" customHeight="1">
      <c r="A55" s="26"/>
      <c r="B55" s="294"/>
      <c r="C55" s="101" t="s">
        <v>24</v>
      </c>
      <c r="D55" s="41">
        <f>SUM('1月:12月'!D55)</f>
        <v>0</v>
      </c>
      <c r="E55" s="41">
        <f>SUM('1月:12月'!E55)</f>
        <v>0</v>
      </c>
      <c r="F55" s="41">
        <f>SUM('1月:12月'!F55)</f>
        <v>0</v>
      </c>
      <c r="G55" s="41">
        <f>SUM('1月:12月'!G55)</f>
        <v>0</v>
      </c>
      <c r="H55" s="41">
        <f>SUM('1月:12月'!H55)</f>
        <v>0</v>
      </c>
      <c r="I55" s="41">
        <f>SUM('1月:12月'!I55)</f>
        <v>0</v>
      </c>
      <c r="J55" s="41">
        <f>SUM('1月:12月'!J55)</f>
        <v>0</v>
      </c>
      <c r="K55" s="41">
        <f>SUM('1月:12月'!K55)</f>
        <v>0</v>
      </c>
      <c r="L55" s="41">
        <f>SUM('1月:12月'!L55)</f>
        <v>0</v>
      </c>
      <c r="M55" s="41">
        <f>SUM('1月:12月'!M55)</f>
        <v>0</v>
      </c>
      <c r="N55" s="41">
        <f>SUM('1月:12月'!N55)</f>
        <v>0</v>
      </c>
      <c r="O55" s="41">
        <f>SUM('1月:12月'!O55)</f>
        <v>0</v>
      </c>
      <c r="P55" s="41">
        <f>SUM('1月:12月'!P55)</f>
        <v>0</v>
      </c>
      <c r="Q55" s="41">
        <f>SUM('1月:12月'!Q55)</f>
        <v>0</v>
      </c>
      <c r="R55" s="41">
        <f>SUM('1月:12月'!R55)</f>
        <v>0</v>
      </c>
      <c r="S55" s="41">
        <f>SUM('1月:12月'!S55)</f>
        <v>0</v>
      </c>
      <c r="T55" s="41">
        <f>SUM('1月:12月'!T55)</f>
        <v>0</v>
      </c>
      <c r="U55" s="41">
        <f>SUM('1月:12月'!U55)</f>
        <v>0</v>
      </c>
      <c r="V55" s="41">
        <f>SUM('1月:12月'!V55)</f>
        <v>0</v>
      </c>
      <c r="W55" s="41">
        <f>SUM('1月:12月'!W55)</f>
        <v>0</v>
      </c>
      <c r="X55" s="41">
        <f>SUM('1月:12月'!X55)</f>
        <v>0</v>
      </c>
      <c r="Y55" s="41">
        <f>SUM('1月:12月'!Y55)</f>
        <v>0</v>
      </c>
      <c r="Z55" s="41">
        <f>SUM('1月:12月'!Z55)</f>
        <v>0</v>
      </c>
      <c r="AA55" s="41">
        <f>SUM('1月:12月'!AA55)</f>
        <v>0</v>
      </c>
      <c r="AB55" s="282">
        <f>SUM('1月:12月'!AB55)</f>
        <v>0</v>
      </c>
      <c r="AC55" s="41">
        <f>SUM('1月:12月'!AC55)</f>
        <v>0</v>
      </c>
      <c r="AD55" s="41">
        <f>SUM('1月:12月'!AD55)</f>
        <v>0</v>
      </c>
      <c r="AE55" s="41">
        <f>SUM('1月:12月'!AE55)</f>
        <v>0</v>
      </c>
      <c r="AF55" s="41">
        <f>SUM('1月:12月'!AF55)</f>
        <v>0</v>
      </c>
      <c r="AG55" s="41">
        <f>SUM('1月:12月'!AG55)</f>
        <v>0</v>
      </c>
      <c r="AH55" s="41">
        <f>SUM('1月:12月'!AH55)</f>
        <v>0</v>
      </c>
      <c r="AI55" s="41">
        <f>SUM('1月:12月'!AI55)</f>
        <v>0</v>
      </c>
      <c r="AJ55" s="41">
        <f>SUM('1月:12月'!AJ55)</f>
        <v>0</v>
      </c>
      <c r="AK55" s="41">
        <f>SUM('1月:12月'!AK55)</f>
        <v>0</v>
      </c>
      <c r="AL55" s="41">
        <f>SUM('1月:12月'!AL55)</f>
        <v>0</v>
      </c>
      <c r="AM55" s="41">
        <f>SUM('1月:12月'!AM55)</f>
        <v>0</v>
      </c>
      <c r="AN55" s="41">
        <f>SUM('1月:12月'!AN55)</f>
        <v>0</v>
      </c>
      <c r="AO55" s="41">
        <f>SUM('1月:12月'!AO55)</f>
        <v>0</v>
      </c>
      <c r="AP55" s="41">
        <f>SUM('1月:12月'!AP55)</f>
        <v>0</v>
      </c>
      <c r="AQ55" s="45">
        <f t="shared" si="1"/>
        <v>0</v>
      </c>
      <c r="AR55" s="45">
        <f t="shared" si="2"/>
        <v>0</v>
      </c>
      <c r="AS55" s="45">
        <f t="shared" si="3"/>
        <v>0</v>
      </c>
      <c r="AT55" s="22" t="s">
        <v>24</v>
      </c>
      <c r="AU55" s="296"/>
      <c r="AV55" s="27"/>
      <c r="AW55" s="12"/>
    </row>
    <row r="56" spans="1:49" ht="24" customHeight="1">
      <c r="A56" s="315" t="s">
        <v>100</v>
      </c>
      <c r="B56" s="295" t="s">
        <v>62</v>
      </c>
      <c r="C56" s="102" t="s">
        <v>23</v>
      </c>
      <c r="D56" s="111">
        <f>SUM('1月:12月'!D56)</f>
        <v>0</v>
      </c>
      <c r="E56" s="111">
        <f>SUM('1月:12月'!E56)</f>
        <v>0</v>
      </c>
      <c r="F56" s="111">
        <f>SUM('1月:12月'!F56)</f>
        <v>0</v>
      </c>
      <c r="G56" s="111">
        <f>SUM('1月:12月'!G56)</f>
        <v>0</v>
      </c>
      <c r="H56" s="111">
        <f>SUM('1月:12月'!H56)</f>
        <v>0</v>
      </c>
      <c r="I56" s="111">
        <f>SUM('1月:12月'!I56)</f>
        <v>0</v>
      </c>
      <c r="J56" s="111">
        <f>SUM('1月:12月'!J56)</f>
        <v>0</v>
      </c>
      <c r="K56" s="111">
        <f>SUM('1月:12月'!K56)</f>
        <v>0</v>
      </c>
      <c r="L56" s="111">
        <f>SUM('1月:12月'!L56)</f>
        <v>0</v>
      </c>
      <c r="M56" s="111">
        <f>SUM('1月:12月'!M56)</f>
        <v>358</v>
      </c>
      <c r="N56" s="111">
        <f>SUM('1月:12月'!N56)</f>
        <v>131.47479999999999</v>
      </c>
      <c r="O56" s="111">
        <f>SUM('1月:12月'!O56)</f>
        <v>138800.39499999999</v>
      </c>
      <c r="P56" s="111">
        <f>SUM('1月:12月'!P56)</f>
        <v>0</v>
      </c>
      <c r="Q56" s="111">
        <f>SUM('1月:12月'!Q56)</f>
        <v>0</v>
      </c>
      <c r="R56" s="111">
        <f>SUM('1月:12月'!R56)</f>
        <v>0</v>
      </c>
      <c r="S56" s="111">
        <f>SUM('1月:12月'!S56)</f>
        <v>0</v>
      </c>
      <c r="T56" s="111">
        <f>SUM('1月:12月'!T56)</f>
        <v>0</v>
      </c>
      <c r="U56" s="111">
        <f>SUM('1月:12月'!U56)</f>
        <v>0</v>
      </c>
      <c r="V56" s="111">
        <f>SUM('1月:12月'!V56)</f>
        <v>0</v>
      </c>
      <c r="W56" s="111">
        <f>SUM('1月:12月'!W56)</f>
        <v>0</v>
      </c>
      <c r="X56" s="111">
        <f>SUM('1月:12月'!X56)</f>
        <v>0</v>
      </c>
      <c r="Y56" s="111">
        <f>SUM('1月:12月'!Y56)</f>
        <v>0</v>
      </c>
      <c r="Z56" s="111">
        <f>SUM('1月:12月'!Z56)</f>
        <v>0</v>
      </c>
      <c r="AA56" s="111">
        <f>SUM('1月:12月'!AA56)</f>
        <v>0</v>
      </c>
      <c r="AB56" s="281">
        <f>SUM('1月:12月'!AB56)</f>
        <v>12</v>
      </c>
      <c r="AC56" s="111">
        <f>SUM('1月:12月'!AC56)</f>
        <v>0.41849999999999998</v>
      </c>
      <c r="AD56" s="111">
        <f>SUM('1月:12月'!AD56)</f>
        <v>193.072</v>
      </c>
      <c r="AE56" s="111">
        <f>SUM('1月:12月'!AE56)</f>
        <v>0</v>
      </c>
      <c r="AF56" s="111">
        <f>SUM('1月:12月'!AF56)</f>
        <v>0</v>
      </c>
      <c r="AG56" s="111">
        <f>SUM('1月:12月'!AG56)</f>
        <v>0</v>
      </c>
      <c r="AH56" s="111">
        <f>SUM('1月:12月'!AH56)</f>
        <v>0</v>
      </c>
      <c r="AI56" s="111">
        <f>SUM('1月:12月'!AI56)</f>
        <v>0</v>
      </c>
      <c r="AJ56" s="111">
        <f>SUM('1月:12月'!AJ56)</f>
        <v>0</v>
      </c>
      <c r="AK56" s="111">
        <f>SUM('1月:12月'!AK56)</f>
        <v>1</v>
      </c>
      <c r="AL56" s="111">
        <f>SUM('1月:12月'!AL56)</f>
        <v>6.4000000000000003E-3</v>
      </c>
      <c r="AM56" s="111">
        <f>SUM('1月:12月'!AM56)</f>
        <v>16.373000000000001</v>
      </c>
      <c r="AN56" s="111">
        <f>SUM('1月:12月'!AN56)</f>
        <v>0</v>
      </c>
      <c r="AO56" s="111">
        <f>SUM('1月:12月'!AO56)</f>
        <v>0</v>
      </c>
      <c r="AP56" s="111">
        <f>SUM('1月:12月'!AP56)</f>
        <v>0</v>
      </c>
      <c r="AQ56" s="108">
        <f t="shared" si="1"/>
        <v>371</v>
      </c>
      <c r="AR56" s="108">
        <f t="shared" si="2"/>
        <v>131.8997</v>
      </c>
      <c r="AS56" s="108">
        <f t="shared" si="3"/>
        <v>139009.83999999997</v>
      </c>
      <c r="AT56" s="31" t="s">
        <v>23</v>
      </c>
      <c r="AU56" s="317" t="s">
        <v>100</v>
      </c>
      <c r="AV56" s="318" t="s">
        <v>64</v>
      </c>
      <c r="AW56" s="12"/>
    </row>
    <row r="57" spans="1:49" ht="24" customHeight="1">
      <c r="A57" s="316"/>
      <c r="B57" s="296"/>
      <c r="C57" s="101" t="s">
        <v>24</v>
      </c>
      <c r="D57" s="41">
        <f>SUM('1月:12月'!D57)</f>
        <v>0</v>
      </c>
      <c r="E57" s="41">
        <f>SUM('1月:12月'!E57)</f>
        <v>0</v>
      </c>
      <c r="F57" s="41">
        <f>SUM('1月:12月'!F57)</f>
        <v>0</v>
      </c>
      <c r="G57" s="41">
        <f>SUM('1月:12月'!G57)</f>
        <v>0</v>
      </c>
      <c r="H57" s="41">
        <f>SUM('1月:12月'!H57)</f>
        <v>0</v>
      </c>
      <c r="I57" s="41">
        <f>SUM('1月:12月'!I57)</f>
        <v>0</v>
      </c>
      <c r="J57" s="41">
        <f>SUM('1月:12月'!J57)</f>
        <v>0</v>
      </c>
      <c r="K57" s="41">
        <f>SUM('1月:12月'!K57)</f>
        <v>0</v>
      </c>
      <c r="L57" s="41">
        <f>SUM('1月:12月'!L57)</f>
        <v>0</v>
      </c>
      <c r="M57" s="41">
        <f>SUM('1月:12月'!M57)</f>
        <v>163</v>
      </c>
      <c r="N57" s="41">
        <f>SUM('1月:12月'!N57)</f>
        <v>80.632099999999994</v>
      </c>
      <c r="O57" s="41">
        <f>SUM('1月:12月'!O57)</f>
        <v>90012.638999999996</v>
      </c>
      <c r="P57" s="41">
        <f>SUM('1月:12月'!P57)</f>
        <v>0</v>
      </c>
      <c r="Q57" s="41">
        <f>SUM('1月:12月'!Q57)</f>
        <v>0</v>
      </c>
      <c r="R57" s="41">
        <f>SUM('1月:12月'!R57)</f>
        <v>0</v>
      </c>
      <c r="S57" s="41">
        <f>SUM('1月:12月'!S57)</f>
        <v>0</v>
      </c>
      <c r="T57" s="41">
        <f>SUM('1月:12月'!T57)</f>
        <v>0</v>
      </c>
      <c r="U57" s="41">
        <f>SUM('1月:12月'!U57)</f>
        <v>0</v>
      </c>
      <c r="V57" s="41">
        <f>SUM('1月:12月'!V57)</f>
        <v>0</v>
      </c>
      <c r="W57" s="41">
        <f>SUM('1月:12月'!W57)</f>
        <v>0</v>
      </c>
      <c r="X57" s="41">
        <f>SUM('1月:12月'!X57)</f>
        <v>0</v>
      </c>
      <c r="Y57" s="41">
        <f>SUM('1月:12月'!Y57)</f>
        <v>0</v>
      </c>
      <c r="Z57" s="41">
        <f>SUM('1月:12月'!Z57)</f>
        <v>0</v>
      </c>
      <c r="AA57" s="41">
        <f>SUM('1月:12月'!AA57)</f>
        <v>0</v>
      </c>
      <c r="AB57" s="282">
        <f>SUM('1月:12月'!AB57)</f>
        <v>0</v>
      </c>
      <c r="AC57" s="41">
        <f>SUM('1月:12月'!AC57)</f>
        <v>0</v>
      </c>
      <c r="AD57" s="41">
        <f>SUM('1月:12月'!AD57)</f>
        <v>0</v>
      </c>
      <c r="AE57" s="41">
        <f>SUM('1月:12月'!AE57)</f>
        <v>0</v>
      </c>
      <c r="AF57" s="41">
        <f>SUM('1月:12月'!AF57)</f>
        <v>0</v>
      </c>
      <c r="AG57" s="41">
        <f>SUM('1月:12月'!AG57)</f>
        <v>0</v>
      </c>
      <c r="AH57" s="41">
        <f>SUM('1月:12月'!AH57)</f>
        <v>0</v>
      </c>
      <c r="AI57" s="41">
        <f>SUM('1月:12月'!AI57)</f>
        <v>0</v>
      </c>
      <c r="AJ57" s="41">
        <f>SUM('1月:12月'!AJ57)</f>
        <v>0</v>
      </c>
      <c r="AK57" s="41">
        <f>SUM('1月:12月'!AK57)</f>
        <v>0</v>
      </c>
      <c r="AL57" s="41">
        <f>SUM('1月:12月'!AL57)</f>
        <v>0</v>
      </c>
      <c r="AM57" s="41">
        <f>SUM('1月:12月'!AM57)</f>
        <v>0</v>
      </c>
      <c r="AN57" s="41">
        <f>SUM('1月:12月'!AN57)</f>
        <v>0</v>
      </c>
      <c r="AO57" s="41">
        <f>SUM('1月:12月'!AO57)</f>
        <v>0</v>
      </c>
      <c r="AP57" s="41">
        <f>SUM('1月:12月'!AP57)</f>
        <v>0</v>
      </c>
      <c r="AQ57" s="45">
        <f t="shared" si="1"/>
        <v>163</v>
      </c>
      <c r="AR57" s="45">
        <f t="shared" si="2"/>
        <v>80.632099999999994</v>
      </c>
      <c r="AS57" s="45">
        <f t="shared" si="3"/>
        <v>90012.638999999996</v>
      </c>
      <c r="AT57" s="22" t="s">
        <v>24</v>
      </c>
      <c r="AU57" s="319"/>
      <c r="AV57" s="320"/>
      <c r="AW57" s="12"/>
    </row>
    <row r="58" spans="1:49" ht="24" customHeight="1">
      <c r="A58" s="7" t="s">
        <v>64</v>
      </c>
      <c r="C58" s="103" t="s">
        <v>23</v>
      </c>
      <c r="D58" s="111">
        <f>SUM('1月:12月'!D58)</f>
        <v>0</v>
      </c>
      <c r="E58" s="111">
        <f>SUM('1月:12月'!E58)</f>
        <v>0</v>
      </c>
      <c r="F58" s="111">
        <f>SUM('1月:12月'!F58)</f>
        <v>0</v>
      </c>
      <c r="G58" s="111">
        <f>SUM('1月:12月'!G58)</f>
        <v>11</v>
      </c>
      <c r="H58" s="111">
        <f>SUM('1月:12月'!H58)</f>
        <v>0.30519999999999997</v>
      </c>
      <c r="I58" s="111">
        <f>SUM('1月:12月'!I58)</f>
        <v>322.07799999999997</v>
      </c>
      <c r="J58" s="111">
        <f>SUM('1月:12月'!J58)</f>
        <v>11</v>
      </c>
      <c r="K58" s="111">
        <f>SUM('1月:12月'!K58)</f>
        <v>0.30519999999999997</v>
      </c>
      <c r="L58" s="111">
        <f>SUM('1月:12月'!L58)</f>
        <v>322.07799999999997</v>
      </c>
      <c r="M58" s="111">
        <f>SUM('1月:12月'!M58)</f>
        <v>18758</v>
      </c>
      <c r="N58" s="111">
        <f>SUM('1月:12月'!N58)</f>
        <v>819.34330000000011</v>
      </c>
      <c r="O58" s="111">
        <f>SUM('1月:12月'!O58)</f>
        <v>399325.32200000004</v>
      </c>
      <c r="P58" s="111">
        <f>SUM('1月:12月'!P58)</f>
        <v>90</v>
      </c>
      <c r="Q58" s="111">
        <f>SUM('1月:12月'!Q58)</f>
        <v>150.9188</v>
      </c>
      <c r="R58" s="111">
        <f>SUM('1月:12月'!R58)</f>
        <v>62414.524999999994</v>
      </c>
      <c r="S58" s="111">
        <f>SUM('1月:12月'!S58)</f>
        <v>0</v>
      </c>
      <c r="T58" s="111">
        <f>SUM('1月:12月'!T58)</f>
        <v>0</v>
      </c>
      <c r="U58" s="111">
        <f>SUM('1月:12月'!U58)</f>
        <v>0</v>
      </c>
      <c r="V58" s="111">
        <f>SUM('1月:12月'!V58)</f>
        <v>90</v>
      </c>
      <c r="W58" s="111">
        <f>SUM('1月:12月'!W58)</f>
        <v>150.9188</v>
      </c>
      <c r="X58" s="111">
        <f>SUM('1月:12月'!X58)</f>
        <v>62414.524999999994</v>
      </c>
      <c r="Y58" s="111">
        <f>SUM('1月:12月'!Y58)</f>
        <v>2930</v>
      </c>
      <c r="Z58" s="111">
        <f>SUM('1月:12月'!Z58)</f>
        <v>5015.8200999999999</v>
      </c>
      <c r="AA58" s="111">
        <f>SUM('1月:12月'!AA58)</f>
        <v>2387872.6200000006</v>
      </c>
      <c r="AB58" s="281">
        <f>SUM('1月:12月'!AB58)</f>
        <v>9168</v>
      </c>
      <c r="AC58" s="111">
        <f>SUM('1月:12月'!AC58)</f>
        <v>3019.5929999999994</v>
      </c>
      <c r="AD58" s="111">
        <f>SUM('1月:12月'!AD58)</f>
        <v>851958.76900000009</v>
      </c>
      <c r="AE58" s="111">
        <f>SUM('1月:12月'!AE58)</f>
        <v>0</v>
      </c>
      <c r="AF58" s="111">
        <f>SUM('1月:12月'!AF58)</f>
        <v>0</v>
      </c>
      <c r="AG58" s="111">
        <f>SUM('1月:12月'!AG58)</f>
        <v>0</v>
      </c>
      <c r="AH58" s="111">
        <f>SUM('1月:12月'!AH58)</f>
        <v>182</v>
      </c>
      <c r="AI58" s="111">
        <f>SUM('1月:12月'!AI58)</f>
        <v>44.633200000000002</v>
      </c>
      <c r="AJ58" s="111">
        <f>SUM('1月:12月'!AJ58)</f>
        <v>16679.620999999999</v>
      </c>
      <c r="AK58" s="111">
        <f>SUM('1月:12月'!AK58)</f>
        <v>985</v>
      </c>
      <c r="AL58" s="111">
        <f>SUM('1月:12月'!AL58)</f>
        <v>38.472800000000007</v>
      </c>
      <c r="AM58" s="111">
        <f>SUM('1月:12月'!AM58)</f>
        <v>29785.840999999997</v>
      </c>
      <c r="AN58" s="111">
        <f>SUM('1月:12月'!AN58)</f>
        <v>1312</v>
      </c>
      <c r="AO58" s="111">
        <f>SUM('1月:12月'!AO58)</f>
        <v>35.249899999999997</v>
      </c>
      <c r="AP58" s="111">
        <f>SUM('1月:12月'!AP58)</f>
        <v>88521.536000000007</v>
      </c>
      <c r="AQ58" s="108">
        <f t="shared" ref="AQ58:AQ60" si="4">SUM(J58,M58,V58,Y58,AB58,AE58,AH58,AK58,AN58)</f>
        <v>33436</v>
      </c>
      <c r="AR58" s="108">
        <f t="shared" ref="AR58:AR60" si="5">SUM(K58,N58,W58,Z58,AC58,AF58,AI58,AL58,AO58)</f>
        <v>9124.336299999999</v>
      </c>
      <c r="AS58" s="108">
        <f t="shared" ref="AS58:AS60" si="6">SUM(L58,O58,X58,AA58,AD58,AG58,AJ58,AM58,AP58)</f>
        <v>3836880.3120000008</v>
      </c>
      <c r="AT58" s="32" t="s">
        <v>23</v>
      </c>
      <c r="AU58" s="34"/>
      <c r="AV58" s="49" t="s">
        <v>64</v>
      </c>
      <c r="AW58" s="12"/>
    </row>
    <row r="59" spans="1:49" ht="24" customHeight="1">
      <c r="A59" s="309" t="s">
        <v>65</v>
      </c>
      <c r="B59" s="310"/>
      <c r="C59" s="104" t="s">
        <v>66</v>
      </c>
      <c r="D59" s="89">
        <f>SUM('1月:12月'!D59)</f>
        <v>0</v>
      </c>
      <c r="E59" s="89">
        <f>SUM('1月:12月'!E59)</f>
        <v>0</v>
      </c>
      <c r="F59" s="89">
        <f>SUM('1月:12月'!F59)</f>
        <v>0</v>
      </c>
      <c r="G59" s="89">
        <f>SUM('1月:12月'!G59)</f>
        <v>0</v>
      </c>
      <c r="H59" s="89">
        <f>SUM('1月:12月'!H59)</f>
        <v>0</v>
      </c>
      <c r="I59" s="89">
        <f>SUM('1月:12月'!I59)</f>
        <v>0</v>
      </c>
      <c r="J59" s="89">
        <f>SUM('1月:12月'!J59)</f>
        <v>0</v>
      </c>
      <c r="K59" s="89">
        <f>SUM('1月:12月'!K59)</f>
        <v>0</v>
      </c>
      <c r="L59" s="89">
        <f>SUM('1月:12月'!L59)</f>
        <v>0</v>
      </c>
      <c r="M59" s="89">
        <f>SUM('1月:12月'!M59)</f>
        <v>0</v>
      </c>
      <c r="N59" s="89">
        <f>SUM('1月:12月'!N59)</f>
        <v>0</v>
      </c>
      <c r="O59" s="89">
        <f>SUM('1月:12月'!O59)</f>
        <v>0</v>
      </c>
      <c r="P59" s="89">
        <f>SUM('1月:12月'!P59)</f>
        <v>0</v>
      </c>
      <c r="Q59" s="89">
        <f>SUM('1月:12月'!Q59)</f>
        <v>0</v>
      </c>
      <c r="R59" s="89">
        <f>SUM('1月:12月'!R59)</f>
        <v>0</v>
      </c>
      <c r="S59" s="89">
        <f>SUM('1月:12月'!S59)</f>
        <v>0</v>
      </c>
      <c r="T59" s="89">
        <f>SUM('1月:12月'!T59)</f>
        <v>0</v>
      </c>
      <c r="U59" s="89">
        <f>SUM('1月:12月'!U59)</f>
        <v>0</v>
      </c>
      <c r="V59" s="89">
        <f>SUM('1月:12月'!V59)</f>
        <v>0</v>
      </c>
      <c r="W59" s="89">
        <f>SUM('1月:12月'!W59)</f>
        <v>0</v>
      </c>
      <c r="X59" s="89">
        <f>SUM('1月:12月'!X59)</f>
        <v>0</v>
      </c>
      <c r="Y59" s="89">
        <f>SUM('1月:12月'!Y59)</f>
        <v>0</v>
      </c>
      <c r="Z59" s="89">
        <f>SUM('1月:12月'!Z59)</f>
        <v>0</v>
      </c>
      <c r="AA59" s="89">
        <f>SUM('1月:12月'!AA59)</f>
        <v>0</v>
      </c>
      <c r="AB59" s="283">
        <f>SUM('1月:12月'!AB59)</f>
        <v>0</v>
      </c>
      <c r="AC59" s="89">
        <f>SUM('1月:12月'!AC59)</f>
        <v>0</v>
      </c>
      <c r="AD59" s="89">
        <f>SUM('1月:12月'!AD59)</f>
        <v>0</v>
      </c>
      <c r="AE59" s="89">
        <f>SUM('1月:12月'!AE59)</f>
        <v>0</v>
      </c>
      <c r="AF59" s="89">
        <f>SUM('1月:12月'!AF59)</f>
        <v>0</v>
      </c>
      <c r="AG59" s="89">
        <f>SUM('1月:12月'!AG59)</f>
        <v>0</v>
      </c>
      <c r="AH59" s="89">
        <f>SUM('1月:12月'!AH59)</f>
        <v>0</v>
      </c>
      <c r="AI59" s="89">
        <f>SUM('1月:12月'!AI59)</f>
        <v>0</v>
      </c>
      <c r="AJ59" s="89">
        <f>SUM('1月:12月'!AJ59)</f>
        <v>0</v>
      </c>
      <c r="AK59" s="89">
        <f>SUM('1月:12月'!AK59)</f>
        <v>0</v>
      </c>
      <c r="AL59" s="89">
        <f>SUM('1月:12月'!AL59)</f>
        <v>0</v>
      </c>
      <c r="AM59" s="89">
        <f>SUM('1月:12月'!AM59)</f>
        <v>0</v>
      </c>
      <c r="AN59" s="89">
        <f>SUM('1月:12月'!AN59)</f>
        <v>0</v>
      </c>
      <c r="AO59" s="89">
        <f>SUM('1月:12月'!AO59)</f>
        <v>0</v>
      </c>
      <c r="AP59" s="89">
        <f>SUM('1月:12月'!AP59)</f>
        <v>0</v>
      </c>
      <c r="AQ59" s="108">
        <f t="shared" si="4"/>
        <v>0</v>
      </c>
      <c r="AR59" s="108">
        <f t="shared" si="5"/>
        <v>0</v>
      </c>
      <c r="AS59" s="108">
        <f t="shared" si="6"/>
        <v>0</v>
      </c>
      <c r="AT59" s="54" t="s">
        <v>66</v>
      </c>
      <c r="AU59" s="311" t="s">
        <v>65</v>
      </c>
      <c r="AV59" s="312"/>
      <c r="AW59" s="12"/>
    </row>
    <row r="60" spans="1:49" ht="24" customHeight="1">
      <c r="A60" s="15"/>
      <c r="B60" s="16"/>
      <c r="C60" s="101" t="s">
        <v>24</v>
      </c>
      <c r="D60" s="41">
        <f>SUM('1月:12月'!D60)</f>
        <v>0</v>
      </c>
      <c r="E60" s="41">
        <f>SUM('1月:12月'!E60)</f>
        <v>0</v>
      </c>
      <c r="F60" s="41">
        <f>SUM('1月:12月'!F60)</f>
        <v>0</v>
      </c>
      <c r="G60" s="41">
        <f>SUM('1月:12月'!G60)</f>
        <v>0</v>
      </c>
      <c r="H60" s="41">
        <f>SUM('1月:12月'!H60)</f>
        <v>0</v>
      </c>
      <c r="I60" s="41">
        <f>SUM('1月:12月'!I60)</f>
        <v>0</v>
      </c>
      <c r="J60" s="41">
        <f>SUM('1月:12月'!J60)</f>
        <v>0</v>
      </c>
      <c r="K60" s="41">
        <f>SUM('1月:12月'!K60)</f>
        <v>0</v>
      </c>
      <c r="L60" s="41">
        <f>SUM('1月:12月'!L60)</f>
        <v>0</v>
      </c>
      <c r="M60" s="41">
        <f>SUM('1月:12月'!M60)</f>
        <v>1216</v>
      </c>
      <c r="N60" s="41">
        <f>SUM('1月:12月'!N60)</f>
        <v>35.462899999999998</v>
      </c>
      <c r="O60" s="41">
        <f>SUM('1月:12月'!O60)</f>
        <v>30076.638999999999</v>
      </c>
      <c r="P60" s="41">
        <f>SUM('1月:12月'!P60)</f>
        <v>293</v>
      </c>
      <c r="Q60" s="41">
        <f>SUM('1月:12月'!Q60)</f>
        <v>1621.6018000000001</v>
      </c>
      <c r="R60" s="41">
        <f>SUM('1月:12月'!R60)</f>
        <v>528085.80900000001</v>
      </c>
      <c r="S60" s="41">
        <f>SUM('1月:12月'!S60)</f>
        <v>0</v>
      </c>
      <c r="T60" s="41">
        <f>SUM('1月:12月'!T60)</f>
        <v>0</v>
      </c>
      <c r="U60" s="41">
        <f>SUM('1月:12月'!U60)</f>
        <v>0</v>
      </c>
      <c r="V60" s="41">
        <f>SUM('1月:12月'!V60)</f>
        <v>293</v>
      </c>
      <c r="W60" s="41">
        <f>SUM('1月:12月'!W60)</f>
        <v>1621.6018000000001</v>
      </c>
      <c r="X60" s="41">
        <f>SUM('1月:12月'!X60)</f>
        <v>528085.80900000001</v>
      </c>
      <c r="Y60" s="41">
        <f>SUM('1月:12月'!Y60)</f>
        <v>0</v>
      </c>
      <c r="Z60" s="41">
        <f>SUM('1月:12月'!Z60)</f>
        <v>0</v>
      </c>
      <c r="AA60" s="41">
        <f>SUM('1月:12月'!AA60)</f>
        <v>0</v>
      </c>
      <c r="AB60" s="282">
        <f>SUM('1月:12月'!AB60)</f>
        <v>0</v>
      </c>
      <c r="AC60" s="41">
        <f>SUM('1月:12月'!AC60)</f>
        <v>0</v>
      </c>
      <c r="AD60" s="41">
        <f>SUM('1月:12月'!AD60)</f>
        <v>0</v>
      </c>
      <c r="AE60" s="41">
        <f>SUM('1月:12月'!AE60)</f>
        <v>0</v>
      </c>
      <c r="AF60" s="41">
        <f>SUM('1月:12月'!AF60)</f>
        <v>0</v>
      </c>
      <c r="AG60" s="41">
        <f>SUM('1月:12月'!AG60)</f>
        <v>0</v>
      </c>
      <c r="AH60" s="41">
        <f>SUM('1月:12月'!AH60)</f>
        <v>0</v>
      </c>
      <c r="AI60" s="41">
        <f>SUM('1月:12月'!AI60)</f>
        <v>0</v>
      </c>
      <c r="AJ60" s="41">
        <f>SUM('1月:12月'!AJ60)</f>
        <v>0</v>
      </c>
      <c r="AK60" s="41">
        <f>SUM('1月:12月'!AK60)</f>
        <v>0</v>
      </c>
      <c r="AL60" s="41">
        <f>SUM('1月:12月'!AL60)</f>
        <v>0</v>
      </c>
      <c r="AM60" s="41">
        <f>SUM('1月:12月'!AM60)</f>
        <v>0</v>
      </c>
      <c r="AN60" s="41">
        <f>SUM('1月:12月'!AN60)</f>
        <v>0</v>
      </c>
      <c r="AO60" s="41">
        <f>SUM('1月:12月'!AO60)</f>
        <v>0</v>
      </c>
      <c r="AP60" s="41">
        <f>SUM('1月:12月'!AP60)</f>
        <v>0</v>
      </c>
      <c r="AQ60" s="45">
        <f t="shared" si="4"/>
        <v>1509</v>
      </c>
      <c r="AR60" s="45">
        <f t="shared" si="5"/>
        <v>1657.0647000000001</v>
      </c>
      <c r="AS60" s="45">
        <f t="shared" si="6"/>
        <v>558162.44799999997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11">
        <f>SUM('1月:12月'!D61)</f>
        <v>645</v>
      </c>
      <c r="E61" s="111">
        <f>SUM('1月:12月'!E61)</f>
        <v>1053.3825999999999</v>
      </c>
      <c r="F61" s="111">
        <f>SUM('1月:12月'!F61)</f>
        <v>386205.38029772835</v>
      </c>
      <c r="G61" s="111">
        <f>SUM('1月:12月'!G61)</f>
        <v>582</v>
      </c>
      <c r="H61" s="111">
        <f>SUM('1月:12月'!H61)</f>
        <v>427.55020000000002</v>
      </c>
      <c r="I61" s="111">
        <f>SUM('1月:12月'!I61)</f>
        <v>275598.95999999996</v>
      </c>
      <c r="J61" s="111">
        <f>SUM('1月:12月'!J61)</f>
        <v>1227</v>
      </c>
      <c r="K61" s="111">
        <f>SUM('1月:12月'!K61)</f>
        <v>1480.9328</v>
      </c>
      <c r="L61" s="111">
        <f>SUM('1月:12月'!L61)</f>
        <v>661804.34029772854</v>
      </c>
      <c r="M61" s="111">
        <f>SUM('1月:12月'!M61)</f>
        <v>23296</v>
      </c>
      <c r="N61" s="111">
        <f>SUM('1月:12月'!N61)</f>
        <v>22842.255000000001</v>
      </c>
      <c r="O61" s="111">
        <f>SUM('1月:12月'!O61)</f>
        <v>5647766.9149999991</v>
      </c>
      <c r="P61" s="111">
        <f>SUM('1月:12月'!P61)</f>
        <v>9299</v>
      </c>
      <c r="Q61" s="111">
        <f>SUM('1月:12月'!Q61)</f>
        <v>47144.183499999999</v>
      </c>
      <c r="R61" s="111">
        <f>SUM('1月:12月'!R61)</f>
        <v>8256218.0070000011</v>
      </c>
      <c r="S61" s="111">
        <f>SUM('1月:12月'!S61)</f>
        <v>0</v>
      </c>
      <c r="T61" s="111">
        <f>SUM('1月:12月'!T61)</f>
        <v>0</v>
      </c>
      <c r="U61" s="111">
        <f>SUM('1月:12月'!U61)</f>
        <v>0</v>
      </c>
      <c r="V61" s="111">
        <f>SUM('1月:12月'!V61)</f>
        <v>9299</v>
      </c>
      <c r="W61" s="111">
        <f>SUM('1月:12月'!W61)</f>
        <v>47144.183499999999</v>
      </c>
      <c r="X61" s="111">
        <f>SUM('1月:12月'!X61)</f>
        <v>8256218.0070000011</v>
      </c>
      <c r="Y61" s="111">
        <f>SUM('1月:12月'!Y61)</f>
        <v>7720</v>
      </c>
      <c r="Z61" s="111">
        <f>SUM('1月:12月'!Z61)</f>
        <v>27861.146499999999</v>
      </c>
      <c r="AA61" s="111">
        <f>SUM('1月:12月'!AA61)</f>
        <v>5136910.2649999997</v>
      </c>
      <c r="AB61" s="281">
        <f>SUM('1月:12月'!AB61)</f>
        <v>23459</v>
      </c>
      <c r="AC61" s="111">
        <f>SUM('1月:12月'!AC61)</f>
        <v>8228.6182100000024</v>
      </c>
      <c r="AD61" s="111">
        <f>SUM('1月:12月'!AD61)</f>
        <v>1691140.531</v>
      </c>
      <c r="AE61" s="111">
        <f>SUM('1月:12月'!AE61)</f>
        <v>1534</v>
      </c>
      <c r="AF61" s="111">
        <f>SUM('1月:12月'!AF61)</f>
        <v>113.0638</v>
      </c>
      <c r="AG61" s="111">
        <f>SUM('1月:12月'!AG61)</f>
        <v>155369.44799999997</v>
      </c>
      <c r="AH61" s="111">
        <f>SUM('1月:12月'!AH61)</f>
        <v>2686</v>
      </c>
      <c r="AI61" s="111">
        <f>SUM('1月:12月'!AI61)</f>
        <v>1210.6266000000001</v>
      </c>
      <c r="AJ61" s="111">
        <f>SUM('1月:12月'!AJ61)</f>
        <v>635851.27399999998</v>
      </c>
      <c r="AK61" s="111">
        <f>SUM('1月:12月'!AK61)</f>
        <v>2866</v>
      </c>
      <c r="AL61" s="111">
        <f>SUM('1月:12月'!AL61)</f>
        <v>139.73775000000001</v>
      </c>
      <c r="AM61" s="111">
        <f>SUM('1月:12月'!AM61)</f>
        <v>112491.01600000002</v>
      </c>
      <c r="AN61" s="111">
        <f>SUM('1月:12月'!AN61)</f>
        <v>6240</v>
      </c>
      <c r="AO61" s="111">
        <f>SUM('1月:12月'!AO61)</f>
        <v>674.61167999999986</v>
      </c>
      <c r="AP61" s="111">
        <f>SUM('1月:12月'!AP61)</f>
        <v>485511.59699999995</v>
      </c>
      <c r="AQ61" s="108">
        <f t="shared" ref="AQ61:AQ69" si="7">SUM(J61,M61,V61,Y61,AB61,AE61,AH61,AK61,AN61)</f>
        <v>78327</v>
      </c>
      <c r="AR61" s="108">
        <f t="shared" ref="AR61:AR69" si="8">SUM(K61,N61,W61,Z61,AC61,AF61,AI61,AL61,AO61)</f>
        <v>109695.17584000001</v>
      </c>
      <c r="AS61" s="108">
        <f t="shared" ref="AS61:AS69" si="9">SUM(L61,O61,X61,AA61,AD61,AG61,AJ61,AM61,AP61)</f>
        <v>22783063.393297724</v>
      </c>
      <c r="AT61" s="32" t="s">
        <v>23</v>
      </c>
      <c r="AU61" s="34"/>
      <c r="AV61" s="49" t="s">
        <v>64</v>
      </c>
      <c r="AW61" s="12"/>
    </row>
    <row r="62" spans="1:49" ht="24" customHeight="1">
      <c r="A62" s="313" t="s">
        <v>101</v>
      </c>
      <c r="B62" s="314" t="s">
        <v>68</v>
      </c>
      <c r="C62" s="102" t="s">
        <v>66</v>
      </c>
      <c r="D62" s="89">
        <f>SUM('1月:12月'!D62)</f>
        <v>0</v>
      </c>
      <c r="E62" s="89">
        <f>SUM('1月:12月'!E62)</f>
        <v>0</v>
      </c>
      <c r="F62" s="89">
        <f>SUM('1月:12月'!F62)</f>
        <v>0</v>
      </c>
      <c r="G62" s="89">
        <f>SUM('1月:12月'!G62)</f>
        <v>0</v>
      </c>
      <c r="H62" s="89">
        <f>SUM('1月:12月'!H62)</f>
        <v>0</v>
      </c>
      <c r="I62" s="89">
        <f>SUM('1月:12月'!I62)</f>
        <v>0</v>
      </c>
      <c r="J62" s="89">
        <f>SUM('1月:12月'!J62)</f>
        <v>0</v>
      </c>
      <c r="K62" s="89">
        <f>SUM('1月:12月'!K62)</f>
        <v>0</v>
      </c>
      <c r="L62" s="89">
        <f>SUM('1月:12月'!L62)</f>
        <v>0</v>
      </c>
      <c r="M62" s="89">
        <f>SUM('1月:12月'!M62)</f>
        <v>0</v>
      </c>
      <c r="N62" s="89">
        <f>SUM('1月:12月'!N62)</f>
        <v>0</v>
      </c>
      <c r="O62" s="89">
        <f>SUM('1月:12月'!O62)</f>
        <v>0</v>
      </c>
      <c r="P62" s="89">
        <f>SUM('1月:12月'!P62)</f>
        <v>0</v>
      </c>
      <c r="Q62" s="89">
        <f>SUM('1月:12月'!Q62)</f>
        <v>0</v>
      </c>
      <c r="R62" s="89">
        <f>SUM('1月:12月'!R62)</f>
        <v>0</v>
      </c>
      <c r="S62" s="89">
        <f>SUM('1月:12月'!S62)</f>
        <v>0</v>
      </c>
      <c r="T62" s="89">
        <f>SUM('1月:12月'!T62)</f>
        <v>0</v>
      </c>
      <c r="U62" s="89">
        <f>SUM('1月:12月'!U62)</f>
        <v>0</v>
      </c>
      <c r="V62" s="89">
        <f>SUM('1月:12月'!V62)</f>
        <v>0</v>
      </c>
      <c r="W62" s="89">
        <f>SUM('1月:12月'!W62)</f>
        <v>0</v>
      </c>
      <c r="X62" s="89">
        <f>SUM('1月:12月'!X62)</f>
        <v>0</v>
      </c>
      <c r="Y62" s="89">
        <f>SUM('1月:12月'!Y62)</f>
        <v>0</v>
      </c>
      <c r="Z62" s="89">
        <f>SUM('1月:12月'!Z62)</f>
        <v>0</v>
      </c>
      <c r="AA62" s="89">
        <f>SUM('1月:12月'!AA62)</f>
        <v>0</v>
      </c>
      <c r="AB62" s="283">
        <f>SUM('1月:12月'!AB62)</f>
        <v>0</v>
      </c>
      <c r="AC62" s="89">
        <f>SUM('1月:12月'!AC62)</f>
        <v>0</v>
      </c>
      <c r="AD62" s="89">
        <f>SUM('1月:12月'!AD62)</f>
        <v>0</v>
      </c>
      <c r="AE62" s="89">
        <f>SUM('1月:12月'!AE62)</f>
        <v>0</v>
      </c>
      <c r="AF62" s="89">
        <f>SUM('1月:12月'!AF62)</f>
        <v>0</v>
      </c>
      <c r="AG62" s="89">
        <f>SUM('1月:12月'!AG62)</f>
        <v>0</v>
      </c>
      <c r="AH62" s="89">
        <f>SUM('1月:12月'!AH62)</f>
        <v>0</v>
      </c>
      <c r="AI62" s="89">
        <f>SUM('1月:12月'!AI62)</f>
        <v>0</v>
      </c>
      <c r="AJ62" s="89">
        <f>SUM('1月:12月'!AJ62)</f>
        <v>0</v>
      </c>
      <c r="AK62" s="89">
        <f>SUM('1月:12月'!AK62)</f>
        <v>0</v>
      </c>
      <c r="AL62" s="89">
        <f>SUM('1月:12月'!AL62)</f>
        <v>0</v>
      </c>
      <c r="AM62" s="89">
        <f>SUM('1月:12月'!AM62)</f>
        <v>0</v>
      </c>
      <c r="AN62" s="89">
        <f>SUM('1月:12月'!AN62)</f>
        <v>0</v>
      </c>
      <c r="AO62" s="89">
        <f>SUM('1月:12月'!AO62)</f>
        <v>0</v>
      </c>
      <c r="AP62" s="89">
        <f>SUM('1月:12月'!AP62)</f>
        <v>0</v>
      </c>
      <c r="AQ62" s="108">
        <f t="shared" si="7"/>
        <v>0</v>
      </c>
      <c r="AR62" s="108">
        <f t="shared" si="8"/>
        <v>0</v>
      </c>
      <c r="AS62" s="108">
        <f t="shared" si="9"/>
        <v>0</v>
      </c>
      <c r="AT62" s="55" t="s">
        <v>66</v>
      </c>
      <c r="AU62" s="311" t="s">
        <v>101</v>
      </c>
      <c r="AV62" s="312"/>
      <c r="AW62" s="12"/>
    </row>
    <row r="63" spans="1:49" ht="24" customHeight="1">
      <c r="A63" s="15"/>
      <c r="B63" s="16"/>
      <c r="C63" s="101" t="s">
        <v>24</v>
      </c>
      <c r="D63" s="41">
        <f>SUM('1月:12月'!D63)</f>
        <v>279</v>
      </c>
      <c r="E63" s="41">
        <f>SUM('1月:12月'!E63)</f>
        <v>5880.6594999999998</v>
      </c>
      <c r="F63" s="41">
        <f>SUM('1月:12月'!F63)</f>
        <v>3296783.2007683464</v>
      </c>
      <c r="G63" s="41">
        <f>SUM('1月:12月'!G63)</f>
        <v>235</v>
      </c>
      <c r="H63" s="41">
        <f>SUM('1月:12月'!H63)</f>
        <v>3434.2345999999998</v>
      </c>
      <c r="I63" s="41">
        <f>SUM('1月:12月'!I63)</f>
        <v>2686550.9249999998</v>
      </c>
      <c r="J63" s="41">
        <f>SUM('1月:12月'!J63)</f>
        <v>514</v>
      </c>
      <c r="K63" s="41">
        <f>SUM('1月:12月'!K63)</f>
        <v>9314.8940999999995</v>
      </c>
      <c r="L63" s="41">
        <f>SUM('1月:12月'!L63)</f>
        <v>5983334.1257683467</v>
      </c>
      <c r="M63" s="41">
        <f>SUM('1月:12月'!M63)</f>
        <v>3257</v>
      </c>
      <c r="N63" s="41">
        <f>SUM('1月:12月'!N63)</f>
        <v>53093.628500000006</v>
      </c>
      <c r="O63" s="41">
        <f>SUM('1月:12月'!O63)</f>
        <v>14744490.916999999</v>
      </c>
      <c r="P63" s="41">
        <f>SUM('1月:12月'!P63)</f>
        <v>735</v>
      </c>
      <c r="Q63" s="41">
        <f>SUM('1月:12月'!Q63)</f>
        <v>47460.757799999999</v>
      </c>
      <c r="R63" s="41">
        <f>SUM('1月:12月'!R63)</f>
        <v>5573712.3779999996</v>
      </c>
      <c r="S63" s="41">
        <f>SUM('1月:12月'!S63)</f>
        <v>0</v>
      </c>
      <c r="T63" s="41">
        <f>SUM('1月:12月'!T63)</f>
        <v>0</v>
      </c>
      <c r="U63" s="41">
        <f>SUM('1月:12月'!U63)</f>
        <v>0</v>
      </c>
      <c r="V63" s="41">
        <f>SUM('1月:12月'!V63)</f>
        <v>735</v>
      </c>
      <c r="W63" s="41">
        <f>SUM('1月:12月'!W63)</f>
        <v>47460.757799999999</v>
      </c>
      <c r="X63" s="41">
        <f>SUM('1月:12月'!X63)</f>
        <v>5573712.3779999996</v>
      </c>
      <c r="Y63" s="41">
        <f>SUM('1月:12月'!Y63)</f>
        <v>155</v>
      </c>
      <c r="Z63" s="41">
        <f>SUM('1月:12月'!Z63)</f>
        <v>10506.3796</v>
      </c>
      <c r="AA63" s="41">
        <f>SUM('1月:12月'!AA63)</f>
        <v>2317476.2369999997</v>
      </c>
      <c r="AB63" s="282">
        <f>SUM('1月:12月'!AB63)</f>
        <v>0</v>
      </c>
      <c r="AC63" s="41">
        <f>SUM('1月:12月'!AC63)</f>
        <v>0</v>
      </c>
      <c r="AD63" s="41">
        <f>SUM('1月:12月'!AD63)</f>
        <v>0</v>
      </c>
      <c r="AE63" s="41">
        <f>SUM('1月:12月'!AE63)</f>
        <v>0</v>
      </c>
      <c r="AF63" s="41">
        <f>SUM('1月:12月'!AF63)</f>
        <v>0</v>
      </c>
      <c r="AG63" s="41">
        <f>SUM('1月:12月'!AG63)</f>
        <v>0</v>
      </c>
      <c r="AH63" s="41">
        <f>SUM('1月:12月'!AH63)</f>
        <v>0</v>
      </c>
      <c r="AI63" s="41">
        <f>SUM('1月:12月'!AI63)</f>
        <v>0</v>
      </c>
      <c r="AJ63" s="41">
        <f>SUM('1月:12月'!AJ63)</f>
        <v>0</v>
      </c>
      <c r="AK63" s="41">
        <f>SUM('1月:12月'!AK63)</f>
        <v>0</v>
      </c>
      <c r="AL63" s="41">
        <f>SUM('1月:12月'!AL63)</f>
        <v>0</v>
      </c>
      <c r="AM63" s="41">
        <f>SUM('1月:12月'!AM63)</f>
        <v>0</v>
      </c>
      <c r="AN63" s="41">
        <f>SUM('1月:12月'!AN63)</f>
        <v>0</v>
      </c>
      <c r="AO63" s="41">
        <f>SUM('1月:12月'!AO63)</f>
        <v>0</v>
      </c>
      <c r="AP63" s="41">
        <f>SUM('1月:12月'!AP63)</f>
        <v>0</v>
      </c>
      <c r="AQ63" s="45">
        <f t="shared" si="7"/>
        <v>4661</v>
      </c>
      <c r="AR63" s="45">
        <f t="shared" si="8"/>
        <v>120375.66</v>
      </c>
      <c r="AS63" s="45">
        <f t="shared" si="9"/>
        <v>28619013.657768343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93" t="s">
        <v>70</v>
      </c>
      <c r="C64" s="102" t="s">
        <v>23</v>
      </c>
      <c r="D64" s="111">
        <f>SUM('1月:12月'!D64)</f>
        <v>0</v>
      </c>
      <c r="E64" s="111">
        <f>SUM('1月:12月'!E64)</f>
        <v>0</v>
      </c>
      <c r="F64" s="111">
        <f>SUM('1月:12月'!F64)</f>
        <v>0</v>
      </c>
      <c r="G64" s="111">
        <f>SUM('1月:12月'!G64)</f>
        <v>2238</v>
      </c>
      <c r="H64" s="111">
        <f>SUM('1月:12月'!H64)</f>
        <v>4673.7413800000004</v>
      </c>
      <c r="I64" s="111">
        <f>SUM('1月:12月'!I64)</f>
        <v>1776999.6529999999</v>
      </c>
      <c r="J64" s="111">
        <f>SUM('1月:12月'!J64)</f>
        <v>2238</v>
      </c>
      <c r="K64" s="111">
        <f>SUM('1月:12月'!K64)</f>
        <v>4673.7413800000004</v>
      </c>
      <c r="L64" s="111">
        <f>SUM('1月:12月'!L64)</f>
        <v>1776999.6529999999</v>
      </c>
      <c r="M64" s="111">
        <f>SUM('1月:12月'!M64)</f>
        <v>7465</v>
      </c>
      <c r="N64" s="111">
        <f>SUM('1月:12月'!N64)</f>
        <v>860.44960000000015</v>
      </c>
      <c r="O64" s="111">
        <f>SUM('1月:12月'!O64)</f>
        <v>850935.15500000003</v>
      </c>
      <c r="P64" s="111">
        <f>SUM('1月:12月'!P64)</f>
        <v>31773</v>
      </c>
      <c r="Q64" s="111">
        <f>SUM('1月:12月'!Q64)</f>
        <v>9187.0468500000006</v>
      </c>
      <c r="R64" s="111">
        <f>SUM('1月:12月'!R64)</f>
        <v>4169896.1409999994</v>
      </c>
      <c r="S64" s="111">
        <f>SUM('1月:12月'!S64)</f>
        <v>0</v>
      </c>
      <c r="T64" s="111">
        <f>SUM('1月:12月'!T64)</f>
        <v>0</v>
      </c>
      <c r="U64" s="111">
        <f>SUM('1月:12月'!U64)</f>
        <v>0</v>
      </c>
      <c r="V64" s="111">
        <f>SUM('1月:12月'!V64)</f>
        <v>31773</v>
      </c>
      <c r="W64" s="111">
        <f>SUM('1月:12月'!W64)</f>
        <v>9187.0468500000006</v>
      </c>
      <c r="X64" s="111">
        <f>SUM('1月:12月'!X64)</f>
        <v>4169896.1409999994</v>
      </c>
      <c r="Y64" s="111">
        <f>SUM('1月:12月'!Y64)</f>
        <v>525</v>
      </c>
      <c r="Z64" s="111">
        <f>SUM('1月:12月'!Z64)</f>
        <v>4447.1670000000004</v>
      </c>
      <c r="AA64" s="111">
        <f>SUM('1月:12月'!AA64)</f>
        <v>490384.30499999999</v>
      </c>
      <c r="AB64" s="281">
        <f>SUM('1月:12月'!AB64)</f>
        <v>96</v>
      </c>
      <c r="AC64" s="111">
        <f>SUM('1月:12月'!AC64)</f>
        <v>2.3260999999999994</v>
      </c>
      <c r="AD64" s="111">
        <f>SUM('1月:12月'!AD64)</f>
        <v>984.46299999999997</v>
      </c>
      <c r="AE64" s="111">
        <f>SUM('1月:12月'!AE64)</f>
        <v>0</v>
      </c>
      <c r="AF64" s="111">
        <f>SUM('1月:12月'!AF64)</f>
        <v>0</v>
      </c>
      <c r="AG64" s="111">
        <f>SUM('1月:12月'!AG64)</f>
        <v>0</v>
      </c>
      <c r="AH64" s="111">
        <f>SUM('1月:12月'!AH64)</f>
        <v>6</v>
      </c>
      <c r="AI64" s="111">
        <f>SUM('1月:12月'!AI64)</f>
        <v>1.621</v>
      </c>
      <c r="AJ64" s="111">
        <f>SUM('1月:12月'!AJ64)</f>
        <v>52.521000000000001</v>
      </c>
      <c r="AK64" s="111">
        <f>SUM('1月:12月'!AK64)</f>
        <v>0</v>
      </c>
      <c r="AL64" s="111">
        <f>SUM('1月:12月'!AL64)</f>
        <v>0</v>
      </c>
      <c r="AM64" s="111">
        <f>SUM('1月:12月'!AM64)</f>
        <v>0</v>
      </c>
      <c r="AN64" s="111">
        <f>SUM('1月:12月'!AN64)</f>
        <v>0</v>
      </c>
      <c r="AO64" s="111">
        <f>SUM('1月:12月'!AO64)</f>
        <v>0</v>
      </c>
      <c r="AP64" s="111">
        <f>SUM('1月:12月'!AP64)</f>
        <v>0</v>
      </c>
      <c r="AQ64" s="108">
        <f t="shared" si="7"/>
        <v>42103</v>
      </c>
      <c r="AR64" s="108">
        <f t="shared" si="8"/>
        <v>19172.351930000001</v>
      </c>
      <c r="AS64" s="108">
        <f t="shared" si="9"/>
        <v>7289252.237999999</v>
      </c>
      <c r="AT64" s="32" t="s">
        <v>23</v>
      </c>
      <c r="AU64" s="295" t="s">
        <v>70</v>
      </c>
      <c r="AV64" s="35" t="s">
        <v>69</v>
      </c>
      <c r="AW64" s="12"/>
    </row>
    <row r="65" spans="1:49" ht="24" customHeight="1">
      <c r="A65" s="48"/>
      <c r="B65" s="294"/>
      <c r="C65" s="101" t="s">
        <v>24</v>
      </c>
      <c r="D65" s="41">
        <f>SUM('1月:12月'!D65)</f>
        <v>3565</v>
      </c>
      <c r="E65" s="41">
        <f>SUM('1月:12月'!E65)</f>
        <v>356.23793999999998</v>
      </c>
      <c r="F65" s="41">
        <f>SUM('1月:12月'!F65)</f>
        <v>422497.1279339249</v>
      </c>
      <c r="G65" s="41">
        <f>SUM('1月:12月'!G65)</f>
        <v>727</v>
      </c>
      <c r="H65" s="41">
        <f>SUM('1月:12月'!H65)</f>
        <v>3078.4243999999994</v>
      </c>
      <c r="I65" s="41">
        <f>SUM('1月:12月'!I65)</f>
        <v>1331587.44</v>
      </c>
      <c r="J65" s="41">
        <f>SUM('1月:12月'!J65)</f>
        <v>4292</v>
      </c>
      <c r="K65" s="41">
        <f>SUM('1月:12月'!K65)</f>
        <v>3434.6623399999994</v>
      </c>
      <c r="L65" s="41">
        <f>SUM('1月:12月'!L65)</f>
        <v>1754084.5679339247</v>
      </c>
      <c r="M65" s="41">
        <f>SUM('1月:12月'!M65)</f>
        <v>634</v>
      </c>
      <c r="N65" s="41">
        <f>SUM('1月:12月'!N65)</f>
        <v>43.713400000000007</v>
      </c>
      <c r="O65" s="41">
        <f>SUM('1月:12月'!O65)</f>
        <v>24631.54</v>
      </c>
      <c r="P65" s="41">
        <f>SUM('1月:12月'!P65)</f>
        <v>398</v>
      </c>
      <c r="Q65" s="41">
        <f>SUM('1月:12月'!Q65)</f>
        <v>113.22969999999999</v>
      </c>
      <c r="R65" s="41">
        <f>SUM('1月:12月'!R65)</f>
        <v>23344.191999999999</v>
      </c>
      <c r="S65" s="41">
        <f>SUM('1月:12月'!S65)</f>
        <v>0</v>
      </c>
      <c r="T65" s="41">
        <f>SUM('1月:12月'!T65)</f>
        <v>0</v>
      </c>
      <c r="U65" s="41">
        <f>SUM('1月:12月'!U65)</f>
        <v>0</v>
      </c>
      <c r="V65" s="41">
        <f>SUM('1月:12月'!V65)</f>
        <v>398</v>
      </c>
      <c r="W65" s="41">
        <f>SUM('1月:12月'!W65)</f>
        <v>113.22969999999999</v>
      </c>
      <c r="X65" s="41">
        <f>SUM('1月:12月'!X65)</f>
        <v>23344.191999999999</v>
      </c>
      <c r="Y65" s="41">
        <f>SUM('1月:12月'!Y65)</f>
        <v>15</v>
      </c>
      <c r="Z65" s="41">
        <f>SUM('1月:12月'!Z65)</f>
        <v>127.0014</v>
      </c>
      <c r="AA65" s="41">
        <f>SUM('1月:12月'!AA65)</f>
        <v>21378.808000000001</v>
      </c>
      <c r="AB65" s="282">
        <f>SUM('1月:12月'!AB65)</f>
        <v>0</v>
      </c>
      <c r="AC65" s="41">
        <f>SUM('1月:12月'!AC65)</f>
        <v>0</v>
      </c>
      <c r="AD65" s="41">
        <f>SUM('1月:12月'!AD65)</f>
        <v>0</v>
      </c>
      <c r="AE65" s="41">
        <f>SUM('1月:12月'!AE65)</f>
        <v>0</v>
      </c>
      <c r="AF65" s="41">
        <f>SUM('1月:12月'!AF65)</f>
        <v>0</v>
      </c>
      <c r="AG65" s="41">
        <f>SUM('1月:12月'!AG65)</f>
        <v>0</v>
      </c>
      <c r="AH65" s="41">
        <f>SUM('1月:12月'!AH65)</f>
        <v>0</v>
      </c>
      <c r="AI65" s="41">
        <f>SUM('1月:12月'!AI65)</f>
        <v>0</v>
      </c>
      <c r="AJ65" s="41">
        <f>SUM('1月:12月'!AJ65)</f>
        <v>0</v>
      </c>
      <c r="AK65" s="41">
        <f>SUM('1月:12月'!AK65)</f>
        <v>0</v>
      </c>
      <c r="AL65" s="41">
        <f>SUM('1月:12月'!AL65)</f>
        <v>0</v>
      </c>
      <c r="AM65" s="41">
        <f>SUM('1月:12月'!AM65)</f>
        <v>0</v>
      </c>
      <c r="AN65" s="41">
        <f>SUM('1月:12月'!AN65)</f>
        <v>0</v>
      </c>
      <c r="AO65" s="41">
        <f>SUM('1月:12月'!AO65)</f>
        <v>0</v>
      </c>
      <c r="AP65" s="41">
        <f>SUM('1月:12月'!AP65)</f>
        <v>0</v>
      </c>
      <c r="AQ65" s="45">
        <f t="shared" si="7"/>
        <v>5339</v>
      </c>
      <c r="AR65" s="45">
        <f t="shared" si="8"/>
        <v>3718.6068399999995</v>
      </c>
      <c r="AS65" s="45">
        <f t="shared" si="9"/>
        <v>1823439.1079339248</v>
      </c>
      <c r="AT65" s="61" t="s">
        <v>24</v>
      </c>
      <c r="AU65" s="296"/>
      <c r="AV65" s="49"/>
      <c r="AW65" s="12"/>
    </row>
    <row r="66" spans="1:49" ht="24" customHeight="1">
      <c r="A66" s="48" t="s">
        <v>71</v>
      </c>
      <c r="B66" s="293" t="s">
        <v>72</v>
      </c>
      <c r="C66" s="102" t="s">
        <v>23</v>
      </c>
      <c r="D66" s="111">
        <f>SUM('1月:12月'!D66)</f>
        <v>0</v>
      </c>
      <c r="E66" s="111">
        <f>SUM('1月:12月'!E66)</f>
        <v>0</v>
      </c>
      <c r="F66" s="111">
        <f>SUM('1月:12月'!F66)</f>
        <v>0</v>
      </c>
      <c r="G66" s="111">
        <f>SUM('1月:12月'!G66)</f>
        <v>0</v>
      </c>
      <c r="H66" s="111">
        <f>SUM('1月:12月'!H66)</f>
        <v>0</v>
      </c>
      <c r="I66" s="111">
        <f>SUM('1月:12月'!I66)</f>
        <v>0</v>
      </c>
      <c r="J66" s="111">
        <f>SUM('1月:12月'!J66)</f>
        <v>0</v>
      </c>
      <c r="K66" s="111">
        <f>SUM('1月:12月'!K66)</f>
        <v>0</v>
      </c>
      <c r="L66" s="111">
        <f>SUM('1月:12月'!L66)</f>
        <v>0</v>
      </c>
      <c r="M66" s="111">
        <f>SUM('1月:12月'!M66)</f>
        <v>0</v>
      </c>
      <c r="N66" s="111">
        <f>SUM('1月:12月'!N66)</f>
        <v>0</v>
      </c>
      <c r="O66" s="111">
        <f>SUM('1月:12月'!O66)</f>
        <v>0</v>
      </c>
      <c r="P66" s="111">
        <f>SUM('1月:12月'!P66)</f>
        <v>0</v>
      </c>
      <c r="Q66" s="111">
        <f>SUM('1月:12月'!Q66)</f>
        <v>0</v>
      </c>
      <c r="R66" s="111">
        <f>SUM('1月:12月'!R66)</f>
        <v>0</v>
      </c>
      <c r="S66" s="111">
        <f>SUM('1月:12月'!S66)</f>
        <v>0</v>
      </c>
      <c r="T66" s="111">
        <f>SUM('1月:12月'!T66)</f>
        <v>0</v>
      </c>
      <c r="U66" s="111">
        <f>SUM('1月:12月'!U66)</f>
        <v>0</v>
      </c>
      <c r="V66" s="111">
        <f>SUM('1月:12月'!V66)</f>
        <v>0</v>
      </c>
      <c r="W66" s="111">
        <f>SUM('1月:12月'!W66)</f>
        <v>0</v>
      </c>
      <c r="X66" s="111">
        <f>SUM('1月:12月'!X66)</f>
        <v>0</v>
      </c>
      <c r="Y66" s="111">
        <f>SUM('1月:12月'!Y66)</f>
        <v>0</v>
      </c>
      <c r="Z66" s="111">
        <f>SUM('1月:12月'!Z66)</f>
        <v>0</v>
      </c>
      <c r="AA66" s="111">
        <f>SUM('1月:12月'!AA66)</f>
        <v>0</v>
      </c>
      <c r="AB66" s="281">
        <f>SUM('1月:12月'!AB66)</f>
        <v>0</v>
      </c>
      <c r="AC66" s="111">
        <f>SUM('1月:12月'!AC66)</f>
        <v>0</v>
      </c>
      <c r="AD66" s="111">
        <f>SUM('1月:12月'!AD66)</f>
        <v>0</v>
      </c>
      <c r="AE66" s="111">
        <f>SUM('1月:12月'!AE66)</f>
        <v>0</v>
      </c>
      <c r="AF66" s="111">
        <f>SUM('1月:12月'!AF66)</f>
        <v>0</v>
      </c>
      <c r="AG66" s="111">
        <f>SUM('1月:12月'!AG66)</f>
        <v>0</v>
      </c>
      <c r="AH66" s="111">
        <f>SUM('1月:12月'!AH66)</f>
        <v>0</v>
      </c>
      <c r="AI66" s="111">
        <f>SUM('1月:12月'!AI66)</f>
        <v>0</v>
      </c>
      <c r="AJ66" s="111">
        <f>SUM('1月:12月'!AJ66)</f>
        <v>0</v>
      </c>
      <c r="AK66" s="111">
        <f>SUM('1月:12月'!AK66)</f>
        <v>0</v>
      </c>
      <c r="AL66" s="111">
        <f>SUM('1月:12月'!AL66)</f>
        <v>0</v>
      </c>
      <c r="AM66" s="111">
        <f>SUM('1月:12月'!AM66)</f>
        <v>0</v>
      </c>
      <c r="AN66" s="111">
        <f>SUM('1月:12月'!AN66)</f>
        <v>0</v>
      </c>
      <c r="AO66" s="111">
        <f>SUM('1月:12月'!AO66)</f>
        <v>0</v>
      </c>
      <c r="AP66" s="111">
        <f>SUM('1月:12月'!AP66)</f>
        <v>0</v>
      </c>
      <c r="AQ66" s="108">
        <f t="shared" si="7"/>
        <v>0</v>
      </c>
      <c r="AR66" s="108">
        <f t="shared" si="8"/>
        <v>0</v>
      </c>
      <c r="AS66" s="108">
        <f t="shared" si="9"/>
        <v>0</v>
      </c>
      <c r="AT66" s="32" t="s">
        <v>23</v>
      </c>
      <c r="AU66" s="295" t="s">
        <v>72</v>
      </c>
      <c r="AV66" s="49" t="s">
        <v>71</v>
      </c>
      <c r="AW66" s="12"/>
    </row>
    <row r="67" spans="1:49" ht="24" customHeight="1">
      <c r="A67" s="26" t="s">
        <v>49</v>
      </c>
      <c r="B67" s="294"/>
      <c r="C67" s="101" t="s">
        <v>24</v>
      </c>
      <c r="D67" s="41">
        <f>SUM('1月:12月'!D67)</f>
        <v>0</v>
      </c>
      <c r="E67" s="41">
        <f>SUM('1月:12月'!E67)</f>
        <v>0</v>
      </c>
      <c r="F67" s="41">
        <f>SUM('1月:12月'!F67)</f>
        <v>0</v>
      </c>
      <c r="G67" s="41">
        <f>SUM('1月:12月'!G67)</f>
        <v>0</v>
      </c>
      <c r="H67" s="41">
        <f>SUM('1月:12月'!H67)</f>
        <v>0</v>
      </c>
      <c r="I67" s="41">
        <f>SUM('1月:12月'!I67)</f>
        <v>0</v>
      </c>
      <c r="J67" s="41">
        <f>SUM('1月:12月'!J67)</f>
        <v>0</v>
      </c>
      <c r="K67" s="41">
        <f>SUM('1月:12月'!K67)</f>
        <v>0</v>
      </c>
      <c r="L67" s="41">
        <f>SUM('1月:12月'!L67)</f>
        <v>0</v>
      </c>
      <c r="M67" s="41">
        <f>SUM('1月:12月'!M67)</f>
        <v>0</v>
      </c>
      <c r="N67" s="41">
        <f>SUM('1月:12月'!N67)</f>
        <v>0</v>
      </c>
      <c r="O67" s="41">
        <f>SUM('1月:12月'!O67)</f>
        <v>0</v>
      </c>
      <c r="P67" s="41">
        <f>SUM('1月:12月'!P67)</f>
        <v>0</v>
      </c>
      <c r="Q67" s="41">
        <f>SUM('1月:12月'!Q67)</f>
        <v>0</v>
      </c>
      <c r="R67" s="41">
        <f>SUM('1月:12月'!R67)</f>
        <v>0</v>
      </c>
      <c r="S67" s="41">
        <f>SUM('1月:12月'!S67)</f>
        <v>0</v>
      </c>
      <c r="T67" s="41">
        <f>SUM('1月:12月'!T67)</f>
        <v>0</v>
      </c>
      <c r="U67" s="41">
        <f>SUM('1月:12月'!U67)</f>
        <v>0</v>
      </c>
      <c r="V67" s="41">
        <f>SUM('1月:12月'!V67)</f>
        <v>0</v>
      </c>
      <c r="W67" s="41">
        <f>SUM('1月:12月'!W67)</f>
        <v>0</v>
      </c>
      <c r="X67" s="41">
        <f>SUM('1月:12月'!X67)</f>
        <v>0</v>
      </c>
      <c r="Y67" s="41">
        <f>SUM('1月:12月'!Y67)</f>
        <v>0</v>
      </c>
      <c r="Z67" s="41">
        <f>SUM('1月:12月'!Z67)</f>
        <v>0</v>
      </c>
      <c r="AA67" s="41">
        <f>SUM('1月:12月'!AA67)</f>
        <v>0</v>
      </c>
      <c r="AB67" s="282">
        <f>SUM('1月:12月'!AB67)</f>
        <v>0</v>
      </c>
      <c r="AC67" s="41">
        <f>SUM('1月:12月'!AC67)</f>
        <v>0</v>
      </c>
      <c r="AD67" s="41">
        <f>SUM('1月:12月'!AD67)</f>
        <v>0</v>
      </c>
      <c r="AE67" s="41">
        <f>SUM('1月:12月'!AE67)</f>
        <v>0</v>
      </c>
      <c r="AF67" s="41">
        <f>SUM('1月:12月'!AF67)</f>
        <v>0</v>
      </c>
      <c r="AG67" s="41">
        <f>SUM('1月:12月'!AG67)</f>
        <v>0</v>
      </c>
      <c r="AH67" s="41">
        <f>SUM('1月:12月'!AH67)</f>
        <v>0</v>
      </c>
      <c r="AI67" s="41">
        <f>SUM('1月:12月'!AI67)</f>
        <v>0</v>
      </c>
      <c r="AJ67" s="41">
        <f>SUM('1月:12月'!AJ67)</f>
        <v>0</v>
      </c>
      <c r="AK67" s="41">
        <f>SUM('1月:12月'!AK67)</f>
        <v>0</v>
      </c>
      <c r="AL67" s="41">
        <f>SUM('1月:12月'!AL67)</f>
        <v>0</v>
      </c>
      <c r="AM67" s="41">
        <f>SUM('1月:12月'!AM67)</f>
        <v>0</v>
      </c>
      <c r="AN67" s="41">
        <f>SUM('1月:12月'!AN67)</f>
        <v>0</v>
      </c>
      <c r="AO67" s="41">
        <f>SUM('1月:12月'!AO67)</f>
        <v>0</v>
      </c>
      <c r="AP67" s="41">
        <f>SUM('1月:12月'!AP67)</f>
        <v>0</v>
      </c>
      <c r="AQ67" s="45">
        <f t="shared" si="7"/>
        <v>0</v>
      </c>
      <c r="AR67" s="45">
        <f t="shared" si="8"/>
        <v>0</v>
      </c>
      <c r="AS67" s="45">
        <f t="shared" si="9"/>
        <v>0</v>
      </c>
      <c r="AT67" s="22" t="s">
        <v>24</v>
      </c>
      <c r="AU67" s="296"/>
      <c r="AV67" s="27" t="s">
        <v>49</v>
      </c>
      <c r="AW67" s="12"/>
    </row>
    <row r="68" spans="1:49" ht="24" customHeight="1">
      <c r="A68" s="297" t="s">
        <v>102</v>
      </c>
      <c r="B68" s="298"/>
      <c r="C68" s="102" t="s">
        <v>23</v>
      </c>
      <c r="D68" s="111">
        <f>SUM('1月:12月'!D68)</f>
        <v>645</v>
      </c>
      <c r="E68" s="111">
        <f>SUM('1月:12月'!E68)</f>
        <v>1053.3825999999999</v>
      </c>
      <c r="F68" s="111">
        <f>SUM('1月:12月'!F68)</f>
        <v>386205.38029772835</v>
      </c>
      <c r="G68" s="111">
        <f>SUM('1月:12月'!G68)</f>
        <v>2820</v>
      </c>
      <c r="H68" s="111">
        <f>SUM('1月:12月'!H68)</f>
        <v>5101.2915800000001</v>
      </c>
      <c r="I68" s="111">
        <f>SUM('1月:12月'!I68)</f>
        <v>2052598.6130000004</v>
      </c>
      <c r="J68" s="111">
        <f>SUM('1月:12月'!J68)</f>
        <v>3465</v>
      </c>
      <c r="K68" s="111">
        <f>SUM('1月:12月'!K68)</f>
        <v>6154.67418</v>
      </c>
      <c r="L68" s="111">
        <f>SUM('1月:12月'!L68)</f>
        <v>2438803.9932977282</v>
      </c>
      <c r="M68" s="111">
        <f>SUM('1月:12月'!M68)</f>
        <v>30761</v>
      </c>
      <c r="N68" s="111">
        <f>SUM('1月:12月'!N68)</f>
        <v>23702.704600000005</v>
      </c>
      <c r="O68" s="111">
        <f>SUM('1月:12月'!O68)</f>
        <v>6498702.0700000003</v>
      </c>
      <c r="P68" s="111">
        <f>SUM('1月:12月'!P68)</f>
        <v>41072</v>
      </c>
      <c r="Q68" s="111">
        <f>SUM('1月:12月'!Q68)</f>
        <v>56331.230349999998</v>
      </c>
      <c r="R68" s="111">
        <f>SUM('1月:12月'!R68)</f>
        <v>12426114.147999998</v>
      </c>
      <c r="S68" s="111">
        <f>SUM('1月:12月'!S68)</f>
        <v>0</v>
      </c>
      <c r="T68" s="111">
        <f>SUM('1月:12月'!T68)</f>
        <v>0</v>
      </c>
      <c r="U68" s="111">
        <f>SUM('1月:12月'!U68)</f>
        <v>0</v>
      </c>
      <c r="V68" s="111">
        <f>SUM('1月:12月'!V68)</f>
        <v>41072</v>
      </c>
      <c r="W68" s="111">
        <f>SUM('1月:12月'!W68)</f>
        <v>56331.230349999998</v>
      </c>
      <c r="X68" s="111">
        <f>SUM('1月:12月'!X68)</f>
        <v>12426114.147999998</v>
      </c>
      <c r="Y68" s="111">
        <f>SUM('1月:12月'!Y68)</f>
        <v>8245</v>
      </c>
      <c r="Z68" s="111">
        <f>SUM('1月:12月'!Z68)</f>
        <v>32308.313500000007</v>
      </c>
      <c r="AA68" s="111">
        <f>SUM('1月:12月'!AA68)</f>
        <v>5627294.5700000003</v>
      </c>
      <c r="AB68" s="281">
        <f>SUM('1月:12月'!AB68)</f>
        <v>23555</v>
      </c>
      <c r="AC68" s="111">
        <f>SUM('1月:12月'!AC68)</f>
        <v>8230.9443100000008</v>
      </c>
      <c r="AD68" s="111">
        <f>SUM('1月:12月'!AD68)</f>
        <v>1692124.9939999999</v>
      </c>
      <c r="AE68" s="111">
        <f>SUM('1月:12月'!AE68)</f>
        <v>1534</v>
      </c>
      <c r="AF68" s="111">
        <f>SUM('1月:12月'!AF68)</f>
        <v>113.0638</v>
      </c>
      <c r="AG68" s="111">
        <f>SUM('1月:12月'!AG68)</f>
        <v>155369.44799999997</v>
      </c>
      <c r="AH68" s="111">
        <f>SUM('1月:12月'!AH68)</f>
        <v>2692</v>
      </c>
      <c r="AI68" s="111">
        <f>SUM('1月:12月'!AI68)</f>
        <v>1212.2475999999999</v>
      </c>
      <c r="AJ68" s="111">
        <f>SUM('1月:12月'!AJ68)</f>
        <v>635903.79500000004</v>
      </c>
      <c r="AK68" s="111">
        <f>SUM('1月:12月'!AK68)</f>
        <v>2866</v>
      </c>
      <c r="AL68" s="111">
        <f>SUM('1月:12月'!AL68)</f>
        <v>139.73775000000001</v>
      </c>
      <c r="AM68" s="111">
        <f>SUM('1月:12月'!AM68)</f>
        <v>112491.01600000002</v>
      </c>
      <c r="AN68" s="111">
        <f>SUM('1月:12月'!AN68)</f>
        <v>6240</v>
      </c>
      <c r="AO68" s="111">
        <f>SUM('1月:12月'!AO68)</f>
        <v>674.61167999999986</v>
      </c>
      <c r="AP68" s="111">
        <f>SUM('1月:12月'!AP68)</f>
        <v>485511.59699999995</v>
      </c>
      <c r="AQ68" s="108">
        <f t="shared" si="7"/>
        <v>120430</v>
      </c>
      <c r="AR68" s="108">
        <f t="shared" si="8"/>
        <v>128867.52777000002</v>
      </c>
      <c r="AS68" s="108">
        <f t="shared" si="9"/>
        <v>30072315.631297726</v>
      </c>
      <c r="AT68" s="31" t="s">
        <v>23</v>
      </c>
      <c r="AU68" s="301" t="s">
        <v>102</v>
      </c>
      <c r="AV68" s="302"/>
      <c r="AW68" s="12"/>
    </row>
    <row r="69" spans="1:49" ht="24" customHeight="1">
      <c r="A69" s="299"/>
      <c r="B69" s="300"/>
      <c r="C69" s="101" t="s">
        <v>24</v>
      </c>
      <c r="D69" s="41">
        <f>SUM('1月:12月'!D69)</f>
        <v>3844</v>
      </c>
      <c r="E69" s="41">
        <f>SUM('1月:12月'!E69)</f>
        <v>6236.8974399999997</v>
      </c>
      <c r="F69" s="41">
        <f>SUM('1月:12月'!F69)</f>
        <v>3719280.3287022719</v>
      </c>
      <c r="G69" s="41">
        <f>SUM('1月:12月'!G69)</f>
        <v>962</v>
      </c>
      <c r="H69" s="41">
        <f>SUM('1月:12月'!H69)</f>
        <v>6512.6590000000006</v>
      </c>
      <c r="I69" s="41">
        <f>SUM('1月:12月'!I69)</f>
        <v>4018138.3650000002</v>
      </c>
      <c r="J69" s="41">
        <f>SUM('1月:12月'!J69)</f>
        <v>4806</v>
      </c>
      <c r="K69" s="41">
        <f>SUM('1月:12月'!K69)</f>
        <v>12749.556439999998</v>
      </c>
      <c r="L69" s="41">
        <f>SUM('1月:12月'!L69)</f>
        <v>7737418.6937022703</v>
      </c>
      <c r="M69" s="41">
        <f>SUM('1月:12月'!M69)</f>
        <v>3891</v>
      </c>
      <c r="N69" s="41">
        <f>SUM('1月:12月'!N69)</f>
        <v>53137.341899999999</v>
      </c>
      <c r="O69" s="41">
        <f>SUM('1月:12月'!O69)</f>
        <v>14769122.457</v>
      </c>
      <c r="P69" s="41">
        <f>SUM('1月:12月'!P69)</f>
        <v>1133</v>
      </c>
      <c r="Q69" s="41">
        <f>SUM('1月:12月'!Q69)</f>
        <v>47573.987499999996</v>
      </c>
      <c r="R69" s="41">
        <f>SUM('1月:12月'!R69)</f>
        <v>5597056.5700000003</v>
      </c>
      <c r="S69" s="41">
        <f>SUM('1月:12月'!S69)</f>
        <v>0</v>
      </c>
      <c r="T69" s="41">
        <f>SUM('1月:12月'!T69)</f>
        <v>0</v>
      </c>
      <c r="U69" s="41">
        <f>SUM('1月:12月'!U69)</f>
        <v>0</v>
      </c>
      <c r="V69" s="41">
        <f>SUM('1月:12月'!V69)</f>
        <v>1133</v>
      </c>
      <c r="W69" s="41">
        <f>SUM('1月:12月'!W69)</f>
        <v>47573.987499999996</v>
      </c>
      <c r="X69" s="41">
        <f>SUM('1月:12月'!X69)</f>
        <v>5597056.5700000003</v>
      </c>
      <c r="Y69" s="41">
        <f>SUM('1月:12月'!Y69)</f>
        <v>170</v>
      </c>
      <c r="Z69" s="41">
        <f>SUM('1月:12月'!Z69)</f>
        <v>10633.380999999999</v>
      </c>
      <c r="AA69" s="41">
        <f>SUM('1月:12月'!AA69)</f>
        <v>2338855.0450000004</v>
      </c>
      <c r="AB69" s="282">
        <f>SUM('1月:12月'!AB69)</f>
        <v>0</v>
      </c>
      <c r="AC69" s="41">
        <f>SUM('1月:12月'!AC69)</f>
        <v>0</v>
      </c>
      <c r="AD69" s="41">
        <f>SUM('1月:12月'!AD69)</f>
        <v>0</v>
      </c>
      <c r="AE69" s="41">
        <f>SUM('1月:12月'!AE69)</f>
        <v>0</v>
      </c>
      <c r="AF69" s="41">
        <f>SUM('1月:12月'!AF69)</f>
        <v>0</v>
      </c>
      <c r="AG69" s="41">
        <f>SUM('1月:12月'!AG69)</f>
        <v>0</v>
      </c>
      <c r="AH69" s="41">
        <f>SUM('1月:12月'!AH69)</f>
        <v>0</v>
      </c>
      <c r="AI69" s="41">
        <f>SUM('1月:12月'!AI69)</f>
        <v>0</v>
      </c>
      <c r="AJ69" s="41">
        <f>SUM('1月:12月'!AJ69)</f>
        <v>0</v>
      </c>
      <c r="AK69" s="41">
        <f>SUM('1月:12月'!AK69)</f>
        <v>0</v>
      </c>
      <c r="AL69" s="41">
        <f>SUM('1月:12月'!AL69)</f>
        <v>0</v>
      </c>
      <c r="AM69" s="41">
        <f>SUM('1月:12月'!AM69)</f>
        <v>0</v>
      </c>
      <c r="AN69" s="41">
        <f>SUM('1月:12月'!AN69)</f>
        <v>0</v>
      </c>
      <c r="AO69" s="41">
        <f>SUM('1月:12月'!AO69)</f>
        <v>0</v>
      </c>
      <c r="AP69" s="41">
        <f>SUM('1月:12月'!AP69)</f>
        <v>0</v>
      </c>
      <c r="AQ69" s="45">
        <f t="shared" si="7"/>
        <v>10000</v>
      </c>
      <c r="AR69" s="45">
        <f t="shared" si="8"/>
        <v>124094.26684</v>
      </c>
      <c r="AS69" s="45">
        <f t="shared" si="9"/>
        <v>30442452.765702274</v>
      </c>
      <c r="AT69" s="56" t="s">
        <v>24</v>
      </c>
      <c r="AU69" s="303"/>
      <c r="AV69" s="304"/>
      <c r="AW69" s="12"/>
    </row>
    <row r="70" spans="1:49" ht="24" customHeight="1" thickBot="1">
      <c r="A70" s="305" t="s">
        <v>103</v>
      </c>
      <c r="B70" s="306" t="s">
        <v>75</v>
      </c>
      <c r="C70" s="306"/>
      <c r="D70" s="119">
        <f>SUM('1月:12月'!D70)</f>
        <v>0</v>
      </c>
      <c r="E70" s="119">
        <f>SUM('1月:12月'!E70)</f>
        <v>0</v>
      </c>
      <c r="F70" s="119">
        <f>SUM('1月:12月'!F70)</f>
        <v>0</v>
      </c>
      <c r="G70" s="119">
        <f>SUM('1月:12月'!G70)</f>
        <v>0</v>
      </c>
      <c r="H70" s="119">
        <f>SUM('1月:12月'!H70)</f>
        <v>0</v>
      </c>
      <c r="I70" s="119">
        <f>SUM('1月:12月'!I70)</f>
        <v>0</v>
      </c>
      <c r="J70" s="119">
        <f>SUM('1月:12月'!J70)</f>
        <v>0</v>
      </c>
      <c r="K70" s="119">
        <f>SUM('1月:12月'!K70)</f>
        <v>0</v>
      </c>
      <c r="L70" s="119">
        <f>SUM('1月:12月'!L70)</f>
        <v>0</v>
      </c>
      <c r="M70" s="119">
        <f>SUM('1月:12月'!M70)</f>
        <v>0</v>
      </c>
      <c r="N70" s="119">
        <f>SUM('1月:12月'!N70)</f>
        <v>0</v>
      </c>
      <c r="O70" s="119">
        <f>SUM('1月:12月'!O70)</f>
        <v>0</v>
      </c>
      <c r="P70" s="119">
        <f>SUM('1月:12月'!P70)</f>
        <v>0</v>
      </c>
      <c r="Q70" s="119">
        <f>SUM('1月:12月'!Q70)</f>
        <v>0</v>
      </c>
      <c r="R70" s="119">
        <f>SUM('1月:12月'!R70)</f>
        <v>0</v>
      </c>
      <c r="S70" s="119">
        <f>SUM('1月:12月'!S70)</f>
        <v>0</v>
      </c>
      <c r="T70" s="119">
        <f>SUM('1月:12月'!T70)</f>
        <v>0</v>
      </c>
      <c r="U70" s="119">
        <f>SUM('1月:12月'!U70)</f>
        <v>0</v>
      </c>
      <c r="V70" s="119">
        <f>SUM('1月:12月'!V70)</f>
        <v>0</v>
      </c>
      <c r="W70" s="119">
        <f>SUM('1月:12月'!W70)</f>
        <v>0</v>
      </c>
      <c r="X70" s="119">
        <f>SUM('1月:12月'!X70)</f>
        <v>0</v>
      </c>
      <c r="Y70" s="119">
        <f>SUM('1月:12月'!Y70)</f>
        <v>0</v>
      </c>
      <c r="Z70" s="119">
        <f>SUM('1月:12月'!Z70)</f>
        <v>0</v>
      </c>
      <c r="AA70" s="119">
        <f>SUM('1月:12月'!AA70)</f>
        <v>0</v>
      </c>
      <c r="AB70" s="284">
        <f>SUM('1月:12月'!AB70)</f>
        <v>0</v>
      </c>
      <c r="AC70" s="119">
        <f>SUM('1月:12月'!AC70)</f>
        <v>0</v>
      </c>
      <c r="AD70" s="119">
        <f>SUM('1月:12月'!AD70)</f>
        <v>0</v>
      </c>
      <c r="AE70" s="119">
        <f>SUM('1月:12月'!AE70)</f>
        <v>0</v>
      </c>
      <c r="AF70" s="119">
        <f>SUM('1月:12月'!AF70)</f>
        <v>0</v>
      </c>
      <c r="AG70" s="119">
        <f>SUM('1月:12月'!AG70)</f>
        <v>0</v>
      </c>
      <c r="AH70" s="119">
        <f>SUM('1月:12月'!AH70)</f>
        <v>0</v>
      </c>
      <c r="AI70" s="119">
        <f>SUM('1月:12月'!AI70)</f>
        <v>0</v>
      </c>
      <c r="AJ70" s="119">
        <f>SUM('1月:12月'!AJ70)</f>
        <v>0</v>
      </c>
      <c r="AK70" s="119">
        <f>SUM('1月:12月'!AK70)</f>
        <v>0</v>
      </c>
      <c r="AL70" s="119">
        <f>SUM('1月:12月'!AL70)</f>
        <v>0</v>
      </c>
      <c r="AM70" s="119">
        <f>SUM('1月:12月'!AM70)</f>
        <v>0</v>
      </c>
      <c r="AN70" s="119">
        <f>SUM('1月:12月'!AN70)</f>
        <v>0</v>
      </c>
      <c r="AO70" s="119">
        <f>SUM('1月:12月'!AO70)</f>
        <v>0</v>
      </c>
      <c r="AP70" s="119">
        <f>SUM('1月:12月'!AP70)</f>
        <v>0</v>
      </c>
      <c r="AQ70" s="47">
        <f t="shared" ref="AQ70:AQ71" si="10">SUM(J70,M70,V70,Y70,AB70,AE70,AH70,AK70,AN70)</f>
        <v>0</v>
      </c>
      <c r="AR70" s="47">
        <f t="shared" ref="AR70:AR71" si="11">SUM(K70,N70,W70,Z70,AC70,AF70,AI70,AL70,AO70)</f>
        <v>0</v>
      </c>
      <c r="AS70" s="47">
        <f t="shared" ref="AS70:AS71" si="12">SUM(L70,O70,X70,AA70,AD70,AG70,AJ70,AM70,AP70)</f>
        <v>0</v>
      </c>
      <c r="AT70" s="307" t="s">
        <v>103</v>
      </c>
      <c r="AU70" s="306" t="s">
        <v>75</v>
      </c>
      <c r="AV70" s="308"/>
      <c r="AW70" s="12"/>
    </row>
    <row r="71" spans="1:49" ht="24" customHeight="1" thickBot="1">
      <c r="A71" s="289" t="s">
        <v>104</v>
      </c>
      <c r="B71" s="290" t="s">
        <v>77</v>
      </c>
      <c r="C71" s="290"/>
      <c r="D71" s="120">
        <f>SUM('1月:12月'!D71)</f>
        <v>4489</v>
      </c>
      <c r="E71" s="120">
        <f>SUM('1月:12月'!E71)</f>
        <v>7290.2800400000006</v>
      </c>
      <c r="F71" s="120">
        <f>SUM('1月:12月'!F71)</f>
        <v>4105485.7089999998</v>
      </c>
      <c r="G71" s="120">
        <f>SUM('1月:12月'!G71)</f>
        <v>3782</v>
      </c>
      <c r="H71" s="120">
        <f>SUM('1月:12月'!H71)</f>
        <v>11613.950580000001</v>
      </c>
      <c r="I71" s="120">
        <f>SUM('1月:12月'!I71)</f>
        <v>6070736.9780000001</v>
      </c>
      <c r="J71" s="120">
        <f>SUM('1月:12月'!J71)</f>
        <v>8271</v>
      </c>
      <c r="K71" s="120">
        <f>SUM('1月:12月'!K71)</f>
        <v>18904.230619999998</v>
      </c>
      <c r="L71" s="120">
        <f>SUM('1月:12月'!L71)</f>
        <v>10176222.686999999</v>
      </c>
      <c r="M71" s="120">
        <f>SUM('1月:12月'!M71)</f>
        <v>34652</v>
      </c>
      <c r="N71" s="120">
        <f>SUM('1月:12月'!N71)</f>
        <v>76840.046499999997</v>
      </c>
      <c r="O71" s="120">
        <f>SUM('1月:12月'!O71)</f>
        <v>21267824.526999999</v>
      </c>
      <c r="P71" s="120">
        <f>SUM('1月:12月'!P71)</f>
        <v>42205</v>
      </c>
      <c r="Q71" s="120">
        <f>SUM('1月:12月'!Q71)</f>
        <v>103905.21784999999</v>
      </c>
      <c r="R71" s="120">
        <f>SUM('1月:12月'!R71)</f>
        <v>18023170.717999998</v>
      </c>
      <c r="S71" s="120">
        <f>SUM('1月:12月'!S71)</f>
        <v>0</v>
      </c>
      <c r="T71" s="120">
        <f>SUM('1月:12月'!T71)</f>
        <v>0</v>
      </c>
      <c r="U71" s="120">
        <f>SUM('1月:12月'!U71)</f>
        <v>0</v>
      </c>
      <c r="V71" s="120">
        <f>SUM('1月:12月'!V71)</f>
        <v>42205</v>
      </c>
      <c r="W71" s="120">
        <f>SUM('1月:12月'!W71)</f>
        <v>103905.21784999999</v>
      </c>
      <c r="X71" s="120">
        <f>SUM('1月:12月'!X71)</f>
        <v>18023170.717999998</v>
      </c>
      <c r="Y71" s="120">
        <f>SUM('1月:12月'!Y71)</f>
        <v>8415</v>
      </c>
      <c r="Z71" s="120">
        <f>SUM('1月:12月'!Z71)</f>
        <v>42941.694499999998</v>
      </c>
      <c r="AA71" s="120">
        <f>SUM('1月:12月'!AA71)</f>
        <v>7966149.6149999984</v>
      </c>
      <c r="AB71" s="285">
        <f>SUM('1月:12月'!AB71)</f>
        <v>23555</v>
      </c>
      <c r="AC71" s="120">
        <f>SUM('1月:12月'!AC71)</f>
        <v>8230.9443100000008</v>
      </c>
      <c r="AD71" s="120">
        <f>SUM('1月:12月'!AD71)</f>
        <v>1692124.9939999999</v>
      </c>
      <c r="AE71" s="120">
        <f>SUM('1月:12月'!AE71)</f>
        <v>1534</v>
      </c>
      <c r="AF71" s="120">
        <f>SUM('1月:12月'!AF71)</f>
        <v>113.0638</v>
      </c>
      <c r="AG71" s="120">
        <f>SUM('1月:12月'!AG71)</f>
        <v>155369.44799999997</v>
      </c>
      <c r="AH71" s="120">
        <f>SUM('1月:12月'!AH71)</f>
        <v>2692</v>
      </c>
      <c r="AI71" s="120">
        <f>SUM('1月:12月'!AI71)</f>
        <v>1212.2475999999999</v>
      </c>
      <c r="AJ71" s="120">
        <f>SUM('1月:12月'!AJ71)</f>
        <v>635903.79500000004</v>
      </c>
      <c r="AK71" s="120">
        <f>SUM('1月:12月'!AK71)</f>
        <v>2866</v>
      </c>
      <c r="AL71" s="120">
        <f>SUM('1月:12月'!AL71)</f>
        <v>139.73775000000001</v>
      </c>
      <c r="AM71" s="120">
        <f>SUM('1月:12月'!AM71)</f>
        <v>112491.01600000002</v>
      </c>
      <c r="AN71" s="120">
        <f>SUM('1月:12月'!AN71)</f>
        <v>6240</v>
      </c>
      <c r="AO71" s="120">
        <f>SUM('1月:12月'!AO71)</f>
        <v>674.61167999999986</v>
      </c>
      <c r="AP71" s="120">
        <f>SUM('1月:12月'!AP71)</f>
        <v>485511.59699999995</v>
      </c>
      <c r="AQ71" s="46">
        <f t="shared" si="10"/>
        <v>130430</v>
      </c>
      <c r="AR71" s="46">
        <f t="shared" si="11"/>
        <v>252961.79460999998</v>
      </c>
      <c r="AS71" s="46">
        <f t="shared" si="12"/>
        <v>60514768.397</v>
      </c>
      <c r="AT71" s="291" t="s">
        <v>104</v>
      </c>
      <c r="AU71" s="290" t="s">
        <v>77</v>
      </c>
      <c r="AV71" s="292" t="s">
        <v>64</v>
      </c>
      <c r="AW71" s="12"/>
    </row>
    <row r="72" spans="1:49" ht="21.95" customHeight="1">
      <c r="X72" s="38" t="s">
        <v>86</v>
      </c>
      <c r="AU72" s="38" t="s">
        <v>86</v>
      </c>
    </row>
    <row r="73" spans="1:49">
      <c r="AR73" s="39"/>
      <c r="AS73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AD1" zoomScale="40" zoomScaleNormal="40" workbookViewId="0">
      <selection activeCell="AN6" sqref="AN6:AP70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49" ht="21.95" customHeight="1" thickBot="1">
      <c r="A2" s="4"/>
      <c r="B2" s="4" t="s">
        <v>95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9月</v>
      </c>
      <c r="AC2" s="65"/>
      <c r="AD2" s="65"/>
      <c r="AE2" s="97"/>
      <c r="AF2" s="97"/>
      <c r="AG2" s="97"/>
      <c r="AH2" s="65"/>
      <c r="AI2" s="65"/>
      <c r="AJ2" s="65"/>
      <c r="AK2" s="65"/>
      <c r="AL2" s="65"/>
      <c r="AM2" s="65"/>
      <c r="AN2" s="97"/>
      <c r="AO2" s="97"/>
      <c r="AP2" s="97"/>
      <c r="AQ2" s="5"/>
      <c r="AR2" s="5"/>
      <c r="AS2" s="5"/>
      <c r="AT2" s="4"/>
      <c r="AU2" s="4"/>
      <c r="AV2" s="6"/>
    </row>
    <row r="3" spans="1:49" ht="21.95" customHeight="1">
      <c r="A3" s="7"/>
      <c r="D3" s="327" t="s">
        <v>2</v>
      </c>
      <c r="E3" s="325"/>
      <c r="F3" s="326"/>
      <c r="G3" s="322" t="s">
        <v>3</v>
      </c>
      <c r="H3" s="323"/>
      <c r="I3" s="328"/>
      <c r="J3" s="9" t="s">
        <v>4</v>
      </c>
      <c r="K3" s="94"/>
      <c r="L3" s="94"/>
      <c r="M3" s="322" t="s">
        <v>99</v>
      </c>
      <c r="N3" s="323"/>
      <c r="O3" s="328"/>
      <c r="P3" s="322" t="s">
        <v>5</v>
      </c>
      <c r="Q3" s="323"/>
      <c r="R3" s="328"/>
      <c r="S3" s="322" t="s">
        <v>6</v>
      </c>
      <c r="T3" s="323"/>
      <c r="U3" s="324"/>
      <c r="V3" s="94" t="s">
        <v>7</v>
      </c>
      <c r="W3" s="94"/>
      <c r="X3" s="8"/>
      <c r="Y3" s="322" t="s">
        <v>8</v>
      </c>
      <c r="Z3" s="323"/>
      <c r="AA3" s="328"/>
      <c r="AB3" s="325" t="s">
        <v>9</v>
      </c>
      <c r="AC3" s="325"/>
      <c r="AD3" s="326"/>
      <c r="AE3" s="322" t="s">
        <v>10</v>
      </c>
      <c r="AF3" s="323"/>
      <c r="AG3" s="328"/>
      <c r="AH3" s="322" t="s">
        <v>11</v>
      </c>
      <c r="AI3" s="323"/>
      <c r="AJ3" s="328"/>
      <c r="AK3" s="322" t="s">
        <v>12</v>
      </c>
      <c r="AL3" s="323"/>
      <c r="AM3" s="328"/>
      <c r="AN3" s="322" t="s">
        <v>13</v>
      </c>
      <c r="AO3" s="323"/>
      <c r="AP3" s="328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286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37" t="s">
        <v>18</v>
      </c>
      <c r="H5" s="123" t="s">
        <v>19</v>
      </c>
      <c r="I5" s="123" t="s">
        <v>20</v>
      </c>
      <c r="J5" s="98" t="s">
        <v>18</v>
      </c>
      <c r="K5" s="98" t="s">
        <v>19</v>
      </c>
      <c r="L5" s="98" t="s">
        <v>20</v>
      </c>
      <c r="M5" s="137" t="s">
        <v>18</v>
      </c>
      <c r="N5" s="123" t="s">
        <v>19</v>
      </c>
      <c r="O5" s="123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39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93" t="s">
        <v>22</v>
      </c>
      <c r="C6" s="100" t="s">
        <v>23</v>
      </c>
      <c r="D6" s="331"/>
      <c r="E6" s="332"/>
      <c r="F6" s="332"/>
      <c r="G6" s="76"/>
      <c r="H6" s="76"/>
      <c r="I6" s="76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76"/>
      <c r="N6" s="76"/>
      <c r="O6" s="257"/>
      <c r="P6" s="169">
        <v>1</v>
      </c>
      <c r="Q6" s="169">
        <v>93.307000000000002</v>
      </c>
      <c r="R6" s="169">
        <v>27525.829000000002</v>
      </c>
      <c r="S6" s="25"/>
      <c r="T6" s="25"/>
      <c r="U6" s="25"/>
      <c r="V6" s="25">
        <f>SUM(P6,S6)</f>
        <v>1</v>
      </c>
      <c r="W6" s="25">
        <f t="shared" ref="W6:X69" si="1">SUM(Q6,T6)</f>
        <v>93.307000000000002</v>
      </c>
      <c r="X6" s="25">
        <f t="shared" si="1"/>
        <v>27525.829000000002</v>
      </c>
      <c r="Y6" s="169"/>
      <c r="Z6" s="169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1</v>
      </c>
      <c r="AR6" s="108">
        <f t="shared" ref="AR6:AS21" si="2">SUM(K6,N6,W6,Z6,AC6,AF6,AI6,AL6,AO6)</f>
        <v>93.307000000000002</v>
      </c>
      <c r="AS6" s="108">
        <f t="shared" si="2"/>
        <v>27525.829000000002</v>
      </c>
      <c r="AT6" s="32" t="s">
        <v>23</v>
      </c>
      <c r="AU6" s="295" t="s">
        <v>22</v>
      </c>
      <c r="AV6" s="49" t="s">
        <v>21</v>
      </c>
      <c r="AW6" s="12"/>
    </row>
    <row r="7" spans="1:49" ht="24" customHeight="1">
      <c r="A7" s="48"/>
      <c r="B7" s="294"/>
      <c r="C7" s="101" t="s">
        <v>24</v>
      </c>
      <c r="D7" s="333"/>
      <c r="E7" s="334"/>
      <c r="F7" s="154"/>
      <c r="G7" s="79">
        <v>1</v>
      </c>
      <c r="H7" s="79">
        <v>20.196000000000002</v>
      </c>
      <c r="I7" s="79">
        <v>8252.8960000000006</v>
      </c>
      <c r="J7" s="116">
        <f>SUM(D7,G7)</f>
        <v>1</v>
      </c>
      <c r="K7" s="116">
        <f t="shared" si="0"/>
        <v>20.196000000000002</v>
      </c>
      <c r="L7" s="116">
        <f t="shared" si="0"/>
        <v>8252.8960000000006</v>
      </c>
      <c r="M7" s="77">
        <v>29</v>
      </c>
      <c r="N7" s="77">
        <v>792.06150000000002</v>
      </c>
      <c r="O7" s="258">
        <v>371420.13900000002</v>
      </c>
      <c r="P7" s="213">
        <v>5</v>
      </c>
      <c r="Q7" s="213">
        <v>164.73099999999999</v>
      </c>
      <c r="R7" s="213">
        <v>48482.27</v>
      </c>
      <c r="S7" s="24"/>
      <c r="T7" s="24"/>
      <c r="U7" s="24"/>
      <c r="V7" s="116">
        <f>SUM(P7,S7)</f>
        <v>5</v>
      </c>
      <c r="W7" s="116">
        <f t="shared" si="1"/>
        <v>164.73099999999999</v>
      </c>
      <c r="X7" s="116">
        <f t="shared" si="1"/>
        <v>48482.27</v>
      </c>
      <c r="Y7" s="213">
        <v>1</v>
      </c>
      <c r="Z7" s="213">
        <v>168.517</v>
      </c>
      <c r="AA7" s="109">
        <v>52292.442000000003</v>
      </c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36</v>
      </c>
      <c r="AR7" s="45">
        <f>SUM(K7,N7,W7,Z7,AC7,AF7,AI7,AL7,AO7)</f>
        <v>1145.5055</v>
      </c>
      <c r="AS7" s="45">
        <f t="shared" si="2"/>
        <v>480447.74700000003</v>
      </c>
      <c r="AT7" s="61" t="s">
        <v>24</v>
      </c>
      <c r="AU7" s="296"/>
      <c r="AV7" s="49"/>
      <c r="AW7" s="12"/>
    </row>
    <row r="8" spans="1:49" ht="24" customHeight="1">
      <c r="A8" s="48" t="s">
        <v>25</v>
      </c>
      <c r="B8" s="293" t="s">
        <v>26</v>
      </c>
      <c r="C8" s="102" t="s">
        <v>23</v>
      </c>
      <c r="D8" s="331"/>
      <c r="E8" s="332"/>
      <c r="F8" s="332"/>
      <c r="G8" s="78"/>
      <c r="H8" s="78"/>
      <c r="I8" s="78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76"/>
      <c r="N8" s="76"/>
      <c r="O8" s="257"/>
      <c r="P8" s="169"/>
      <c r="Q8" s="169"/>
      <c r="R8" s="169"/>
      <c r="S8" s="25"/>
      <c r="T8" s="25"/>
      <c r="U8" s="25"/>
      <c r="V8" s="25">
        <f t="shared" ref="V8:X71" si="4">SUM(P8,S8)</f>
        <v>0</v>
      </c>
      <c r="W8" s="25">
        <f t="shared" si="1"/>
        <v>0</v>
      </c>
      <c r="X8" s="25">
        <f t="shared" si="1"/>
        <v>0</v>
      </c>
      <c r="Y8" s="169"/>
      <c r="Z8" s="169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0</v>
      </c>
      <c r="AR8" s="108">
        <f t="shared" si="5"/>
        <v>0</v>
      </c>
      <c r="AS8" s="108">
        <f t="shared" si="2"/>
        <v>0</v>
      </c>
      <c r="AT8" s="32" t="s">
        <v>23</v>
      </c>
      <c r="AU8" s="295" t="s">
        <v>26</v>
      </c>
      <c r="AV8" s="49" t="s">
        <v>25</v>
      </c>
      <c r="AW8" s="12"/>
    </row>
    <row r="9" spans="1:49" ht="24" customHeight="1">
      <c r="A9" s="48"/>
      <c r="B9" s="294"/>
      <c r="C9" s="101" t="s">
        <v>24</v>
      </c>
      <c r="D9" s="333"/>
      <c r="E9" s="334"/>
      <c r="F9" s="334"/>
      <c r="G9" s="79"/>
      <c r="H9" s="79"/>
      <c r="I9" s="79"/>
      <c r="J9" s="116">
        <f t="shared" si="3"/>
        <v>0</v>
      </c>
      <c r="K9" s="116">
        <f t="shared" si="0"/>
        <v>0</v>
      </c>
      <c r="L9" s="116">
        <f t="shared" si="0"/>
        <v>0</v>
      </c>
      <c r="M9" s="77"/>
      <c r="N9" s="77"/>
      <c r="O9" s="258"/>
      <c r="P9" s="213">
        <v>2</v>
      </c>
      <c r="Q9" s="213">
        <v>334.15499999999997</v>
      </c>
      <c r="R9" s="213">
        <v>21569.351999999999</v>
      </c>
      <c r="S9" s="24"/>
      <c r="T9" s="24"/>
      <c r="U9" s="24"/>
      <c r="V9" s="116">
        <f t="shared" si="4"/>
        <v>2</v>
      </c>
      <c r="W9" s="116">
        <f t="shared" si="1"/>
        <v>334.15499999999997</v>
      </c>
      <c r="X9" s="116">
        <f t="shared" si="1"/>
        <v>21569.351999999999</v>
      </c>
      <c r="Y9" s="213"/>
      <c r="Z9" s="213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2</v>
      </c>
      <c r="AR9" s="45">
        <f t="shared" si="5"/>
        <v>334.15499999999997</v>
      </c>
      <c r="AS9" s="45">
        <f t="shared" si="2"/>
        <v>21569.351999999999</v>
      </c>
      <c r="AT9" s="61" t="s">
        <v>24</v>
      </c>
      <c r="AU9" s="296"/>
      <c r="AV9" s="49"/>
      <c r="AW9" s="12"/>
    </row>
    <row r="10" spans="1:49" ht="24" customHeight="1">
      <c r="A10" s="48" t="s">
        <v>27</v>
      </c>
      <c r="B10" s="293" t="s">
        <v>28</v>
      </c>
      <c r="C10" s="102" t="s">
        <v>23</v>
      </c>
      <c r="D10" s="331"/>
      <c r="E10" s="332"/>
      <c r="F10" s="332"/>
      <c r="G10" s="78"/>
      <c r="H10" s="78"/>
      <c r="I10" s="78"/>
      <c r="J10" s="25">
        <f t="shared" si="3"/>
        <v>0</v>
      </c>
      <c r="K10" s="25">
        <f t="shared" si="0"/>
        <v>0</v>
      </c>
      <c r="L10" s="25">
        <f t="shared" si="0"/>
        <v>0</v>
      </c>
      <c r="M10" s="76"/>
      <c r="N10" s="76"/>
      <c r="O10" s="257"/>
      <c r="P10" s="169"/>
      <c r="Q10" s="169"/>
      <c r="R10" s="169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69"/>
      <c r="Z10" s="169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95" t="s">
        <v>28</v>
      </c>
      <c r="AV10" s="49" t="s">
        <v>27</v>
      </c>
      <c r="AW10" s="12"/>
    </row>
    <row r="11" spans="1:49" ht="24" customHeight="1">
      <c r="A11" s="26"/>
      <c r="B11" s="294"/>
      <c r="C11" s="101" t="s">
        <v>24</v>
      </c>
      <c r="D11" s="333"/>
      <c r="E11" s="334"/>
      <c r="F11" s="334"/>
      <c r="G11" s="79"/>
      <c r="H11" s="79"/>
      <c r="I11" s="79"/>
      <c r="J11" s="116">
        <f t="shared" si="3"/>
        <v>0</v>
      </c>
      <c r="K11" s="116">
        <f t="shared" si="0"/>
        <v>0</v>
      </c>
      <c r="L11" s="116">
        <f t="shared" si="0"/>
        <v>0</v>
      </c>
      <c r="M11" s="77"/>
      <c r="N11" s="77"/>
      <c r="O11" s="258"/>
      <c r="P11" s="213"/>
      <c r="Q11" s="213"/>
      <c r="R11" s="213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3"/>
      <c r="Z11" s="213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96"/>
      <c r="AV11" s="27"/>
      <c r="AW11" s="12"/>
    </row>
    <row r="12" spans="1:49" ht="24" customHeight="1">
      <c r="A12" s="48"/>
      <c r="B12" s="293" t="s">
        <v>29</v>
      </c>
      <c r="C12" s="102" t="s">
        <v>23</v>
      </c>
      <c r="D12" s="331"/>
      <c r="E12" s="332"/>
      <c r="F12" s="332"/>
      <c r="G12" s="78"/>
      <c r="H12" s="78"/>
      <c r="I12" s="78"/>
      <c r="J12" s="25">
        <f t="shared" si="3"/>
        <v>0</v>
      </c>
      <c r="K12" s="25">
        <f t="shared" si="0"/>
        <v>0</v>
      </c>
      <c r="L12" s="25">
        <f t="shared" si="0"/>
        <v>0</v>
      </c>
      <c r="M12" s="76"/>
      <c r="N12" s="76"/>
      <c r="O12" s="257"/>
      <c r="P12" s="169"/>
      <c r="Q12" s="169"/>
      <c r="R12" s="169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69"/>
      <c r="Z12" s="169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95" t="s">
        <v>29</v>
      </c>
      <c r="AV12" s="49"/>
      <c r="AW12" s="12"/>
    </row>
    <row r="13" spans="1:49" ht="24" customHeight="1">
      <c r="A13" s="48" t="s">
        <v>30</v>
      </c>
      <c r="B13" s="294"/>
      <c r="C13" s="101" t="s">
        <v>24</v>
      </c>
      <c r="D13" s="333"/>
      <c r="E13" s="334"/>
      <c r="F13" s="334"/>
      <c r="G13" s="79"/>
      <c r="H13" s="79"/>
      <c r="I13" s="79"/>
      <c r="J13" s="116">
        <f t="shared" si="3"/>
        <v>0</v>
      </c>
      <c r="K13" s="116">
        <f t="shared" si="0"/>
        <v>0</v>
      </c>
      <c r="L13" s="116">
        <f t="shared" si="0"/>
        <v>0</v>
      </c>
      <c r="M13" s="77"/>
      <c r="N13" s="77"/>
      <c r="O13" s="258"/>
      <c r="P13" s="213"/>
      <c r="Q13" s="213"/>
      <c r="R13" s="213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3"/>
      <c r="Z13" s="213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96"/>
      <c r="AV13" s="49" t="s">
        <v>30</v>
      </c>
      <c r="AW13" s="12"/>
    </row>
    <row r="14" spans="1:49" ht="24" customHeight="1">
      <c r="A14" s="48"/>
      <c r="B14" s="293" t="s">
        <v>31</v>
      </c>
      <c r="C14" s="102" t="s">
        <v>23</v>
      </c>
      <c r="D14" s="331"/>
      <c r="E14" s="332"/>
      <c r="F14" s="332"/>
      <c r="G14" s="78"/>
      <c r="H14" s="78"/>
      <c r="I14" s="78"/>
      <c r="J14" s="25">
        <f t="shared" si="3"/>
        <v>0</v>
      </c>
      <c r="K14" s="25">
        <f t="shared" si="0"/>
        <v>0</v>
      </c>
      <c r="L14" s="25">
        <f t="shared" si="0"/>
        <v>0</v>
      </c>
      <c r="M14" s="76"/>
      <c r="N14" s="76"/>
      <c r="O14" s="257"/>
      <c r="P14" s="169">
        <v>209</v>
      </c>
      <c r="Q14" s="169">
        <v>1412.1476</v>
      </c>
      <c r="R14" s="169">
        <v>187004.40400000001</v>
      </c>
      <c r="S14" s="40"/>
      <c r="T14" s="40"/>
      <c r="U14" s="40"/>
      <c r="V14" s="25">
        <f t="shared" si="4"/>
        <v>209</v>
      </c>
      <c r="W14" s="25">
        <f t="shared" si="1"/>
        <v>1412.1476</v>
      </c>
      <c r="X14" s="25">
        <f t="shared" si="1"/>
        <v>187004.40400000001</v>
      </c>
      <c r="Y14" s="169">
        <v>39</v>
      </c>
      <c r="Z14" s="169">
        <v>161.5744</v>
      </c>
      <c r="AA14" s="108">
        <v>22086.909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248</v>
      </c>
      <c r="AR14" s="108">
        <f t="shared" si="5"/>
        <v>1573.722</v>
      </c>
      <c r="AS14" s="108">
        <f t="shared" si="2"/>
        <v>209091.31300000002</v>
      </c>
      <c r="AT14" s="62" t="s">
        <v>23</v>
      </c>
      <c r="AU14" s="295" t="s">
        <v>31</v>
      </c>
      <c r="AV14" s="49"/>
      <c r="AW14" s="12"/>
    </row>
    <row r="15" spans="1:49" ht="24" customHeight="1">
      <c r="A15" s="48" t="s">
        <v>25</v>
      </c>
      <c r="B15" s="294"/>
      <c r="C15" s="101" t="s">
        <v>24</v>
      </c>
      <c r="D15" s="333"/>
      <c r="E15" s="334"/>
      <c r="F15" s="334"/>
      <c r="G15" s="79"/>
      <c r="H15" s="79"/>
      <c r="I15" s="79"/>
      <c r="J15" s="116">
        <f t="shared" si="3"/>
        <v>0</v>
      </c>
      <c r="K15" s="116">
        <f t="shared" si="0"/>
        <v>0</v>
      </c>
      <c r="L15" s="116">
        <f t="shared" si="0"/>
        <v>0</v>
      </c>
      <c r="M15" s="77"/>
      <c r="N15" s="77"/>
      <c r="O15" s="258"/>
      <c r="P15" s="213"/>
      <c r="Q15" s="213"/>
      <c r="R15" s="213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3"/>
      <c r="Z15" s="213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96"/>
      <c r="AV15" s="49" t="s">
        <v>25</v>
      </c>
      <c r="AW15" s="12"/>
    </row>
    <row r="16" spans="1:49" ht="24" customHeight="1">
      <c r="A16" s="48"/>
      <c r="B16" s="293" t="s">
        <v>32</v>
      </c>
      <c r="C16" s="102" t="s">
        <v>23</v>
      </c>
      <c r="D16" s="331">
        <v>9</v>
      </c>
      <c r="E16" s="332">
        <v>3.1640999999999999</v>
      </c>
      <c r="F16" s="332">
        <v>1568.3435822195313</v>
      </c>
      <c r="G16" s="78">
        <v>11</v>
      </c>
      <c r="H16" s="78">
        <v>5.3676000000000004</v>
      </c>
      <c r="I16" s="78">
        <v>2309.0129999999999</v>
      </c>
      <c r="J16" s="25">
        <f t="shared" si="3"/>
        <v>20</v>
      </c>
      <c r="K16" s="25">
        <f t="shared" si="0"/>
        <v>8.5317000000000007</v>
      </c>
      <c r="L16" s="25">
        <f t="shared" si="0"/>
        <v>3877.3565822195314</v>
      </c>
      <c r="M16" s="76"/>
      <c r="N16" s="76"/>
      <c r="O16" s="257"/>
      <c r="P16" s="169">
        <v>192</v>
      </c>
      <c r="Q16" s="169">
        <v>517.3922</v>
      </c>
      <c r="R16" s="169">
        <v>95606.880999999994</v>
      </c>
      <c r="S16" s="40"/>
      <c r="T16" s="40"/>
      <c r="U16" s="40"/>
      <c r="V16" s="25">
        <f t="shared" si="4"/>
        <v>192</v>
      </c>
      <c r="W16" s="25">
        <f t="shared" si="1"/>
        <v>517.3922</v>
      </c>
      <c r="X16" s="25">
        <f t="shared" si="1"/>
        <v>95606.880999999994</v>
      </c>
      <c r="Y16" s="169"/>
      <c r="Z16" s="169"/>
      <c r="AA16" s="108"/>
      <c r="AB16" s="153"/>
      <c r="AC16" s="20"/>
      <c r="AD16" s="20"/>
      <c r="AE16" s="20"/>
      <c r="AF16" s="20"/>
      <c r="AG16" s="20"/>
      <c r="AH16" s="20">
        <v>66</v>
      </c>
      <c r="AI16" s="20">
        <v>69.444500000000005</v>
      </c>
      <c r="AJ16" s="20">
        <v>41652.726000000002</v>
      </c>
      <c r="AK16" s="20"/>
      <c r="AL16" s="20"/>
      <c r="AM16" s="20"/>
      <c r="AN16" s="20"/>
      <c r="AO16" s="20"/>
      <c r="AP16" s="20"/>
      <c r="AQ16" s="108">
        <f t="shared" si="5"/>
        <v>278</v>
      </c>
      <c r="AR16" s="108">
        <f t="shared" si="5"/>
        <v>595.36840000000007</v>
      </c>
      <c r="AS16" s="108">
        <f t="shared" si="2"/>
        <v>141136.96358221953</v>
      </c>
      <c r="AT16" s="32" t="s">
        <v>23</v>
      </c>
      <c r="AU16" s="295" t="s">
        <v>32</v>
      </c>
      <c r="AV16" s="49"/>
      <c r="AW16" s="12"/>
    </row>
    <row r="17" spans="1:49" ht="24" customHeight="1">
      <c r="A17" s="48" t="s">
        <v>27</v>
      </c>
      <c r="B17" s="294"/>
      <c r="C17" s="101" t="s">
        <v>24</v>
      </c>
      <c r="D17" s="333"/>
      <c r="E17" s="334"/>
      <c r="F17" s="334"/>
      <c r="G17" s="79"/>
      <c r="H17" s="79"/>
      <c r="I17" s="79"/>
      <c r="J17" s="116">
        <f t="shared" si="3"/>
        <v>0</v>
      </c>
      <c r="K17" s="116">
        <f t="shared" si="0"/>
        <v>0</v>
      </c>
      <c r="L17" s="116">
        <f t="shared" si="0"/>
        <v>0</v>
      </c>
      <c r="M17" s="77"/>
      <c r="N17" s="77"/>
      <c r="O17" s="258"/>
      <c r="P17" s="213"/>
      <c r="Q17" s="213"/>
      <c r="R17" s="213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3"/>
      <c r="Z17" s="213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96"/>
      <c r="AV17" s="49" t="s">
        <v>27</v>
      </c>
      <c r="AW17" s="12"/>
    </row>
    <row r="18" spans="1:49" ht="24" customHeight="1">
      <c r="A18" s="48"/>
      <c r="B18" s="293" t="s">
        <v>33</v>
      </c>
      <c r="C18" s="102" t="s">
        <v>23</v>
      </c>
      <c r="D18" s="331"/>
      <c r="E18" s="332"/>
      <c r="F18" s="332"/>
      <c r="G18" s="78"/>
      <c r="H18" s="78"/>
      <c r="I18" s="78"/>
      <c r="J18" s="25">
        <f t="shared" si="3"/>
        <v>0</v>
      </c>
      <c r="K18" s="25">
        <f t="shared" si="0"/>
        <v>0</v>
      </c>
      <c r="L18" s="25">
        <f t="shared" si="0"/>
        <v>0</v>
      </c>
      <c r="M18" s="76"/>
      <c r="N18" s="76"/>
      <c r="O18" s="257"/>
      <c r="P18" s="169">
        <v>169</v>
      </c>
      <c r="Q18" s="169">
        <v>238.07470000000001</v>
      </c>
      <c r="R18" s="169">
        <v>77381.838000000003</v>
      </c>
      <c r="S18" s="110"/>
      <c r="T18" s="40"/>
      <c r="U18" s="40"/>
      <c r="V18" s="25">
        <f t="shared" si="4"/>
        <v>169</v>
      </c>
      <c r="W18" s="25">
        <f t="shared" si="1"/>
        <v>238.07470000000001</v>
      </c>
      <c r="X18" s="25">
        <f t="shared" si="1"/>
        <v>77381.838000000003</v>
      </c>
      <c r="Y18" s="169"/>
      <c r="Z18" s="169"/>
      <c r="AA18" s="108"/>
      <c r="AB18" s="153"/>
      <c r="AC18" s="20"/>
      <c r="AD18" s="20"/>
      <c r="AE18" s="20">
        <v>157</v>
      </c>
      <c r="AF18" s="20">
        <v>11.446099999999999</v>
      </c>
      <c r="AG18" s="20">
        <v>16722.555</v>
      </c>
      <c r="AH18" s="20">
        <v>16</v>
      </c>
      <c r="AI18" s="20">
        <v>1.5798000000000001</v>
      </c>
      <c r="AJ18" s="20">
        <v>2013.222</v>
      </c>
      <c r="AK18" s="20"/>
      <c r="AL18" s="20"/>
      <c r="AM18" s="20"/>
      <c r="AN18" s="20"/>
      <c r="AO18" s="20"/>
      <c r="AP18" s="20"/>
      <c r="AQ18" s="108">
        <f t="shared" si="5"/>
        <v>342</v>
      </c>
      <c r="AR18" s="108">
        <f t="shared" si="5"/>
        <v>251.10060000000001</v>
      </c>
      <c r="AS18" s="108">
        <f t="shared" si="2"/>
        <v>96117.615000000005</v>
      </c>
      <c r="AT18" s="32" t="s">
        <v>23</v>
      </c>
      <c r="AU18" s="295" t="s">
        <v>33</v>
      </c>
      <c r="AV18" s="49"/>
      <c r="AW18" s="12"/>
    </row>
    <row r="19" spans="1:49" ht="24" customHeight="1">
      <c r="A19" s="26"/>
      <c r="B19" s="294"/>
      <c r="C19" s="101" t="s">
        <v>24</v>
      </c>
      <c r="D19" s="333"/>
      <c r="E19" s="334"/>
      <c r="F19" s="334"/>
      <c r="G19" s="79"/>
      <c r="H19" s="79"/>
      <c r="I19" s="79"/>
      <c r="J19" s="116">
        <f t="shared" si="3"/>
        <v>0</v>
      </c>
      <c r="K19" s="116">
        <f t="shared" si="0"/>
        <v>0</v>
      </c>
      <c r="L19" s="116">
        <f t="shared" si="0"/>
        <v>0</v>
      </c>
      <c r="M19" s="77"/>
      <c r="N19" s="77"/>
      <c r="O19" s="258"/>
      <c r="P19" s="213"/>
      <c r="Q19" s="213"/>
      <c r="R19" s="213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3"/>
      <c r="Z19" s="213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96"/>
      <c r="AV19" s="27"/>
      <c r="AW19" s="12"/>
    </row>
    <row r="20" spans="1:49" ht="24" customHeight="1">
      <c r="A20" s="48" t="s">
        <v>34</v>
      </c>
      <c r="B20" s="293" t="s">
        <v>35</v>
      </c>
      <c r="C20" s="102" t="s">
        <v>23</v>
      </c>
      <c r="D20" s="331"/>
      <c r="E20" s="332"/>
      <c r="F20" s="332"/>
      <c r="G20" s="78"/>
      <c r="H20" s="78"/>
      <c r="I20" s="78"/>
      <c r="J20" s="25">
        <f t="shared" si="3"/>
        <v>0</v>
      </c>
      <c r="K20" s="25">
        <f t="shared" si="0"/>
        <v>0</v>
      </c>
      <c r="L20" s="25">
        <f t="shared" si="0"/>
        <v>0</v>
      </c>
      <c r="M20" s="76">
        <v>2</v>
      </c>
      <c r="N20" s="76">
        <v>75.781999999999996</v>
      </c>
      <c r="O20" s="257">
        <v>27732.793000000001</v>
      </c>
      <c r="P20" s="169"/>
      <c r="Q20" s="169"/>
      <c r="R20" s="169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69">
        <v>3</v>
      </c>
      <c r="Z20" s="169">
        <v>170.58199999999999</v>
      </c>
      <c r="AA20" s="108">
        <v>66209.854000000007</v>
      </c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5</v>
      </c>
      <c r="AR20" s="108">
        <f t="shared" si="5"/>
        <v>246.36399999999998</v>
      </c>
      <c r="AS20" s="108">
        <f t="shared" si="2"/>
        <v>93942.647000000012</v>
      </c>
      <c r="AT20" s="32" t="s">
        <v>23</v>
      </c>
      <c r="AU20" s="295" t="s">
        <v>35</v>
      </c>
      <c r="AV20" s="49" t="s">
        <v>34</v>
      </c>
      <c r="AW20" s="12"/>
    </row>
    <row r="21" spans="1:49" ht="24" customHeight="1">
      <c r="A21" s="48" t="s">
        <v>25</v>
      </c>
      <c r="B21" s="294"/>
      <c r="C21" s="101" t="s">
        <v>24</v>
      </c>
      <c r="D21" s="333"/>
      <c r="E21" s="334"/>
      <c r="F21" s="334"/>
      <c r="G21" s="79"/>
      <c r="H21" s="79"/>
      <c r="I21" s="79"/>
      <c r="J21" s="116">
        <f t="shared" si="3"/>
        <v>0</v>
      </c>
      <c r="K21" s="116">
        <f t="shared" si="0"/>
        <v>0</v>
      </c>
      <c r="L21" s="116">
        <f t="shared" si="0"/>
        <v>0</v>
      </c>
      <c r="M21" s="77">
        <v>25</v>
      </c>
      <c r="N21" s="77">
        <v>1401.066</v>
      </c>
      <c r="O21" s="258">
        <v>436576.26</v>
      </c>
      <c r="P21" s="213"/>
      <c r="Q21" s="213"/>
      <c r="R21" s="213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3">
        <v>23</v>
      </c>
      <c r="Z21" s="213">
        <v>1357.8568</v>
      </c>
      <c r="AA21" s="109">
        <v>427858.07500000001</v>
      </c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48</v>
      </c>
      <c r="AR21" s="45">
        <f t="shared" si="5"/>
        <v>2758.9228000000003</v>
      </c>
      <c r="AS21" s="45">
        <f t="shared" si="2"/>
        <v>864434.33499999996</v>
      </c>
      <c r="AT21" s="61" t="s">
        <v>24</v>
      </c>
      <c r="AU21" s="296"/>
      <c r="AV21" s="49" t="s">
        <v>25</v>
      </c>
      <c r="AW21" s="12"/>
    </row>
    <row r="22" spans="1:49" ht="24" customHeight="1">
      <c r="A22" s="48" t="s">
        <v>27</v>
      </c>
      <c r="B22" s="293" t="s">
        <v>36</v>
      </c>
      <c r="C22" s="102" t="s">
        <v>23</v>
      </c>
      <c r="D22" s="331"/>
      <c r="E22" s="332"/>
      <c r="F22" s="332"/>
      <c r="G22" s="78"/>
      <c r="H22" s="78"/>
      <c r="I22" s="78"/>
      <c r="J22" s="25">
        <f t="shared" si="3"/>
        <v>0</v>
      </c>
      <c r="K22" s="25">
        <f t="shared" si="3"/>
        <v>0</v>
      </c>
      <c r="L22" s="25">
        <f t="shared" si="3"/>
        <v>0</v>
      </c>
      <c r="M22" s="76"/>
      <c r="N22" s="76"/>
      <c r="O22" s="257"/>
      <c r="P22" s="169"/>
      <c r="Q22" s="169"/>
      <c r="R22" s="169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69"/>
      <c r="Z22" s="169"/>
      <c r="AA22" s="108"/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95" t="s">
        <v>36</v>
      </c>
      <c r="AV22" s="49" t="s">
        <v>27</v>
      </c>
      <c r="AW22" s="12"/>
    </row>
    <row r="23" spans="1:49" ht="24" customHeight="1">
      <c r="A23" s="26"/>
      <c r="B23" s="294"/>
      <c r="C23" s="101" t="s">
        <v>24</v>
      </c>
      <c r="D23" s="333"/>
      <c r="E23" s="334"/>
      <c r="F23" s="334"/>
      <c r="G23" s="79"/>
      <c r="H23" s="79"/>
      <c r="I23" s="79"/>
      <c r="J23" s="116">
        <f t="shared" si="3"/>
        <v>0</v>
      </c>
      <c r="K23" s="116">
        <f t="shared" si="3"/>
        <v>0</v>
      </c>
      <c r="L23" s="116">
        <f t="shared" si="3"/>
        <v>0</v>
      </c>
      <c r="M23" s="77"/>
      <c r="N23" s="77"/>
      <c r="O23" s="258"/>
      <c r="P23" s="213"/>
      <c r="Q23" s="213"/>
      <c r="R23" s="213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3"/>
      <c r="Z23" s="213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96"/>
      <c r="AV23" s="27"/>
      <c r="AW23" s="12"/>
    </row>
    <row r="24" spans="1:49" ht="24" customHeight="1">
      <c r="A24" s="48"/>
      <c r="B24" s="293" t="s">
        <v>37</v>
      </c>
      <c r="C24" s="102" t="s">
        <v>23</v>
      </c>
      <c r="D24" s="331"/>
      <c r="E24" s="332"/>
      <c r="F24" s="332"/>
      <c r="G24" s="78"/>
      <c r="H24" s="78"/>
      <c r="I24" s="78"/>
      <c r="J24" s="25">
        <f t="shared" si="3"/>
        <v>0</v>
      </c>
      <c r="K24" s="25">
        <f t="shared" si="3"/>
        <v>0</v>
      </c>
      <c r="L24" s="25">
        <f t="shared" si="3"/>
        <v>0</v>
      </c>
      <c r="M24" s="76">
        <v>16</v>
      </c>
      <c r="N24" s="76">
        <v>111.3802</v>
      </c>
      <c r="O24" s="257">
        <v>26969.312000000002</v>
      </c>
      <c r="P24" s="169"/>
      <c r="Q24" s="169"/>
      <c r="R24" s="169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69"/>
      <c r="Z24" s="169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16</v>
      </c>
      <c r="AR24" s="108">
        <f t="shared" si="5"/>
        <v>111.3802</v>
      </c>
      <c r="AS24" s="108">
        <f t="shared" si="5"/>
        <v>26969.312000000002</v>
      </c>
      <c r="AT24" s="32" t="s">
        <v>23</v>
      </c>
      <c r="AU24" s="295" t="s">
        <v>37</v>
      </c>
      <c r="AV24" s="49"/>
      <c r="AW24" s="12"/>
    </row>
    <row r="25" spans="1:49" ht="24" customHeight="1">
      <c r="A25" s="48" t="s">
        <v>38</v>
      </c>
      <c r="B25" s="294"/>
      <c r="C25" s="101" t="s">
        <v>24</v>
      </c>
      <c r="D25" s="333"/>
      <c r="E25" s="334"/>
      <c r="F25" s="334"/>
      <c r="G25" s="79"/>
      <c r="H25" s="79"/>
      <c r="I25" s="79"/>
      <c r="J25" s="116">
        <f t="shared" si="3"/>
        <v>0</v>
      </c>
      <c r="K25" s="116">
        <f t="shared" si="3"/>
        <v>0</v>
      </c>
      <c r="L25" s="116">
        <f t="shared" si="3"/>
        <v>0</v>
      </c>
      <c r="M25" s="77">
        <v>24</v>
      </c>
      <c r="N25" s="77">
        <v>201.67590000000001</v>
      </c>
      <c r="O25" s="258">
        <v>51464.732000000004</v>
      </c>
      <c r="P25" s="213"/>
      <c r="Q25" s="213"/>
      <c r="R25" s="213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3"/>
      <c r="Z25" s="213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24</v>
      </c>
      <c r="AR25" s="45">
        <f t="shared" si="5"/>
        <v>201.67590000000001</v>
      </c>
      <c r="AS25" s="45">
        <f t="shared" si="5"/>
        <v>51464.732000000004</v>
      </c>
      <c r="AT25" s="61" t="s">
        <v>24</v>
      </c>
      <c r="AU25" s="296"/>
      <c r="AV25" s="49" t="s">
        <v>38</v>
      </c>
      <c r="AW25" s="12"/>
    </row>
    <row r="26" spans="1:49" ht="24" customHeight="1">
      <c r="A26" s="48"/>
      <c r="B26" s="293" t="s">
        <v>39</v>
      </c>
      <c r="C26" s="102" t="s">
        <v>23</v>
      </c>
      <c r="D26" s="331"/>
      <c r="E26" s="332"/>
      <c r="F26" s="332"/>
      <c r="G26" s="78"/>
      <c r="H26" s="78"/>
      <c r="I26" s="78"/>
      <c r="J26" s="25">
        <f t="shared" si="3"/>
        <v>0</v>
      </c>
      <c r="K26" s="25">
        <f t="shared" si="3"/>
        <v>0</v>
      </c>
      <c r="L26" s="25">
        <f t="shared" si="3"/>
        <v>0</v>
      </c>
      <c r="M26" s="76"/>
      <c r="N26" s="76"/>
      <c r="O26" s="257"/>
      <c r="P26" s="169"/>
      <c r="Q26" s="169"/>
      <c r="R26" s="169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69"/>
      <c r="Z26" s="169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95" t="s">
        <v>39</v>
      </c>
      <c r="AV26" s="49"/>
      <c r="AW26" s="12"/>
    </row>
    <row r="27" spans="1:49" ht="24" customHeight="1">
      <c r="A27" s="48" t="s">
        <v>25</v>
      </c>
      <c r="B27" s="294"/>
      <c r="C27" s="101" t="s">
        <v>24</v>
      </c>
      <c r="D27" s="333"/>
      <c r="E27" s="334"/>
      <c r="F27" s="334"/>
      <c r="G27" s="79"/>
      <c r="H27" s="79"/>
      <c r="I27" s="79"/>
      <c r="J27" s="116">
        <f t="shared" si="3"/>
        <v>0</v>
      </c>
      <c r="K27" s="116">
        <f t="shared" si="3"/>
        <v>0</v>
      </c>
      <c r="L27" s="116">
        <f t="shared" si="3"/>
        <v>0</v>
      </c>
      <c r="M27" s="77"/>
      <c r="N27" s="77"/>
      <c r="O27" s="258"/>
      <c r="P27" s="213"/>
      <c r="Q27" s="213"/>
      <c r="R27" s="213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3"/>
      <c r="Z27" s="213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96"/>
      <c r="AV27" s="49" t="s">
        <v>25</v>
      </c>
      <c r="AW27" s="12"/>
    </row>
    <row r="28" spans="1:49" ht="24" customHeight="1">
      <c r="A28" s="48"/>
      <c r="B28" s="293" t="s">
        <v>40</v>
      </c>
      <c r="C28" s="102" t="s">
        <v>23</v>
      </c>
      <c r="D28" s="331"/>
      <c r="E28" s="332"/>
      <c r="F28" s="332"/>
      <c r="G28" s="78"/>
      <c r="H28" s="78"/>
      <c r="I28" s="78"/>
      <c r="J28" s="25">
        <f t="shared" si="3"/>
        <v>0</v>
      </c>
      <c r="K28" s="25">
        <f t="shared" si="3"/>
        <v>0</v>
      </c>
      <c r="L28" s="25">
        <f t="shared" si="3"/>
        <v>0</v>
      </c>
      <c r="M28" s="76"/>
      <c r="N28" s="76"/>
      <c r="O28" s="257"/>
      <c r="P28" s="169"/>
      <c r="Q28" s="169"/>
      <c r="R28" s="169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69"/>
      <c r="Z28" s="169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95" t="s">
        <v>40</v>
      </c>
      <c r="AV28" s="49"/>
      <c r="AW28" s="12"/>
    </row>
    <row r="29" spans="1:49" ht="24" customHeight="1">
      <c r="A29" s="48" t="s">
        <v>27</v>
      </c>
      <c r="B29" s="294"/>
      <c r="C29" s="101" t="s">
        <v>24</v>
      </c>
      <c r="D29" s="333"/>
      <c r="E29" s="334"/>
      <c r="F29" s="334"/>
      <c r="G29" s="79"/>
      <c r="H29" s="79"/>
      <c r="I29" s="79"/>
      <c r="J29" s="116">
        <f t="shared" si="3"/>
        <v>0</v>
      </c>
      <c r="K29" s="116">
        <f t="shared" si="3"/>
        <v>0</v>
      </c>
      <c r="L29" s="116">
        <f t="shared" si="3"/>
        <v>0</v>
      </c>
      <c r="M29" s="77"/>
      <c r="N29" s="77"/>
      <c r="O29" s="258"/>
      <c r="P29" s="213"/>
      <c r="Q29" s="213"/>
      <c r="R29" s="213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3"/>
      <c r="Z29" s="213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96"/>
      <c r="AV29" s="49" t="s">
        <v>27</v>
      </c>
      <c r="AW29" s="12"/>
    </row>
    <row r="30" spans="1:49" ht="24" customHeight="1">
      <c r="A30" s="48"/>
      <c r="B30" s="293" t="s">
        <v>41</v>
      </c>
      <c r="C30" s="102" t="s">
        <v>23</v>
      </c>
      <c r="D30" s="331">
        <v>1</v>
      </c>
      <c r="E30" s="332">
        <v>6.9800000000000001E-2</v>
      </c>
      <c r="F30" s="332">
        <v>79.671599096755074</v>
      </c>
      <c r="G30" s="78">
        <v>39</v>
      </c>
      <c r="H30" s="78">
        <v>4.3608000000000002</v>
      </c>
      <c r="I30" s="78">
        <v>8327.223</v>
      </c>
      <c r="J30" s="25">
        <f t="shared" si="3"/>
        <v>40</v>
      </c>
      <c r="K30" s="25">
        <f t="shared" si="3"/>
        <v>4.4306000000000001</v>
      </c>
      <c r="L30" s="25">
        <f t="shared" si="3"/>
        <v>8406.894599096755</v>
      </c>
      <c r="M30" s="76"/>
      <c r="N30" s="76"/>
      <c r="O30" s="257"/>
      <c r="P30" s="169"/>
      <c r="Q30" s="169"/>
      <c r="R30" s="169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69">
        <v>45</v>
      </c>
      <c r="Z30" s="169">
        <v>9.0679999999999996</v>
      </c>
      <c r="AA30" s="108">
        <v>3215.252</v>
      </c>
      <c r="AB30" s="153">
        <v>772</v>
      </c>
      <c r="AC30" s="20">
        <v>83.115499999999997</v>
      </c>
      <c r="AD30" s="20">
        <v>28829.507000000001</v>
      </c>
      <c r="AE30" s="20"/>
      <c r="AF30" s="20"/>
      <c r="AG30" s="20"/>
      <c r="AH30" s="20">
        <v>145</v>
      </c>
      <c r="AI30" s="20">
        <v>28.049499999999998</v>
      </c>
      <c r="AJ30" s="20">
        <v>22350.969000000001</v>
      </c>
      <c r="AK30" s="20">
        <v>131</v>
      </c>
      <c r="AL30" s="20">
        <v>3.9472999999999998</v>
      </c>
      <c r="AM30" s="20">
        <v>4440</v>
      </c>
      <c r="AN30" s="20">
        <v>425</v>
      </c>
      <c r="AO30" s="20">
        <v>40.175240000000002</v>
      </c>
      <c r="AP30" s="20">
        <v>33278.307999999997</v>
      </c>
      <c r="AQ30" s="108">
        <f t="shared" si="5"/>
        <v>1558</v>
      </c>
      <c r="AR30" s="108">
        <f t="shared" si="5"/>
        <v>168.78613999999999</v>
      </c>
      <c r="AS30" s="108">
        <f t="shared" si="5"/>
        <v>100520.93059909676</v>
      </c>
      <c r="AT30" s="32" t="s">
        <v>23</v>
      </c>
      <c r="AU30" s="295" t="s">
        <v>41</v>
      </c>
      <c r="AV30" s="28"/>
      <c r="AW30" s="12"/>
    </row>
    <row r="31" spans="1:49" ht="24" customHeight="1">
      <c r="A31" s="26"/>
      <c r="B31" s="294"/>
      <c r="C31" s="101" t="s">
        <v>24</v>
      </c>
      <c r="D31" s="333"/>
      <c r="E31" s="334"/>
      <c r="F31" s="334"/>
      <c r="G31" s="79"/>
      <c r="H31" s="79"/>
      <c r="I31" s="79"/>
      <c r="J31" s="116">
        <f t="shared" si="3"/>
        <v>0</v>
      </c>
      <c r="K31" s="116">
        <f t="shared" si="3"/>
        <v>0</v>
      </c>
      <c r="L31" s="116">
        <f t="shared" si="3"/>
        <v>0</v>
      </c>
      <c r="M31" s="77"/>
      <c r="N31" s="77"/>
      <c r="O31" s="258"/>
      <c r="P31" s="213"/>
      <c r="Q31" s="213"/>
      <c r="R31" s="213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3"/>
      <c r="Z31" s="213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96"/>
      <c r="AV31" s="27"/>
      <c r="AW31" s="12"/>
    </row>
    <row r="32" spans="1:49" ht="24" customHeight="1">
      <c r="A32" s="48" t="s">
        <v>42</v>
      </c>
      <c r="B32" s="293" t="s">
        <v>43</v>
      </c>
      <c r="C32" s="102" t="s">
        <v>23</v>
      </c>
      <c r="D32" s="331"/>
      <c r="E32" s="332"/>
      <c r="F32" s="332"/>
      <c r="G32" s="78"/>
      <c r="H32" s="78"/>
      <c r="I32" s="78"/>
      <c r="J32" s="25">
        <f t="shared" si="3"/>
        <v>0</v>
      </c>
      <c r="K32" s="25">
        <f t="shared" si="3"/>
        <v>0</v>
      </c>
      <c r="L32" s="25">
        <f t="shared" si="3"/>
        <v>0</v>
      </c>
      <c r="M32" s="76">
        <v>117</v>
      </c>
      <c r="N32" s="76">
        <v>126.37779999999999</v>
      </c>
      <c r="O32" s="257">
        <v>14840.691000000001</v>
      </c>
      <c r="P32" s="169">
        <v>165</v>
      </c>
      <c r="Q32" s="169">
        <v>834.70180000000005</v>
      </c>
      <c r="R32" s="169">
        <v>140072.69500000001</v>
      </c>
      <c r="S32" s="40"/>
      <c r="T32" s="40"/>
      <c r="U32" s="40"/>
      <c r="V32" s="25">
        <f t="shared" si="4"/>
        <v>165</v>
      </c>
      <c r="W32" s="25">
        <f t="shared" si="1"/>
        <v>834.70180000000005</v>
      </c>
      <c r="X32" s="25">
        <f t="shared" si="1"/>
        <v>140072.69500000001</v>
      </c>
      <c r="Y32" s="169">
        <v>127</v>
      </c>
      <c r="Z32" s="169">
        <v>181.31659999999999</v>
      </c>
      <c r="AA32" s="108">
        <v>40238.324000000001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08">
        <f t="shared" si="5"/>
        <v>409</v>
      </c>
      <c r="AR32" s="108">
        <f t="shared" si="5"/>
        <v>1142.3962000000001</v>
      </c>
      <c r="AS32" s="108">
        <f t="shared" si="5"/>
        <v>195151.71</v>
      </c>
      <c r="AT32" s="53" t="s">
        <v>23</v>
      </c>
      <c r="AU32" s="295" t="s">
        <v>43</v>
      </c>
      <c r="AV32" s="49" t="s">
        <v>42</v>
      </c>
      <c r="AW32" s="12"/>
    </row>
    <row r="33" spans="1:49" ht="24" customHeight="1">
      <c r="A33" s="48" t="s">
        <v>44</v>
      </c>
      <c r="B33" s="294"/>
      <c r="C33" s="101" t="s">
        <v>24</v>
      </c>
      <c r="D33" s="333"/>
      <c r="E33" s="334"/>
      <c r="F33" s="334"/>
      <c r="G33" s="79"/>
      <c r="H33" s="79"/>
      <c r="I33" s="79"/>
      <c r="J33" s="116">
        <f t="shared" si="3"/>
        <v>0</v>
      </c>
      <c r="K33" s="116">
        <f t="shared" si="3"/>
        <v>0</v>
      </c>
      <c r="L33" s="116">
        <f t="shared" si="3"/>
        <v>0</v>
      </c>
      <c r="M33" s="77"/>
      <c r="N33" s="77"/>
      <c r="O33" s="258"/>
      <c r="P33" s="213"/>
      <c r="Q33" s="213"/>
      <c r="R33" s="213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3"/>
      <c r="Z33" s="213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96"/>
      <c r="AV33" s="49" t="s">
        <v>44</v>
      </c>
      <c r="AW33" s="12"/>
    </row>
    <row r="34" spans="1:49" ht="24" customHeight="1">
      <c r="A34" s="48" t="s">
        <v>25</v>
      </c>
      <c r="B34" s="293" t="s">
        <v>45</v>
      </c>
      <c r="C34" s="102" t="s">
        <v>23</v>
      </c>
      <c r="D34" s="331"/>
      <c r="E34" s="332"/>
      <c r="F34" s="332"/>
      <c r="G34" s="78">
        <v>1</v>
      </c>
      <c r="H34" s="78">
        <v>3.3599999999999998E-2</v>
      </c>
      <c r="I34" s="78">
        <v>24.17</v>
      </c>
      <c r="J34" s="25">
        <f t="shared" si="3"/>
        <v>1</v>
      </c>
      <c r="K34" s="25">
        <f t="shared" si="3"/>
        <v>3.3599999999999998E-2</v>
      </c>
      <c r="L34" s="25">
        <f t="shared" si="3"/>
        <v>24.17</v>
      </c>
      <c r="M34" s="76">
        <v>110</v>
      </c>
      <c r="N34" s="76">
        <v>29.256599999999999</v>
      </c>
      <c r="O34" s="257">
        <v>6985.098</v>
      </c>
      <c r="P34" s="169"/>
      <c r="Q34" s="169"/>
      <c r="R34" s="169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69"/>
      <c r="Z34" s="169"/>
      <c r="AA34" s="108"/>
      <c r="AB34" s="153">
        <v>152</v>
      </c>
      <c r="AC34" s="20">
        <v>43.020499999999998</v>
      </c>
      <c r="AD34" s="20">
        <v>6541.8509999999997</v>
      </c>
      <c r="AE34" s="20"/>
      <c r="AF34" s="20"/>
      <c r="AG34" s="20"/>
      <c r="AH34" s="20">
        <v>2</v>
      </c>
      <c r="AI34" s="20">
        <v>0.56320000000000003</v>
      </c>
      <c r="AJ34" s="20">
        <v>189.22200000000001</v>
      </c>
      <c r="AK34" s="20"/>
      <c r="AL34" s="20"/>
      <c r="AM34" s="20"/>
      <c r="AN34" s="20">
        <v>7</v>
      </c>
      <c r="AO34" s="20">
        <v>5.74E-2</v>
      </c>
      <c r="AP34" s="20">
        <v>64.950999999999993</v>
      </c>
      <c r="AQ34" s="108">
        <f t="shared" si="5"/>
        <v>272</v>
      </c>
      <c r="AR34" s="108">
        <f t="shared" si="5"/>
        <v>72.931299999999993</v>
      </c>
      <c r="AS34" s="108">
        <f t="shared" si="5"/>
        <v>13805.291999999998</v>
      </c>
      <c r="AT34" s="62" t="s">
        <v>23</v>
      </c>
      <c r="AU34" s="295" t="s">
        <v>45</v>
      </c>
      <c r="AV34" s="49" t="s">
        <v>25</v>
      </c>
      <c r="AW34" s="12"/>
    </row>
    <row r="35" spans="1:49" ht="24" customHeight="1">
      <c r="A35" s="26" t="s">
        <v>27</v>
      </c>
      <c r="B35" s="294"/>
      <c r="C35" s="101" t="s">
        <v>24</v>
      </c>
      <c r="D35" s="333"/>
      <c r="E35" s="334"/>
      <c r="F35" s="334"/>
      <c r="G35" s="79"/>
      <c r="H35" s="79"/>
      <c r="I35" s="79"/>
      <c r="J35" s="116">
        <f t="shared" si="3"/>
        <v>0</v>
      </c>
      <c r="K35" s="116">
        <f t="shared" si="3"/>
        <v>0</v>
      </c>
      <c r="L35" s="116">
        <f t="shared" si="3"/>
        <v>0</v>
      </c>
      <c r="M35" s="77"/>
      <c r="N35" s="77"/>
      <c r="O35" s="258"/>
      <c r="P35" s="213"/>
      <c r="Q35" s="213"/>
      <c r="R35" s="213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3"/>
      <c r="Z35" s="213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96"/>
      <c r="AV35" s="27" t="s">
        <v>27</v>
      </c>
      <c r="AW35" s="12"/>
    </row>
    <row r="36" spans="1:49" ht="24" customHeight="1">
      <c r="A36" s="48" t="s">
        <v>46</v>
      </c>
      <c r="B36" s="293" t="s">
        <v>47</v>
      </c>
      <c r="C36" s="102" t="s">
        <v>23</v>
      </c>
      <c r="D36" s="331"/>
      <c r="E36" s="332"/>
      <c r="F36" s="332"/>
      <c r="G36" s="78"/>
      <c r="H36" s="78"/>
      <c r="I36" s="78"/>
      <c r="J36" s="25">
        <f t="shared" si="3"/>
        <v>0</v>
      </c>
      <c r="K36" s="25">
        <f t="shared" si="3"/>
        <v>0</v>
      </c>
      <c r="L36" s="25">
        <f t="shared" si="3"/>
        <v>0</v>
      </c>
      <c r="M36" s="76"/>
      <c r="N36" s="76"/>
      <c r="O36" s="257"/>
      <c r="P36" s="169"/>
      <c r="Q36" s="169"/>
      <c r="R36" s="169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69"/>
      <c r="Z36" s="169"/>
      <c r="AA36" s="108"/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0</v>
      </c>
      <c r="AR36" s="108">
        <f t="shared" si="5"/>
        <v>0</v>
      </c>
      <c r="AS36" s="108">
        <f t="shared" si="5"/>
        <v>0</v>
      </c>
      <c r="AT36" s="32" t="s">
        <v>23</v>
      </c>
      <c r="AU36" s="295" t="s">
        <v>47</v>
      </c>
      <c r="AV36" s="49" t="s">
        <v>46</v>
      </c>
      <c r="AW36" s="12"/>
    </row>
    <row r="37" spans="1:49" ht="24" customHeight="1">
      <c r="A37" s="48" t="s">
        <v>25</v>
      </c>
      <c r="B37" s="294"/>
      <c r="C37" s="101" t="s">
        <v>24</v>
      </c>
      <c r="D37" s="333"/>
      <c r="E37" s="334"/>
      <c r="F37" s="334"/>
      <c r="G37" s="79"/>
      <c r="H37" s="79"/>
      <c r="I37" s="79"/>
      <c r="J37" s="116">
        <f t="shared" si="3"/>
        <v>0</v>
      </c>
      <c r="K37" s="116">
        <f t="shared" si="3"/>
        <v>0</v>
      </c>
      <c r="L37" s="116">
        <f t="shared" si="3"/>
        <v>0</v>
      </c>
      <c r="M37" s="77"/>
      <c r="N37" s="77"/>
      <c r="O37" s="258"/>
      <c r="P37" s="213"/>
      <c r="Q37" s="213"/>
      <c r="R37" s="213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3"/>
      <c r="Z37" s="213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96"/>
      <c r="AV37" s="49" t="s">
        <v>25</v>
      </c>
      <c r="AW37" s="12"/>
    </row>
    <row r="38" spans="1:49" ht="24" customHeight="1">
      <c r="A38" s="48" t="s">
        <v>27</v>
      </c>
      <c r="B38" s="293" t="s">
        <v>48</v>
      </c>
      <c r="C38" s="102" t="s">
        <v>23</v>
      </c>
      <c r="D38" s="331">
        <v>10</v>
      </c>
      <c r="E38" s="332">
        <v>0.32379999999999998</v>
      </c>
      <c r="F38" s="332">
        <v>203.12639769713564</v>
      </c>
      <c r="G38" s="78"/>
      <c r="H38" s="78"/>
      <c r="I38" s="78"/>
      <c r="J38" s="25">
        <f t="shared" si="3"/>
        <v>10</v>
      </c>
      <c r="K38" s="25">
        <f t="shared" si="3"/>
        <v>0.32379999999999998</v>
      </c>
      <c r="L38" s="25">
        <f t="shared" si="3"/>
        <v>203.12639769713564</v>
      </c>
      <c r="M38" s="76"/>
      <c r="N38" s="76"/>
      <c r="O38" s="257"/>
      <c r="P38" s="169"/>
      <c r="Q38" s="169"/>
      <c r="R38" s="169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69"/>
      <c r="Z38" s="169"/>
      <c r="AA38" s="108"/>
      <c r="AB38" s="153">
        <v>188</v>
      </c>
      <c r="AC38" s="20">
        <v>23.947099999999999</v>
      </c>
      <c r="AD38" s="20">
        <v>10055.217000000001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08">
        <f t="shared" si="5"/>
        <v>198</v>
      </c>
      <c r="AR38" s="108">
        <f t="shared" si="5"/>
        <v>24.270899999999997</v>
      </c>
      <c r="AS38" s="108">
        <f t="shared" si="5"/>
        <v>10258.343397697136</v>
      </c>
      <c r="AT38" s="32" t="s">
        <v>23</v>
      </c>
      <c r="AU38" s="295" t="s">
        <v>48</v>
      </c>
      <c r="AV38" s="49" t="s">
        <v>27</v>
      </c>
      <c r="AW38" s="12"/>
    </row>
    <row r="39" spans="1:49" ht="24" customHeight="1">
      <c r="A39" s="26" t="s">
        <v>49</v>
      </c>
      <c r="B39" s="294"/>
      <c r="C39" s="101" t="s">
        <v>24</v>
      </c>
      <c r="D39" s="333"/>
      <c r="E39" s="334"/>
      <c r="F39" s="334"/>
      <c r="G39" s="79"/>
      <c r="H39" s="79"/>
      <c r="I39" s="79"/>
      <c r="J39" s="116">
        <f t="shared" si="3"/>
        <v>0</v>
      </c>
      <c r="K39" s="116">
        <f t="shared" si="3"/>
        <v>0</v>
      </c>
      <c r="L39" s="116">
        <f t="shared" si="3"/>
        <v>0</v>
      </c>
      <c r="M39" s="77"/>
      <c r="N39" s="77"/>
      <c r="O39" s="258"/>
      <c r="P39" s="213"/>
      <c r="Q39" s="213"/>
      <c r="R39" s="213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3"/>
      <c r="Z39" s="213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96"/>
      <c r="AV39" s="27" t="s">
        <v>49</v>
      </c>
      <c r="AW39" s="12"/>
    </row>
    <row r="40" spans="1:49" ht="24" customHeight="1">
      <c r="A40" s="48"/>
      <c r="B40" s="293" t="s">
        <v>50</v>
      </c>
      <c r="C40" s="102" t="s">
        <v>23</v>
      </c>
      <c r="D40" s="331"/>
      <c r="E40" s="332"/>
      <c r="F40" s="332"/>
      <c r="G40" s="78"/>
      <c r="H40" s="78"/>
      <c r="I40" s="78"/>
      <c r="J40" s="25">
        <f t="shared" si="3"/>
        <v>0</v>
      </c>
      <c r="K40" s="25">
        <f t="shared" si="3"/>
        <v>0</v>
      </c>
      <c r="L40" s="25">
        <f t="shared" si="3"/>
        <v>0</v>
      </c>
      <c r="M40" s="76">
        <v>1</v>
      </c>
      <c r="N40" s="76">
        <v>175.6362</v>
      </c>
      <c r="O40" s="257">
        <v>108060.192</v>
      </c>
      <c r="P40" s="169"/>
      <c r="Q40" s="169"/>
      <c r="R40" s="169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69"/>
      <c r="Z40" s="169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1</v>
      </c>
      <c r="AR40" s="108">
        <f t="shared" si="5"/>
        <v>175.6362</v>
      </c>
      <c r="AS40" s="108">
        <f t="shared" si="5"/>
        <v>108060.192</v>
      </c>
      <c r="AT40" s="53" t="s">
        <v>23</v>
      </c>
      <c r="AU40" s="295" t="s">
        <v>50</v>
      </c>
      <c r="AV40" s="49"/>
      <c r="AW40" s="12"/>
    </row>
    <row r="41" spans="1:49" ht="24" customHeight="1">
      <c r="A41" s="48" t="s">
        <v>51</v>
      </c>
      <c r="B41" s="294"/>
      <c r="C41" s="101" t="s">
        <v>24</v>
      </c>
      <c r="D41" s="333"/>
      <c r="E41" s="334"/>
      <c r="F41" s="334"/>
      <c r="G41" s="79"/>
      <c r="H41" s="79"/>
      <c r="I41" s="79"/>
      <c r="J41" s="116">
        <f t="shared" si="3"/>
        <v>0</v>
      </c>
      <c r="K41" s="116">
        <f t="shared" si="3"/>
        <v>0</v>
      </c>
      <c r="L41" s="116">
        <f t="shared" si="3"/>
        <v>0</v>
      </c>
      <c r="M41" s="77"/>
      <c r="N41" s="77"/>
      <c r="O41" s="258"/>
      <c r="P41" s="213"/>
      <c r="Q41" s="213"/>
      <c r="R41" s="213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3"/>
      <c r="Z41" s="213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96"/>
      <c r="AV41" s="49" t="s">
        <v>51</v>
      </c>
      <c r="AW41" s="12"/>
    </row>
    <row r="42" spans="1:49" ht="24" customHeight="1">
      <c r="A42" s="48"/>
      <c r="B42" s="293" t="s">
        <v>52</v>
      </c>
      <c r="C42" s="102" t="s">
        <v>23</v>
      </c>
      <c r="D42" s="331"/>
      <c r="E42" s="332"/>
      <c r="F42" s="332"/>
      <c r="G42" s="78">
        <v>2</v>
      </c>
      <c r="H42" s="78">
        <v>14.8432</v>
      </c>
      <c r="I42" s="78">
        <v>13711.397000000001</v>
      </c>
      <c r="J42" s="25">
        <f t="shared" si="3"/>
        <v>2</v>
      </c>
      <c r="K42" s="25">
        <f t="shared" si="3"/>
        <v>14.8432</v>
      </c>
      <c r="L42" s="25">
        <f t="shared" si="3"/>
        <v>13711.397000000001</v>
      </c>
      <c r="M42" s="76">
        <v>14</v>
      </c>
      <c r="N42" s="76">
        <v>704.32600000000002</v>
      </c>
      <c r="O42" s="257">
        <v>187638.93400000001</v>
      </c>
      <c r="P42" s="169"/>
      <c r="Q42" s="169"/>
      <c r="R42" s="169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69"/>
      <c r="Z42" s="169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16</v>
      </c>
      <c r="AR42" s="108">
        <f t="shared" si="5"/>
        <v>719.16920000000005</v>
      </c>
      <c r="AS42" s="108">
        <f t="shared" si="5"/>
        <v>201350.33100000001</v>
      </c>
      <c r="AT42" s="32" t="s">
        <v>23</v>
      </c>
      <c r="AU42" s="295" t="s">
        <v>52</v>
      </c>
      <c r="AV42" s="49"/>
      <c r="AW42" s="12"/>
    </row>
    <row r="43" spans="1:49" ht="24" customHeight="1">
      <c r="A43" s="48" t="s">
        <v>53</v>
      </c>
      <c r="B43" s="294"/>
      <c r="C43" s="101" t="s">
        <v>24</v>
      </c>
      <c r="D43" s="333">
        <v>27</v>
      </c>
      <c r="E43" s="334">
        <v>224.72399999999999</v>
      </c>
      <c r="F43" s="334">
        <v>244930.28446320078</v>
      </c>
      <c r="G43" s="79">
        <v>19</v>
      </c>
      <c r="H43" s="79">
        <v>214.2938</v>
      </c>
      <c r="I43" s="79">
        <v>198597.28899999999</v>
      </c>
      <c r="J43" s="116">
        <f t="shared" si="3"/>
        <v>46</v>
      </c>
      <c r="K43" s="116">
        <f t="shared" si="3"/>
        <v>439.01779999999997</v>
      </c>
      <c r="L43" s="116">
        <f t="shared" si="3"/>
        <v>443527.57346320077</v>
      </c>
      <c r="M43" s="77">
        <v>7</v>
      </c>
      <c r="N43" s="77">
        <v>147.44919999999999</v>
      </c>
      <c r="O43" s="258">
        <v>47734.612000000001</v>
      </c>
      <c r="P43" s="213"/>
      <c r="Q43" s="213"/>
      <c r="R43" s="213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3"/>
      <c r="Z43" s="213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53</v>
      </c>
      <c r="AR43" s="45">
        <f t="shared" si="5"/>
        <v>586.46699999999998</v>
      </c>
      <c r="AS43" s="45">
        <f t="shared" si="5"/>
        <v>491262.18546320079</v>
      </c>
      <c r="AT43" s="61" t="s">
        <v>24</v>
      </c>
      <c r="AU43" s="296"/>
      <c r="AV43" s="49" t="s">
        <v>53</v>
      </c>
      <c r="AW43" s="12"/>
    </row>
    <row r="44" spans="1:49" ht="24" customHeight="1">
      <c r="A44" s="48"/>
      <c r="B44" s="293" t="s">
        <v>54</v>
      </c>
      <c r="C44" s="102" t="s">
        <v>23</v>
      </c>
      <c r="D44" s="331"/>
      <c r="E44" s="332"/>
      <c r="F44" s="332"/>
      <c r="G44" s="78"/>
      <c r="H44" s="78"/>
      <c r="I44" s="78"/>
      <c r="J44" s="25">
        <f t="shared" si="3"/>
        <v>0</v>
      </c>
      <c r="K44" s="25">
        <f t="shared" si="3"/>
        <v>0</v>
      </c>
      <c r="L44" s="25">
        <f t="shared" si="3"/>
        <v>0</v>
      </c>
      <c r="M44" s="76">
        <v>13</v>
      </c>
      <c r="N44" s="76">
        <v>0.49249999999999999</v>
      </c>
      <c r="O44" s="257">
        <v>202.86199999999999</v>
      </c>
      <c r="P44" s="169"/>
      <c r="Q44" s="169"/>
      <c r="R44" s="169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69"/>
      <c r="Z44" s="169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13</v>
      </c>
      <c r="AR44" s="108">
        <f t="shared" si="5"/>
        <v>0.49249999999999999</v>
      </c>
      <c r="AS44" s="108">
        <f t="shared" si="5"/>
        <v>202.86199999999999</v>
      </c>
      <c r="AT44" s="62" t="s">
        <v>23</v>
      </c>
      <c r="AU44" s="295" t="s">
        <v>54</v>
      </c>
      <c r="AV44" s="49"/>
      <c r="AW44" s="12"/>
    </row>
    <row r="45" spans="1:49" ht="24" customHeight="1">
      <c r="A45" s="48" t="s">
        <v>27</v>
      </c>
      <c r="B45" s="294"/>
      <c r="C45" s="101" t="s">
        <v>24</v>
      </c>
      <c r="D45" s="333"/>
      <c r="E45" s="334"/>
      <c r="F45" s="334"/>
      <c r="G45" s="79"/>
      <c r="H45" s="79"/>
      <c r="I45" s="79"/>
      <c r="J45" s="116">
        <f t="shared" si="3"/>
        <v>0</v>
      </c>
      <c r="K45" s="116">
        <f t="shared" si="3"/>
        <v>0</v>
      </c>
      <c r="L45" s="116">
        <f t="shared" si="3"/>
        <v>0</v>
      </c>
      <c r="M45" s="77"/>
      <c r="N45" s="77"/>
      <c r="O45" s="258"/>
      <c r="P45" s="213"/>
      <c r="Q45" s="213"/>
      <c r="R45" s="213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3"/>
      <c r="Z45" s="213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96"/>
      <c r="AV45" s="29" t="s">
        <v>27</v>
      </c>
      <c r="AW45" s="12"/>
    </row>
    <row r="46" spans="1:49" ht="24" customHeight="1">
      <c r="A46" s="48"/>
      <c r="B46" s="293" t="s">
        <v>55</v>
      </c>
      <c r="C46" s="102" t="s">
        <v>23</v>
      </c>
      <c r="D46" s="331"/>
      <c r="E46" s="332"/>
      <c r="F46" s="332"/>
      <c r="G46" s="78"/>
      <c r="H46" s="78"/>
      <c r="I46" s="78"/>
      <c r="J46" s="25">
        <f t="shared" si="3"/>
        <v>0</v>
      </c>
      <c r="K46" s="25">
        <f t="shared" si="3"/>
        <v>0</v>
      </c>
      <c r="L46" s="25">
        <f t="shared" si="3"/>
        <v>0</v>
      </c>
      <c r="M46" s="76"/>
      <c r="N46" s="76"/>
      <c r="O46" s="257"/>
      <c r="P46" s="169"/>
      <c r="Q46" s="169"/>
      <c r="R46" s="169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69"/>
      <c r="Z46" s="169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95" t="s">
        <v>55</v>
      </c>
      <c r="AV46" s="29"/>
      <c r="AW46" s="12"/>
    </row>
    <row r="47" spans="1:49" ht="24" customHeight="1">
      <c r="A47" s="26"/>
      <c r="B47" s="294"/>
      <c r="C47" s="101" t="s">
        <v>24</v>
      </c>
      <c r="D47" s="333"/>
      <c r="E47" s="334"/>
      <c r="F47" s="334"/>
      <c r="G47" s="79"/>
      <c r="H47" s="79"/>
      <c r="I47" s="79"/>
      <c r="J47" s="116">
        <f t="shared" si="3"/>
        <v>0</v>
      </c>
      <c r="K47" s="116">
        <f t="shared" si="3"/>
        <v>0</v>
      </c>
      <c r="L47" s="116">
        <f t="shared" si="3"/>
        <v>0</v>
      </c>
      <c r="M47" s="77"/>
      <c r="N47" s="77"/>
      <c r="O47" s="258"/>
      <c r="P47" s="213"/>
      <c r="Q47" s="213"/>
      <c r="R47" s="213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3"/>
      <c r="Z47" s="213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96"/>
      <c r="AV47" s="30"/>
      <c r="AW47" s="12"/>
    </row>
    <row r="48" spans="1:49" ht="24" customHeight="1">
      <c r="A48" s="48"/>
      <c r="B48" s="293" t="s">
        <v>56</v>
      </c>
      <c r="C48" s="102" t="s">
        <v>23</v>
      </c>
      <c r="D48" s="331"/>
      <c r="E48" s="332"/>
      <c r="F48" s="332"/>
      <c r="G48" s="78"/>
      <c r="H48" s="78"/>
      <c r="I48" s="78"/>
      <c r="J48" s="25">
        <f t="shared" si="3"/>
        <v>0</v>
      </c>
      <c r="K48" s="25">
        <f t="shared" si="3"/>
        <v>0</v>
      </c>
      <c r="L48" s="25">
        <f t="shared" si="3"/>
        <v>0</v>
      </c>
      <c r="M48" s="76">
        <v>22</v>
      </c>
      <c r="N48" s="76">
        <v>2.38</v>
      </c>
      <c r="O48" s="257">
        <v>1205.066</v>
      </c>
      <c r="P48" s="169"/>
      <c r="Q48" s="169"/>
      <c r="R48" s="169"/>
      <c r="S48" s="111"/>
      <c r="T48" s="40"/>
      <c r="U48" s="40"/>
      <c r="V48" s="25">
        <f t="shared" si="4"/>
        <v>0</v>
      </c>
      <c r="W48" s="25">
        <f t="shared" si="1"/>
        <v>0</v>
      </c>
      <c r="X48" s="25">
        <f t="shared" si="1"/>
        <v>0</v>
      </c>
      <c r="Y48" s="169">
        <v>3</v>
      </c>
      <c r="Z48" s="169">
        <v>0.37</v>
      </c>
      <c r="AA48" s="108">
        <v>196.77600000000001</v>
      </c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25</v>
      </c>
      <c r="AR48" s="108">
        <f t="shared" si="5"/>
        <v>2.75</v>
      </c>
      <c r="AS48" s="108">
        <f t="shared" si="5"/>
        <v>1401.8420000000001</v>
      </c>
      <c r="AT48" s="32" t="s">
        <v>23</v>
      </c>
      <c r="AU48" s="295" t="s">
        <v>56</v>
      </c>
      <c r="AV48" s="29"/>
      <c r="AW48" s="12"/>
    </row>
    <row r="49" spans="1:49" ht="24" customHeight="1">
      <c r="A49" s="48" t="s">
        <v>57</v>
      </c>
      <c r="B49" s="294"/>
      <c r="C49" s="101" t="s">
        <v>24</v>
      </c>
      <c r="D49" s="333"/>
      <c r="E49" s="334"/>
      <c r="F49" s="334"/>
      <c r="G49" s="79"/>
      <c r="H49" s="79"/>
      <c r="I49" s="79"/>
      <c r="J49" s="116">
        <f t="shared" si="3"/>
        <v>0</v>
      </c>
      <c r="K49" s="116">
        <f t="shared" si="3"/>
        <v>0</v>
      </c>
      <c r="L49" s="116">
        <f t="shared" si="3"/>
        <v>0</v>
      </c>
      <c r="M49" s="77"/>
      <c r="N49" s="77"/>
      <c r="O49" s="258"/>
      <c r="P49" s="213"/>
      <c r="Q49" s="213"/>
      <c r="R49" s="213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3"/>
      <c r="Z49" s="213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96"/>
      <c r="AV49" s="29" t="s">
        <v>57</v>
      </c>
      <c r="AW49" s="12"/>
    </row>
    <row r="50" spans="1:49" ht="24" customHeight="1">
      <c r="A50" s="48"/>
      <c r="B50" s="293" t="s">
        <v>58</v>
      </c>
      <c r="C50" s="102" t="s">
        <v>23</v>
      </c>
      <c r="D50" s="331"/>
      <c r="E50" s="332"/>
      <c r="F50" s="332"/>
      <c r="G50" s="78"/>
      <c r="H50" s="78"/>
      <c r="I50" s="78"/>
      <c r="J50" s="25">
        <f t="shared" si="3"/>
        <v>0</v>
      </c>
      <c r="K50" s="25">
        <f t="shared" si="3"/>
        <v>0</v>
      </c>
      <c r="L50" s="25">
        <f t="shared" si="3"/>
        <v>0</v>
      </c>
      <c r="M50" s="76"/>
      <c r="N50" s="76"/>
      <c r="O50" s="257"/>
      <c r="P50" s="169"/>
      <c r="Q50" s="169"/>
      <c r="R50" s="169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69"/>
      <c r="Z50" s="169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0</v>
      </c>
      <c r="AR50" s="108">
        <f t="shared" si="5"/>
        <v>0</v>
      </c>
      <c r="AS50" s="108">
        <f t="shared" si="5"/>
        <v>0</v>
      </c>
      <c r="AT50" s="32" t="s">
        <v>23</v>
      </c>
      <c r="AU50" s="295" t="s">
        <v>58</v>
      </c>
      <c r="AV50" s="28"/>
      <c r="AW50" s="12"/>
    </row>
    <row r="51" spans="1:49" ht="24" customHeight="1">
      <c r="A51" s="48"/>
      <c r="B51" s="294"/>
      <c r="C51" s="101" t="s">
        <v>24</v>
      </c>
      <c r="D51" s="333"/>
      <c r="E51" s="334"/>
      <c r="F51" s="334"/>
      <c r="G51" s="79"/>
      <c r="H51" s="79"/>
      <c r="I51" s="79"/>
      <c r="J51" s="116">
        <f t="shared" si="3"/>
        <v>0</v>
      </c>
      <c r="K51" s="116">
        <f t="shared" si="3"/>
        <v>0</v>
      </c>
      <c r="L51" s="116">
        <f t="shared" si="3"/>
        <v>0</v>
      </c>
      <c r="M51" s="77"/>
      <c r="N51" s="77"/>
      <c r="O51" s="258"/>
      <c r="P51" s="213"/>
      <c r="Q51" s="213"/>
      <c r="R51" s="213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3">
        <v>3</v>
      </c>
      <c r="Z51" s="213">
        <v>615.63599999999997</v>
      </c>
      <c r="AA51" s="109">
        <v>160366.973</v>
      </c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3</v>
      </c>
      <c r="AR51" s="45">
        <f t="shared" si="5"/>
        <v>615.63599999999997</v>
      </c>
      <c r="AS51" s="45">
        <f t="shared" si="5"/>
        <v>160366.973</v>
      </c>
      <c r="AT51" s="61" t="s">
        <v>24</v>
      </c>
      <c r="AU51" s="296"/>
      <c r="AV51" s="29"/>
      <c r="AW51" s="12"/>
    </row>
    <row r="52" spans="1:49" ht="24" customHeight="1">
      <c r="A52" s="48"/>
      <c r="B52" s="293" t="s">
        <v>59</v>
      </c>
      <c r="C52" s="102" t="s">
        <v>23</v>
      </c>
      <c r="D52" s="331"/>
      <c r="E52" s="332"/>
      <c r="F52" s="332"/>
      <c r="G52" s="78"/>
      <c r="H52" s="78"/>
      <c r="I52" s="78"/>
      <c r="J52" s="25">
        <f t="shared" si="3"/>
        <v>0</v>
      </c>
      <c r="K52" s="25">
        <f t="shared" si="3"/>
        <v>0</v>
      </c>
      <c r="L52" s="25">
        <f t="shared" si="3"/>
        <v>0</v>
      </c>
      <c r="M52" s="76"/>
      <c r="N52" s="76"/>
      <c r="O52" s="257"/>
      <c r="P52" s="169"/>
      <c r="Q52" s="169"/>
      <c r="R52" s="169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69"/>
      <c r="Z52" s="169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95" t="s">
        <v>59</v>
      </c>
      <c r="AV52" s="29"/>
      <c r="AW52" s="12"/>
    </row>
    <row r="53" spans="1:49" ht="24" customHeight="1">
      <c r="A53" s="48" t="s">
        <v>27</v>
      </c>
      <c r="B53" s="294"/>
      <c r="C53" s="101" t="s">
        <v>24</v>
      </c>
      <c r="D53" s="333"/>
      <c r="E53" s="334"/>
      <c r="F53" s="334"/>
      <c r="G53" s="79"/>
      <c r="H53" s="79"/>
      <c r="I53" s="79"/>
      <c r="J53" s="116">
        <f t="shared" si="3"/>
        <v>0</v>
      </c>
      <c r="K53" s="116">
        <f t="shared" si="3"/>
        <v>0</v>
      </c>
      <c r="L53" s="116">
        <f t="shared" si="3"/>
        <v>0</v>
      </c>
      <c r="M53" s="77">
        <v>269</v>
      </c>
      <c r="N53" s="77">
        <v>3525.1383999999998</v>
      </c>
      <c r="O53" s="258">
        <v>1335886.78</v>
      </c>
      <c r="P53" s="213">
        <v>3</v>
      </c>
      <c r="Q53" s="213">
        <v>60.665999999999997</v>
      </c>
      <c r="R53" s="213">
        <v>18498.490000000002</v>
      </c>
      <c r="S53" s="41"/>
      <c r="T53" s="41"/>
      <c r="U53" s="41"/>
      <c r="V53" s="116">
        <f t="shared" si="4"/>
        <v>3</v>
      </c>
      <c r="W53" s="116">
        <f t="shared" si="1"/>
        <v>60.665999999999997</v>
      </c>
      <c r="X53" s="116">
        <f t="shared" si="1"/>
        <v>18498.490000000002</v>
      </c>
      <c r="Y53" s="213"/>
      <c r="Z53" s="213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272</v>
      </c>
      <c r="AR53" s="45">
        <f t="shared" si="5"/>
        <v>3585.8044</v>
      </c>
      <c r="AS53" s="45">
        <f t="shared" si="5"/>
        <v>1354385.27</v>
      </c>
      <c r="AT53" s="61" t="s">
        <v>24</v>
      </c>
      <c r="AU53" s="296"/>
      <c r="AV53" s="29" t="s">
        <v>27</v>
      </c>
      <c r="AW53" s="12"/>
    </row>
    <row r="54" spans="1:49" ht="24" customHeight="1">
      <c r="A54" s="48"/>
      <c r="B54" s="293" t="s">
        <v>60</v>
      </c>
      <c r="C54" s="102" t="s">
        <v>23</v>
      </c>
      <c r="D54" s="331"/>
      <c r="E54" s="332"/>
      <c r="F54" s="332"/>
      <c r="G54" s="78"/>
      <c r="H54" s="78"/>
      <c r="I54" s="78"/>
      <c r="J54" s="25">
        <f t="shared" si="3"/>
        <v>0</v>
      </c>
      <c r="K54" s="25">
        <f t="shared" si="3"/>
        <v>0</v>
      </c>
      <c r="L54" s="25">
        <f t="shared" si="3"/>
        <v>0</v>
      </c>
      <c r="M54" s="76"/>
      <c r="N54" s="76"/>
      <c r="O54" s="257"/>
      <c r="P54" s="169"/>
      <c r="Q54" s="169"/>
      <c r="R54" s="169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69"/>
      <c r="Z54" s="169"/>
      <c r="AA54" s="108"/>
      <c r="AB54" s="153"/>
      <c r="AC54" s="20"/>
      <c r="AD54" s="20"/>
      <c r="AE54" s="20"/>
      <c r="AF54" s="20"/>
      <c r="AG54" s="20"/>
      <c r="AH54" s="20">
        <v>1</v>
      </c>
      <c r="AI54" s="20">
        <v>1.46E-2</v>
      </c>
      <c r="AJ54" s="20">
        <v>17.074999999999999</v>
      </c>
      <c r="AK54" s="20">
        <v>5</v>
      </c>
      <c r="AL54" s="20">
        <v>3.9600000000000003E-2</v>
      </c>
      <c r="AM54" s="20">
        <v>57.569000000000003</v>
      </c>
      <c r="AN54" s="20">
        <v>4</v>
      </c>
      <c r="AO54" s="20">
        <v>7.9699999999999993E-2</v>
      </c>
      <c r="AP54" s="20">
        <v>62.045999999999999</v>
      </c>
      <c r="AQ54" s="108">
        <f t="shared" si="5"/>
        <v>10</v>
      </c>
      <c r="AR54" s="108">
        <f t="shared" si="5"/>
        <v>0.13389999999999999</v>
      </c>
      <c r="AS54" s="108">
        <f t="shared" si="5"/>
        <v>136.69</v>
      </c>
      <c r="AT54" s="62" t="s">
        <v>23</v>
      </c>
      <c r="AU54" s="295" t="s">
        <v>60</v>
      </c>
      <c r="AV54" s="49"/>
      <c r="AW54" s="12"/>
    </row>
    <row r="55" spans="1:49" ht="24" customHeight="1">
      <c r="A55" s="26"/>
      <c r="B55" s="294"/>
      <c r="C55" s="101" t="s">
        <v>24</v>
      </c>
      <c r="D55" s="333"/>
      <c r="E55" s="334"/>
      <c r="F55" s="334"/>
      <c r="G55" s="79"/>
      <c r="H55" s="79"/>
      <c r="I55" s="79"/>
      <c r="J55" s="116">
        <f t="shared" si="3"/>
        <v>0</v>
      </c>
      <c r="K55" s="116">
        <f t="shared" si="3"/>
        <v>0</v>
      </c>
      <c r="L55" s="116">
        <f t="shared" si="3"/>
        <v>0</v>
      </c>
      <c r="M55" s="77"/>
      <c r="N55" s="77"/>
      <c r="O55" s="258"/>
      <c r="P55" s="213"/>
      <c r="Q55" s="213"/>
      <c r="R55" s="213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3"/>
      <c r="Z55" s="213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96"/>
      <c r="AV55" s="27"/>
      <c r="AW55" s="12"/>
    </row>
    <row r="56" spans="1:49" ht="24" customHeight="1">
      <c r="A56" s="315" t="s">
        <v>61</v>
      </c>
      <c r="B56" s="295" t="s">
        <v>62</v>
      </c>
      <c r="C56" s="102" t="s">
        <v>23</v>
      </c>
      <c r="D56" s="331"/>
      <c r="E56" s="332"/>
      <c r="F56" s="332"/>
      <c r="G56" s="78"/>
      <c r="H56" s="78"/>
      <c r="I56" s="78"/>
      <c r="J56" s="25">
        <f t="shared" si="3"/>
        <v>0</v>
      </c>
      <c r="K56" s="25">
        <f t="shared" si="3"/>
        <v>0</v>
      </c>
      <c r="L56" s="25">
        <f t="shared" si="3"/>
        <v>0</v>
      </c>
      <c r="M56" s="76">
        <v>17</v>
      </c>
      <c r="N56" s="76">
        <v>2.9123999999999999</v>
      </c>
      <c r="O56" s="257">
        <v>3513.9929999999999</v>
      </c>
      <c r="P56" s="169"/>
      <c r="Q56" s="169"/>
      <c r="R56" s="169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69"/>
      <c r="Z56" s="169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17</v>
      </c>
      <c r="AR56" s="108">
        <f t="shared" si="5"/>
        <v>2.9123999999999999</v>
      </c>
      <c r="AS56" s="108">
        <f t="shared" si="5"/>
        <v>3513.9929999999999</v>
      </c>
      <c r="AT56" s="31" t="s">
        <v>23</v>
      </c>
      <c r="AU56" s="317" t="s">
        <v>61</v>
      </c>
      <c r="AV56" s="318" t="s">
        <v>64</v>
      </c>
      <c r="AW56" s="12"/>
    </row>
    <row r="57" spans="1:49" ht="24" customHeight="1">
      <c r="A57" s="316"/>
      <c r="B57" s="296"/>
      <c r="C57" s="101" t="s">
        <v>24</v>
      </c>
      <c r="D57" s="333"/>
      <c r="E57" s="334"/>
      <c r="F57" s="334"/>
      <c r="G57" s="79"/>
      <c r="H57" s="79"/>
      <c r="I57" s="79"/>
      <c r="J57" s="116">
        <f t="shared" si="3"/>
        <v>0</v>
      </c>
      <c r="K57" s="116">
        <f t="shared" si="3"/>
        <v>0</v>
      </c>
      <c r="L57" s="116">
        <f t="shared" si="3"/>
        <v>0</v>
      </c>
      <c r="M57" s="77">
        <v>9</v>
      </c>
      <c r="N57" s="77">
        <v>7.8605999999999998</v>
      </c>
      <c r="O57" s="258">
        <v>9280.8649999999998</v>
      </c>
      <c r="P57" s="213"/>
      <c r="Q57" s="213"/>
      <c r="R57" s="213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3"/>
      <c r="Z57" s="213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9</v>
      </c>
      <c r="AR57" s="45">
        <f t="shared" si="5"/>
        <v>7.8605999999999998</v>
      </c>
      <c r="AS57" s="45">
        <f t="shared" si="5"/>
        <v>9280.8649999999998</v>
      </c>
      <c r="AT57" s="22" t="s">
        <v>24</v>
      </c>
      <c r="AU57" s="319"/>
      <c r="AV57" s="320"/>
      <c r="AW57" s="12"/>
    </row>
    <row r="58" spans="1:49" ht="24" customHeight="1">
      <c r="A58" s="7" t="s">
        <v>64</v>
      </c>
      <c r="C58" s="103" t="s">
        <v>23</v>
      </c>
      <c r="D58" s="335"/>
      <c r="E58" s="336"/>
      <c r="F58" s="335"/>
      <c r="G58" s="200"/>
      <c r="H58" s="200"/>
      <c r="I58" s="159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59">
        <v>1051</v>
      </c>
      <c r="N58" s="260">
        <v>34.551000000000002</v>
      </c>
      <c r="O58" s="261">
        <v>23903.583999999999</v>
      </c>
      <c r="P58" s="216">
        <v>6</v>
      </c>
      <c r="Q58" s="216">
        <v>9.0806000000000004</v>
      </c>
      <c r="R58" s="216">
        <v>3123.9960000000001</v>
      </c>
      <c r="S58" s="51"/>
      <c r="T58" s="51"/>
      <c r="U58" s="42"/>
      <c r="V58" s="25">
        <f t="shared" si="4"/>
        <v>6</v>
      </c>
      <c r="W58" s="25">
        <f t="shared" si="1"/>
        <v>9.0806000000000004</v>
      </c>
      <c r="X58" s="25">
        <f t="shared" si="1"/>
        <v>3123.9960000000001</v>
      </c>
      <c r="Y58" s="216">
        <v>105</v>
      </c>
      <c r="Z58" s="216">
        <v>4.0891000000000002</v>
      </c>
      <c r="AA58" s="287">
        <v>3692.1959999999999</v>
      </c>
      <c r="AB58" s="187">
        <v>394</v>
      </c>
      <c r="AC58" s="173">
        <v>25.32545</v>
      </c>
      <c r="AD58" s="173">
        <v>13878.245000000001</v>
      </c>
      <c r="AE58" s="173"/>
      <c r="AF58" s="173"/>
      <c r="AG58" s="173"/>
      <c r="AH58" s="184"/>
      <c r="AI58" s="184"/>
      <c r="AJ58" s="184"/>
      <c r="AK58" s="184">
        <v>60</v>
      </c>
      <c r="AL58" s="184">
        <v>1.4902</v>
      </c>
      <c r="AM58" s="184">
        <v>1777.826</v>
      </c>
      <c r="AN58" s="173">
        <v>21</v>
      </c>
      <c r="AO58" s="173">
        <v>0.85429999999999995</v>
      </c>
      <c r="AP58" s="173">
        <v>945.95</v>
      </c>
      <c r="AQ58" s="108">
        <f t="shared" ref="AQ58:AS71" si="7">SUM(J58,M58,V58,Y58,AB58,AE58,AH58,AK58,AN58)</f>
        <v>1637</v>
      </c>
      <c r="AR58" s="108">
        <f t="shared" si="7"/>
        <v>75.390650000000008</v>
      </c>
      <c r="AS58" s="108">
        <f t="shared" si="7"/>
        <v>47321.796999999999</v>
      </c>
      <c r="AT58" s="32" t="s">
        <v>23</v>
      </c>
      <c r="AU58" s="34"/>
      <c r="AV58" s="49" t="s">
        <v>64</v>
      </c>
      <c r="AW58" s="12"/>
    </row>
    <row r="59" spans="1:49" ht="24" customHeight="1">
      <c r="A59" s="309" t="s">
        <v>65</v>
      </c>
      <c r="B59" s="310"/>
      <c r="C59" s="104" t="s">
        <v>66</v>
      </c>
      <c r="D59" s="331"/>
      <c r="E59" s="337"/>
      <c r="F59" s="332"/>
      <c r="G59" s="147"/>
      <c r="H59" s="78"/>
      <c r="I59" s="160"/>
      <c r="J59" s="95">
        <f t="shared" si="6"/>
        <v>0</v>
      </c>
      <c r="K59" s="95">
        <f t="shared" si="6"/>
        <v>0</v>
      </c>
      <c r="L59" s="95">
        <f t="shared" si="6"/>
        <v>0</v>
      </c>
      <c r="M59" s="208"/>
      <c r="N59" s="76"/>
      <c r="O59" s="262"/>
      <c r="P59" s="169"/>
      <c r="Q59" s="215"/>
      <c r="R59" s="169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69"/>
      <c r="Z59" s="215"/>
      <c r="AA59" s="108"/>
      <c r="AB59" s="153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11" t="s">
        <v>65</v>
      </c>
      <c r="AV59" s="312"/>
      <c r="AW59" s="12"/>
    </row>
    <row r="60" spans="1:49" ht="24" customHeight="1">
      <c r="A60" s="15"/>
      <c r="B60" s="16"/>
      <c r="C60" s="101" t="s">
        <v>24</v>
      </c>
      <c r="D60" s="333"/>
      <c r="E60" s="334"/>
      <c r="F60" s="334"/>
      <c r="G60" s="148"/>
      <c r="H60" s="79"/>
      <c r="I60" s="161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63">
        <v>178</v>
      </c>
      <c r="N60" s="77">
        <v>4.6818999999999997</v>
      </c>
      <c r="O60" s="264">
        <v>4757.0889999999999</v>
      </c>
      <c r="P60" s="213">
        <v>36</v>
      </c>
      <c r="Q60" s="213">
        <v>267.23520000000002</v>
      </c>
      <c r="R60" s="213">
        <v>79617.805999999997</v>
      </c>
      <c r="S60" s="41"/>
      <c r="T60" s="41"/>
      <c r="U60" s="41"/>
      <c r="V60" s="112">
        <f t="shared" si="4"/>
        <v>36</v>
      </c>
      <c r="W60" s="112">
        <f t="shared" si="1"/>
        <v>267.23520000000002</v>
      </c>
      <c r="X60" s="112">
        <f t="shared" si="1"/>
        <v>79617.805999999997</v>
      </c>
      <c r="Y60" s="213"/>
      <c r="Z60" s="213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214</v>
      </c>
      <c r="AR60" s="45">
        <f t="shared" si="7"/>
        <v>271.9171</v>
      </c>
      <c r="AS60" s="45">
        <f t="shared" si="7"/>
        <v>84374.89499999999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335">
        <f t="shared" ref="D61:F61" si="8">+D6+D8+D10+D12+D14+D16+D18+D20+D22+D24+D26+D28+D30+D32+D34+D36+D38+D40+D42+D44+D46+D48+D50+D52+D54+D56+D58</f>
        <v>20</v>
      </c>
      <c r="E61" s="336">
        <f t="shared" si="8"/>
        <v>3.5576999999999996</v>
      </c>
      <c r="F61" s="336">
        <f t="shared" si="8"/>
        <v>1851.141579013422</v>
      </c>
      <c r="G61" s="207">
        <v>53</v>
      </c>
      <c r="H61" s="151">
        <v>24.6052</v>
      </c>
      <c r="I61" s="159">
        <v>24371.803</v>
      </c>
      <c r="J61" s="25">
        <f t="shared" si="6"/>
        <v>73</v>
      </c>
      <c r="K61" s="25">
        <f t="shared" si="6"/>
        <v>28.1629</v>
      </c>
      <c r="L61" s="25">
        <f t="shared" si="6"/>
        <v>26222.944579013423</v>
      </c>
      <c r="M61" s="265">
        <v>1363</v>
      </c>
      <c r="N61" s="266">
        <v>1263.0947000000001</v>
      </c>
      <c r="O61" s="261">
        <v>401052.52500000002</v>
      </c>
      <c r="P61" s="173">
        <v>742</v>
      </c>
      <c r="Q61" s="173">
        <v>3104.7039</v>
      </c>
      <c r="R61" s="173">
        <v>530715.64300000004</v>
      </c>
      <c r="S61" s="52"/>
      <c r="T61" s="52"/>
      <c r="U61" s="52"/>
      <c r="V61" s="25">
        <f t="shared" si="4"/>
        <v>742</v>
      </c>
      <c r="W61" s="25">
        <f t="shared" si="1"/>
        <v>3104.7039</v>
      </c>
      <c r="X61" s="25">
        <f t="shared" si="1"/>
        <v>530715.64300000004</v>
      </c>
      <c r="Y61" s="216">
        <v>322</v>
      </c>
      <c r="Z61" s="216">
        <v>527.00009999999997</v>
      </c>
      <c r="AA61" s="287">
        <v>135639.31100000002</v>
      </c>
      <c r="AB61" s="187">
        <v>1506</v>
      </c>
      <c r="AC61" s="173">
        <v>175.40854999999999</v>
      </c>
      <c r="AD61" s="173">
        <v>59304.82</v>
      </c>
      <c r="AE61" s="184">
        <v>157</v>
      </c>
      <c r="AF61" s="184">
        <v>11.446099999999999</v>
      </c>
      <c r="AG61" s="184">
        <v>16722.555</v>
      </c>
      <c r="AH61" s="173">
        <v>230</v>
      </c>
      <c r="AI61" s="173">
        <v>99.651600000000002</v>
      </c>
      <c r="AJ61" s="173">
        <v>66223.213999999993</v>
      </c>
      <c r="AK61" s="184">
        <v>196</v>
      </c>
      <c r="AL61" s="184">
        <v>5.4771000000000001</v>
      </c>
      <c r="AM61" s="184">
        <v>6275.3950000000004</v>
      </c>
      <c r="AN61" s="173">
        <v>457</v>
      </c>
      <c r="AO61" s="173">
        <v>41.166640000000008</v>
      </c>
      <c r="AP61" s="173">
        <v>34351.254999999997</v>
      </c>
      <c r="AQ61" s="108">
        <f t="shared" si="7"/>
        <v>5046</v>
      </c>
      <c r="AR61" s="108">
        <f t="shared" si="7"/>
        <v>5256.1115900000013</v>
      </c>
      <c r="AS61" s="108">
        <f t="shared" si="7"/>
        <v>1276507.6625790133</v>
      </c>
      <c r="AT61" s="32" t="s">
        <v>23</v>
      </c>
      <c r="AU61" s="34"/>
      <c r="AV61" s="49" t="s">
        <v>64</v>
      </c>
      <c r="AW61" s="12"/>
    </row>
    <row r="62" spans="1:49" ht="24" customHeight="1">
      <c r="A62" s="313" t="s">
        <v>67</v>
      </c>
      <c r="B62" s="314" t="s">
        <v>68</v>
      </c>
      <c r="C62" s="102" t="s">
        <v>66</v>
      </c>
      <c r="D62" s="331"/>
      <c r="E62" s="337"/>
      <c r="F62" s="337"/>
      <c r="G62" s="147"/>
      <c r="H62" s="78"/>
      <c r="I62" s="160"/>
      <c r="J62" s="95">
        <f t="shared" si="6"/>
        <v>0</v>
      </c>
      <c r="K62" s="95">
        <f t="shared" si="6"/>
        <v>0</v>
      </c>
      <c r="L62" s="95">
        <f t="shared" si="6"/>
        <v>0</v>
      </c>
      <c r="M62" s="208"/>
      <c r="N62" s="76"/>
      <c r="O62" s="262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69"/>
      <c r="Z62" s="169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11" t="s">
        <v>67</v>
      </c>
      <c r="AV62" s="312"/>
      <c r="AW62" s="12"/>
    </row>
    <row r="63" spans="1:49" ht="24" customHeight="1">
      <c r="A63" s="15"/>
      <c r="B63" s="16"/>
      <c r="C63" s="101" t="s">
        <v>24</v>
      </c>
      <c r="D63" s="333">
        <f t="shared" ref="D63:F63" si="9">+D7+D9+D11+D13+D15+D17+D19+D21+D23+D25+D27+D29+D31+D33+D35+D37+D39+D41+D43+D45+D47+D49+D51+D53+D55+D57+D60</f>
        <v>27</v>
      </c>
      <c r="E63" s="334">
        <f t="shared" si="9"/>
        <v>224.72399999999999</v>
      </c>
      <c r="F63" s="334">
        <f t="shared" si="9"/>
        <v>244930.28446320078</v>
      </c>
      <c r="G63" s="148">
        <v>20</v>
      </c>
      <c r="H63" s="79">
        <v>234.4898</v>
      </c>
      <c r="I63" s="161">
        <v>206850.185</v>
      </c>
      <c r="J63" s="112">
        <f t="shared" si="6"/>
        <v>47</v>
      </c>
      <c r="K63" s="112">
        <f t="shared" si="6"/>
        <v>459.21379999999999</v>
      </c>
      <c r="L63" s="112">
        <f t="shared" si="6"/>
        <v>451780.46946320077</v>
      </c>
      <c r="M63" s="263">
        <v>541</v>
      </c>
      <c r="N63" s="77">
        <v>6079.9334999999992</v>
      </c>
      <c r="O63" s="264">
        <v>2257120.4770000004</v>
      </c>
      <c r="P63" s="23">
        <v>46</v>
      </c>
      <c r="Q63" s="23">
        <v>826.78719999999998</v>
      </c>
      <c r="R63" s="23">
        <v>168167.91800000001</v>
      </c>
      <c r="S63" s="44"/>
      <c r="T63" s="44"/>
      <c r="U63" s="44"/>
      <c r="V63" s="112">
        <f t="shared" si="4"/>
        <v>46</v>
      </c>
      <c r="W63" s="112">
        <f t="shared" si="1"/>
        <v>826.78719999999998</v>
      </c>
      <c r="X63" s="112">
        <f t="shared" si="1"/>
        <v>168167.91800000001</v>
      </c>
      <c r="Y63" s="213">
        <v>27</v>
      </c>
      <c r="Z63" s="213">
        <v>2142.0097999999998</v>
      </c>
      <c r="AA63" s="109">
        <v>640517.49</v>
      </c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661</v>
      </c>
      <c r="AR63" s="45">
        <f t="shared" si="7"/>
        <v>9507.9442999999992</v>
      </c>
      <c r="AS63" s="45">
        <f t="shared" si="7"/>
        <v>3517586.354463201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93" t="s">
        <v>70</v>
      </c>
      <c r="C64" s="102" t="s">
        <v>23</v>
      </c>
      <c r="D64" s="331"/>
      <c r="E64" s="332"/>
      <c r="F64" s="332"/>
      <c r="G64" s="147">
        <v>214</v>
      </c>
      <c r="H64" s="78">
        <v>655.40790000000004</v>
      </c>
      <c r="I64" s="78">
        <v>221199.12100000001</v>
      </c>
      <c r="J64" s="25">
        <f t="shared" si="6"/>
        <v>214</v>
      </c>
      <c r="K64" s="25">
        <f t="shared" si="6"/>
        <v>655.40790000000004</v>
      </c>
      <c r="L64" s="25">
        <f t="shared" si="6"/>
        <v>221199.12100000001</v>
      </c>
      <c r="M64" s="208">
        <v>412</v>
      </c>
      <c r="N64" s="76">
        <v>81.877200000000002</v>
      </c>
      <c r="O64" s="257">
        <v>92899.937000000005</v>
      </c>
      <c r="P64" s="20">
        <v>2501</v>
      </c>
      <c r="Q64" s="20">
        <v>374.00909999999999</v>
      </c>
      <c r="R64" s="20">
        <v>154113.182</v>
      </c>
      <c r="S64" s="111"/>
      <c r="T64" s="40"/>
      <c r="U64" s="40"/>
      <c r="V64" s="25">
        <f t="shared" si="4"/>
        <v>2501</v>
      </c>
      <c r="W64" s="25">
        <f t="shared" si="1"/>
        <v>374.00909999999999</v>
      </c>
      <c r="X64" s="25">
        <f t="shared" si="1"/>
        <v>154113.182</v>
      </c>
      <c r="Y64" s="169">
        <v>16</v>
      </c>
      <c r="Z64" s="169">
        <v>96.061999999999998</v>
      </c>
      <c r="AA64" s="108">
        <v>8442.59</v>
      </c>
      <c r="AB64" s="153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3143</v>
      </c>
      <c r="AR64" s="108">
        <f t="shared" si="7"/>
        <v>1207.3561999999999</v>
      </c>
      <c r="AS64" s="108">
        <f t="shared" si="7"/>
        <v>476654.83</v>
      </c>
      <c r="AT64" s="32" t="s">
        <v>23</v>
      </c>
      <c r="AU64" s="295" t="s">
        <v>70</v>
      </c>
      <c r="AV64" s="35" t="s">
        <v>69</v>
      </c>
      <c r="AW64" s="12"/>
    </row>
    <row r="65" spans="1:49" ht="24" customHeight="1">
      <c r="A65" s="48"/>
      <c r="B65" s="294"/>
      <c r="C65" s="101" t="s">
        <v>24</v>
      </c>
      <c r="D65" s="333">
        <v>249</v>
      </c>
      <c r="E65" s="334">
        <v>19.847750000000001</v>
      </c>
      <c r="F65" s="334">
        <v>28421.215957785818</v>
      </c>
      <c r="G65" s="79">
        <v>67</v>
      </c>
      <c r="H65" s="79">
        <v>598.43290000000002</v>
      </c>
      <c r="I65" s="79">
        <v>204834.88</v>
      </c>
      <c r="J65" s="116">
        <f t="shared" si="6"/>
        <v>316</v>
      </c>
      <c r="K65" s="116">
        <f t="shared" si="6"/>
        <v>618.28065000000004</v>
      </c>
      <c r="L65" s="116">
        <f t="shared" si="6"/>
        <v>233256.09595778582</v>
      </c>
      <c r="M65" s="77">
        <v>92</v>
      </c>
      <c r="N65" s="77">
        <v>10.14</v>
      </c>
      <c r="O65" s="258">
        <v>3421.0309999999999</v>
      </c>
      <c r="P65" s="23">
        <v>49</v>
      </c>
      <c r="Q65" s="23">
        <v>13.742100000000001</v>
      </c>
      <c r="R65" s="23">
        <v>4476.0469999999996</v>
      </c>
      <c r="S65" s="41"/>
      <c r="T65" s="41"/>
      <c r="U65" s="41"/>
      <c r="V65" s="116">
        <f t="shared" si="4"/>
        <v>49</v>
      </c>
      <c r="W65" s="116">
        <f t="shared" si="1"/>
        <v>13.742100000000001</v>
      </c>
      <c r="X65" s="116">
        <f t="shared" si="1"/>
        <v>4476.0469999999996</v>
      </c>
      <c r="Y65" s="213"/>
      <c r="Z65" s="213"/>
      <c r="AA65" s="109"/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457</v>
      </c>
      <c r="AR65" s="45">
        <f t="shared" si="7"/>
        <v>642.16275000000007</v>
      </c>
      <c r="AS65" s="45">
        <f t="shared" si="7"/>
        <v>241153.1739577858</v>
      </c>
      <c r="AT65" s="61" t="s">
        <v>24</v>
      </c>
      <c r="AU65" s="296"/>
      <c r="AV65" s="49"/>
      <c r="AW65" s="12"/>
    </row>
    <row r="66" spans="1:49" ht="24" customHeight="1">
      <c r="A66" s="48" t="s">
        <v>71</v>
      </c>
      <c r="B66" s="293" t="s">
        <v>72</v>
      </c>
      <c r="C66" s="102" t="s">
        <v>23</v>
      </c>
      <c r="D66" s="331"/>
      <c r="E66" s="332"/>
      <c r="F66" s="332"/>
      <c r="G66" s="78"/>
      <c r="H66" s="78"/>
      <c r="I66" s="78"/>
      <c r="J66" s="25">
        <f t="shared" si="6"/>
        <v>0</v>
      </c>
      <c r="K66" s="25">
        <f t="shared" si="6"/>
        <v>0</v>
      </c>
      <c r="L66" s="25">
        <f t="shared" si="6"/>
        <v>0</v>
      </c>
      <c r="M66" s="76"/>
      <c r="N66" s="76"/>
      <c r="O66" s="257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69"/>
      <c r="Z66" s="169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95" t="s">
        <v>72</v>
      </c>
      <c r="AV66" s="49" t="s">
        <v>71</v>
      </c>
      <c r="AW66" s="12"/>
    </row>
    <row r="67" spans="1:49" ht="24" customHeight="1">
      <c r="A67" s="26" t="s">
        <v>49</v>
      </c>
      <c r="B67" s="294"/>
      <c r="C67" s="101" t="s">
        <v>24</v>
      </c>
      <c r="D67" s="333"/>
      <c r="E67" s="334"/>
      <c r="F67" s="334"/>
      <c r="G67" s="79"/>
      <c r="H67" s="79"/>
      <c r="I67" s="79"/>
      <c r="J67" s="116">
        <f t="shared" si="6"/>
        <v>0</v>
      </c>
      <c r="K67" s="116">
        <f t="shared" si="6"/>
        <v>0</v>
      </c>
      <c r="L67" s="116">
        <f t="shared" si="6"/>
        <v>0</v>
      </c>
      <c r="M67" s="77"/>
      <c r="N67" s="77"/>
      <c r="O67" s="258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3"/>
      <c r="Z67" s="213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96"/>
      <c r="AV67" s="27" t="s">
        <v>49</v>
      </c>
      <c r="AW67" s="12"/>
    </row>
    <row r="68" spans="1:49" ht="24" customHeight="1">
      <c r="A68" s="297" t="s">
        <v>73</v>
      </c>
      <c r="B68" s="298"/>
      <c r="C68" s="102" t="s">
        <v>23</v>
      </c>
      <c r="D68" s="155">
        <f t="shared" ref="D68:F68" si="10">+D61+D64+D66</f>
        <v>20</v>
      </c>
      <c r="E68" s="153">
        <f t="shared" si="10"/>
        <v>3.5576999999999996</v>
      </c>
      <c r="F68" s="134">
        <f t="shared" si="10"/>
        <v>1851.141579013422</v>
      </c>
      <c r="G68" s="155">
        <v>267</v>
      </c>
      <c r="H68" s="153">
        <v>680.01310000000001</v>
      </c>
      <c r="I68" s="134">
        <v>245570.924</v>
      </c>
      <c r="J68" s="25">
        <f t="shared" si="6"/>
        <v>287</v>
      </c>
      <c r="K68" s="25">
        <f t="shared" si="6"/>
        <v>683.57079999999996</v>
      </c>
      <c r="L68" s="25">
        <f t="shared" si="6"/>
        <v>247422.06557901343</v>
      </c>
      <c r="M68" s="155">
        <v>1775</v>
      </c>
      <c r="N68" s="153">
        <v>1344.9719</v>
      </c>
      <c r="O68" s="134">
        <v>493952.46200000006</v>
      </c>
      <c r="P68" s="20">
        <v>3243</v>
      </c>
      <c r="Q68" s="20">
        <v>3478.7129999999997</v>
      </c>
      <c r="R68" s="20">
        <v>684828.82500000007</v>
      </c>
      <c r="S68" s="25"/>
      <c r="T68" s="25"/>
      <c r="U68" s="25"/>
      <c r="V68" s="25">
        <f t="shared" si="4"/>
        <v>3243</v>
      </c>
      <c r="W68" s="25">
        <f t="shared" si="1"/>
        <v>3478.7129999999997</v>
      </c>
      <c r="X68" s="25">
        <f t="shared" si="1"/>
        <v>684828.82500000007</v>
      </c>
      <c r="Y68" s="169">
        <v>338</v>
      </c>
      <c r="Z68" s="169">
        <v>623.06209999999999</v>
      </c>
      <c r="AA68" s="108">
        <v>144081.90100000001</v>
      </c>
      <c r="AB68" s="153">
        <v>1506</v>
      </c>
      <c r="AC68" s="20">
        <v>175.40854999999999</v>
      </c>
      <c r="AD68" s="20">
        <v>59304.82</v>
      </c>
      <c r="AE68" s="20">
        <v>157</v>
      </c>
      <c r="AF68" s="20">
        <v>11.446099999999999</v>
      </c>
      <c r="AG68" s="20">
        <v>16722.555</v>
      </c>
      <c r="AH68" s="20">
        <v>230</v>
      </c>
      <c r="AI68" s="20">
        <v>99.651600000000002</v>
      </c>
      <c r="AJ68" s="20">
        <v>66223.213999999993</v>
      </c>
      <c r="AK68" s="20">
        <v>196</v>
      </c>
      <c r="AL68" s="20">
        <v>5.4771000000000001</v>
      </c>
      <c r="AM68" s="20">
        <v>6275.3950000000004</v>
      </c>
      <c r="AN68" s="20">
        <v>457</v>
      </c>
      <c r="AO68" s="20">
        <v>41.166640000000008</v>
      </c>
      <c r="AP68" s="20">
        <v>34351.254999999997</v>
      </c>
      <c r="AQ68" s="108">
        <f t="shared" si="7"/>
        <v>8189</v>
      </c>
      <c r="AR68" s="108">
        <f t="shared" si="7"/>
        <v>6463.4677900000006</v>
      </c>
      <c r="AS68" s="108">
        <f t="shared" si="7"/>
        <v>1753162.4925790133</v>
      </c>
      <c r="AT68" s="31" t="s">
        <v>23</v>
      </c>
      <c r="AU68" s="301" t="s">
        <v>73</v>
      </c>
      <c r="AV68" s="302"/>
      <c r="AW68" s="12"/>
    </row>
    <row r="69" spans="1:49" ht="24" customHeight="1">
      <c r="A69" s="299"/>
      <c r="B69" s="300"/>
      <c r="C69" s="101" t="s">
        <v>24</v>
      </c>
      <c r="D69" s="156">
        <f t="shared" ref="D69:F69" si="11">+D63+D65+D67</f>
        <v>276</v>
      </c>
      <c r="E69" s="157">
        <f t="shared" si="11"/>
        <v>244.57174999999998</v>
      </c>
      <c r="F69" s="23">
        <f t="shared" si="11"/>
        <v>273351.50042098662</v>
      </c>
      <c r="G69" s="156">
        <v>87</v>
      </c>
      <c r="H69" s="157">
        <v>832.92270000000008</v>
      </c>
      <c r="I69" s="23">
        <v>411685.065</v>
      </c>
      <c r="J69" s="116">
        <f t="shared" si="6"/>
        <v>363</v>
      </c>
      <c r="K69" s="116">
        <f t="shared" si="6"/>
        <v>1077.4944500000001</v>
      </c>
      <c r="L69" s="116">
        <f t="shared" si="6"/>
        <v>685036.56542098662</v>
      </c>
      <c r="M69" s="156">
        <v>633</v>
      </c>
      <c r="N69" s="157">
        <v>6090.0734999999995</v>
      </c>
      <c r="O69" s="23">
        <v>2260541.5080000004</v>
      </c>
      <c r="P69" s="23">
        <v>95</v>
      </c>
      <c r="Q69" s="23">
        <v>840.52930000000003</v>
      </c>
      <c r="R69" s="23">
        <v>172643.965</v>
      </c>
      <c r="S69" s="24"/>
      <c r="T69" s="24"/>
      <c r="U69" s="24"/>
      <c r="V69" s="116">
        <f t="shared" si="4"/>
        <v>95</v>
      </c>
      <c r="W69" s="116">
        <f t="shared" si="1"/>
        <v>840.52930000000003</v>
      </c>
      <c r="X69" s="116">
        <f t="shared" si="1"/>
        <v>172643.965</v>
      </c>
      <c r="Y69" s="213">
        <v>27</v>
      </c>
      <c r="Z69" s="213">
        <v>2142.0097999999998</v>
      </c>
      <c r="AA69" s="109">
        <v>640517.49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1118</v>
      </c>
      <c r="AR69" s="45">
        <f t="shared" si="7"/>
        <v>10150.107049999999</v>
      </c>
      <c r="AS69" s="45">
        <f t="shared" si="7"/>
        <v>3758739.5284209866</v>
      </c>
      <c r="AT69" s="56" t="s">
        <v>24</v>
      </c>
      <c r="AU69" s="303"/>
      <c r="AV69" s="304"/>
      <c r="AW69" s="12"/>
    </row>
    <row r="70" spans="1:49" ht="24" customHeight="1" thickBot="1">
      <c r="A70" s="305" t="s">
        <v>74</v>
      </c>
      <c r="B70" s="306" t="s">
        <v>75</v>
      </c>
      <c r="C70" s="306"/>
      <c r="D70" s="36"/>
      <c r="E70" s="36"/>
      <c r="F70" s="36"/>
      <c r="G70" s="36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7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07" t="s">
        <v>74</v>
      </c>
      <c r="AU70" s="306" t="s">
        <v>75</v>
      </c>
      <c r="AV70" s="308"/>
      <c r="AW70" s="12"/>
    </row>
    <row r="71" spans="1:49" ht="24" customHeight="1" thickBot="1">
      <c r="A71" s="289" t="s">
        <v>76</v>
      </c>
      <c r="B71" s="290" t="s">
        <v>77</v>
      </c>
      <c r="C71" s="290"/>
      <c r="D71" s="36">
        <f t="shared" ref="D71:I71" si="12">D68+D69</f>
        <v>296</v>
      </c>
      <c r="E71" s="36">
        <f t="shared" si="12"/>
        <v>248.12944999999999</v>
      </c>
      <c r="F71" s="37">
        <f t="shared" si="12"/>
        <v>275202.64200000005</v>
      </c>
      <c r="G71" s="36">
        <f t="shared" si="12"/>
        <v>354</v>
      </c>
      <c r="H71" s="36">
        <f t="shared" si="12"/>
        <v>1512.9358000000002</v>
      </c>
      <c r="I71" s="36">
        <f t="shared" si="12"/>
        <v>657255.98900000006</v>
      </c>
      <c r="J71" s="117">
        <f t="shared" si="6"/>
        <v>650</v>
      </c>
      <c r="K71" s="117">
        <f t="shared" si="6"/>
        <v>1761.0652500000001</v>
      </c>
      <c r="L71" s="117">
        <f t="shared" si="6"/>
        <v>932458.63100000005</v>
      </c>
      <c r="M71" s="36">
        <f t="shared" ref="M71:R71" si="13">M68+M69</f>
        <v>2408</v>
      </c>
      <c r="N71" s="36">
        <f t="shared" si="13"/>
        <v>7435.0453999999991</v>
      </c>
      <c r="O71" s="36">
        <f t="shared" si="13"/>
        <v>2754493.9700000007</v>
      </c>
      <c r="P71" s="36">
        <f t="shared" si="13"/>
        <v>3338</v>
      </c>
      <c r="Q71" s="36">
        <f t="shared" si="13"/>
        <v>4319.2422999999999</v>
      </c>
      <c r="R71" s="36">
        <f t="shared" si="13"/>
        <v>857472.79</v>
      </c>
      <c r="S71" s="37"/>
      <c r="T71" s="37"/>
      <c r="U71" s="37"/>
      <c r="V71" s="117">
        <f t="shared" si="4"/>
        <v>3338</v>
      </c>
      <c r="W71" s="117">
        <f t="shared" si="4"/>
        <v>4319.2422999999999</v>
      </c>
      <c r="X71" s="117">
        <f t="shared" si="4"/>
        <v>857472.79</v>
      </c>
      <c r="Y71" s="217">
        <f t="shared" ref="Y71:AP71" si="14">Y68+Y69</f>
        <v>365</v>
      </c>
      <c r="Z71" s="36">
        <f t="shared" si="14"/>
        <v>2765.0718999999999</v>
      </c>
      <c r="AA71" s="37">
        <f t="shared" si="14"/>
        <v>784599.39100000006</v>
      </c>
      <c r="AB71" s="65">
        <f t="shared" si="14"/>
        <v>1506</v>
      </c>
      <c r="AC71" s="36">
        <f t="shared" si="14"/>
        <v>175.40854999999999</v>
      </c>
      <c r="AD71" s="36">
        <f t="shared" si="14"/>
        <v>59304.82</v>
      </c>
      <c r="AE71" s="36">
        <f t="shared" si="14"/>
        <v>157</v>
      </c>
      <c r="AF71" s="36">
        <f t="shared" si="14"/>
        <v>11.446099999999999</v>
      </c>
      <c r="AG71" s="36">
        <f t="shared" si="14"/>
        <v>16722.555</v>
      </c>
      <c r="AH71" s="36">
        <f t="shared" si="14"/>
        <v>230</v>
      </c>
      <c r="AI71" s="36">
        <f t="shared" si="14"/>
        <v>99.651600000000002</v>
      </c>
      <c r="AJ71" s="36">
        <f t="shared" si="14"/>
        <v>66223.213999999993</v>
      </c>
      <c r="AK71" s="36">
        <f t="shared" si="14"/>
        <v>196</v>
      </c>
      <c r="AL71" s="36">
        <f t="shared" si="14"/>
        <v>5.4771000000000001</v>
      </c>
      <c r="AM71" s="36">
        <f t="shared" si="14"/>
        <v>6275.3950000000004</v>
      </c>
      <c r="AN71" s="36">
        <f t="shared" si="14"/>
        <v>457</v>
      </c>
      <c r="AO71" s="36">
        <f t="shared" si="14"/>
        <v>41.166640000000008</v>
      </c>
      <c r="AP71" s="36">
        <f t="shared" si="14"/>
        <v>34351.254999999997</v>
      </c>
      <c r="AQ71" s="46">
        <f t="shared" si="7"/>
        <v>9307</v>
      </c>
      <c r="AR71" s="46">
        <f t="shared" si="7"/>
        <v>16613.574840000001</v>
      </c>
      <c r="AS71" s="46">
        <f t="shared" si="7"/>
        <v>5511902.0209999997</v>
      </c>
      <c r="AT71" s="291" t="s">
        <v>76</v>
      </c>
      <c r="AU71" s="290" t="s">
        <v>77</v>
      </c>
      <c r="AV71" s="292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5"/>
      <c r="E74" s="85"/>
      <c r="F74" s="85"/>
      <c r="G74" s="85"/>
      <c r="H74" s="85"/>
      <c r="I74" s="85"/>
    </row>
    <row r="75" spans="1:49">
      <c r="D75" s="85"/>
      <c r="E75" s="85"/>
      <c r="F75" s="85"/>
      <c r="G75" s="85"/>
      <c r="H75" s="85"/>
      <c r="I75" s="85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AA1" zoomScale="40" zoomScaleNormal="40" workbookViewId="0">
      <selection activeCell="AN6" sqref="AN6:AP70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49" ht="21.95" customHeight="1" thickBot="1">
      <c r="A2" s="4"/>
      <c r="B2" s="4" t="s">
        <v>96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10月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27" t="s">
        <v>2</v>
      </c>
      <c r="E3" s="325"/>
      <c r="F3" s="326"/>
      <c r="G3" s="322" t="s">
        <v>3</v>
      </c>
      <c r="H3" s="323"/>
      <c r="I3" s="328"/>
      <c r="J3" s="9" t="s">
        <v>4</v>
      </c>
      <c r="K3" s="94"/>
      <c r="L3" s="94"/>
      <c r="M3" s="322" t="s">
        <v>99</v>
      </c>
      <c r="N3" s="323"/>
      <c r="O3" s="328"/>
      <c r="P3" s="322" t="s">
        <v>5</v>
      </c>
      <c r="Q3" s="323"/>
      <c r="R3" s="328"/>
      <c r="S3" s="322" t="s">
        <v>6</v>
      </c>
      <c r="T3" s="323"/>
      <c r="U3" s="324"/>
      <c r="V3" s="94" t="s">
        <v>7</v>
      </c>
      <c r="W3" s="94"/>
      <c r="X3" s="8"/>
      <c r="Y3" s="322" t="s">
        <v>8</v>
      </c>
      <c r="Z3" s="323"/>
      <c r="AA3" s="328"/>
      <c r="AB3" s="325" t="s">
        <v>9</v>
      </c>
      <c r="AC3" s="325"/>
      <c r="AD3" s="326"/>
      <c r="AE3" s="322" t="s">
        <v>10</v>
      </c>
      <c r="AF3" s="323"/>
      <c r="AG3" s="328"/>
      <c r="AH3" s="322" t="s">
        <v>11</v>
      </c>
      <c r="AI3" s="323"/>
      <c r="AJ3" s="328"/>
      <c r="AK3" s="322" t="s">
        <v>12</v>
      </c>
      <c r="AL3" s="323"/>
      <c r="AM3" s="328"/>
      <c r="AN3" s="322" t="s">
        <v>13</v>
      </c>
      <c r="AO3" s="323"/>
      <c r="AP3" s="328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286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23" t="s">
        <v>18</v>
      </c>
      <c r="H5" s="123" t="s">
        <v>19</v>
      </c>
      <c r="I5" s="123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23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39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93" t="s">
        <v>22</v>
      </c>
      <c r="C6" s="100" t="s">
        <v>23</v>
      </c>
      <c r="D6" s="78"/>
      <c r="E6" s="78"/>
      <c r="F6" s="78"/>
      <c r="G6" s="76"/>
      <c r="H6" s="76"/>
      <c r="I6" s="76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76"/>
      <c r="N6" s="76"/>
      <c r="O6" s="257"/>
      <c r="P6" s="169"/>
      <c r="Q6" s="169"/>
      <c r="R6" s="169"/>
      <c r="S6" s="25"/>
      <c r="T6" s="25"/>
      <c r="U6" s="25"/>
      <c r="V6" s="25">
        <f>SUM(P6,S6)</f>
        <v>0</v>
      </c>
      <c r="W6" s="25">
        <f t="shared" ref="W6:X69" si="1">SUM(Q6,T6)</f>
        <v>0</v>
      </c>
      <c r="X6" s="25">
        <f t="shared" si="1"/>
        <v>0</v>
      </c>
      <c r="Y6" s="169"/>
      <c r="Z6" s="169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0</v>
      </c>
      <c r="AR6" s="108">
        <f t="shared" ref="AR6:AS21" si="2">SUM(K6,N6,W6,Z6,AC6,AF6,AI6,AL6,AO6)</f>
        <v>0</v>
      </c>
      <c r="AS6" s="108">
        <f t="shared" si="2"/>
        <v>0</v>
      </c>
      <c r="AT6" s="32" t="s">
        <v>23</v>
      </c>
      <c r="AU6" s="295" t="s">
        <v>22</v>
      </c>
      <c r="AV6" s="49" t="s">
        <v>21</v>
      </c>
      <c r="AW6" s="12"/>
    </row>
    <row r="7" spans="1:49" ht="24" customHeight="1">
      <c r="A7" s="48"/>
      <c r="B7" s="294"/>
      <c r="C7" s="101" t="s">
        <v>24</v>
      </c>
      <c r="D7" s="79"/>
      <c r="E7" s="79"/>
      <c r="F7" s="79"/>
      <c r="G7" s="79"/>
      <c r="H7" s="79"/>
      <c r="I7" s="79"/>
      <c r="J7" s="116">
        <f>SUM(D7,G7)</f>
        <v>0</v>
      </c>
      <c r="K7" s="116">
        <f t="shared" si="0"/>
        <v>0</v>
      </c>
      <c r="L7" s="116">
        <f t="shared" si="0"/>
        <v>0</v>
      </c>
      <c r="M7" s="77"/>
      <c r="N7" s="77"/>
      <c r="O7" s="258"/>
      <c r="P7" s="213"/>
      <c r="Q7" s="213"/>
      <c r="R7" s="213"/>
      <c r="S7" s="24"/>
      <c r="T7" s="24"/>
      <c r="U7" s="24"/>
      <c r="V7" s="116">
        <f>SUM(P7,S7)</f>
        <v>0</v>
      </c>
      <c r="W7" s="116">
        <f t="shared" si="1"/>
        <v>0</v>
      </c>
      <c r="X7" s="116">
        <f t="shared" si="1"/>
        <v>0</v>
      </c>
      <c r="Y7" s="213"/>
      <c r="Z7" s="213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0</v>
      </c>
      <c r="AR7" s="45">
        <f>SUM(K7,N7,W7,Z7,AC7,AF7,AI7,AL7,AO7)</f>
        <v>0</v>
      </c>
      <c r="AS7" s="45">
        <f t="shared" si="2"/>
        <v>0</v>
      </c>
      <c r="AT7" s="61" t="s">
        <v>24</v>
      </c>
      <c r="AU7" s="296"/>
      <c r="AV7" s="49"/>
      <c r="AW7" s="12"/>
    </row>
    <row r="8" spans="1:49" ht="24" customHeight="1">
      <c r="A8" s="48" t="s">
        <v>25</v>
      </c>
      <c r="B8" s="293" t="s">
        <v>26</v>
      </c>
      <c r="C8" s="102" t="s">
        <v>23</v>
      </c>
      <c r="D8" s="78"/>
      <c r="E8" s="78"/>
      <c r="F8" s="78"/>
      <c r="G8" s="78"/>
      <c r="H8" s="78"/>
      <c r="I8" s="78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76">
        <v>1</v>
      </c>
      <c r="N8" s="76">
        <v>27.719000000000001</v>
      </c>
      <c r="O8" s="257">
        <v>6526.16</v>
      </c>
      <c r="P8" s="169">
        <v>1</v>
      </c>
      <c r="Q8" s="169">
        <v>9.0280000000000005</v>
      </c>
      <c r="R8" s="169">
        <v>2057.3009999999999</v>
      </c>
      <c r="S8" s="25"/>
      <c r="T8" s="25"/>
      <c r="U8" s="25"/>
      <c r="V8" s="25">
        <f t="shared" ref="V8:X71" si="4">SUM(P8,S8)</f>
        <v>1</v>
      </c>
      <c r="W8" s="25">
        <f t="shared" si="1"/>
        <v>9.0280000000000005</v>
      </c>
      <c r="X8" s="25">
        <f t="shared" si="1"/>
        <v>2057.3009999999999</v>
      </c>
      <c r="Y8" s="169">
        <v>1</v>
      </c>
      <c r="Z8" s="169">
        <v>35.765999999999998</v>
      </c>
      <c r="AA8" s="108">
        <v>11210.183999999999</v>
      </c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3</v>
      </c>
      <c r="AR8" s="108">
        <f t="shared" si="5"/>
        <v>72.513000000000005</v>
      </c>
      <c r="AS8" s="108">
        <f t="shared" si="2"/>
        <v>19793.644999999997</v>
      </c>
      <c r="AT8" s="32" t="s">
        <v>23</v>
      </c>
      <c r="AU8" s="295" t="s">
        <v>26</v>
      </c>
      <c r="AV8" s="49" t="s">
        <v>25</v>
      </c>
      <c r="AW8" s="12"/>
    </row>
    <row r="9" spans="1:49" ht="24" customHeight="1">
      <c r="A9" s="48"/>
      <c r="B9" s="294"/>
      <c r="C9" s="101" t="s">
        <v>24</v>
      </c>
      <c r="D9" s="79"/>
      <c r="E9" s="79"/>
      <c r="F9" s="79"/>
      <c r="G9" s="79"/>
      <c r="H9" s="79"/>
      <c r="I9" s="79"/>
      <c r="J9" s="116">
        <f t="shared" si="3"/>
        <v>0</v>
      </c>
      <c r="K9" s="116">
        <f t="shared" si="0"/>
        <v>0</v>
      </c>
      <c r="L9" s="116">
        <f t="shared" si="0"/>
        <v>0</v>
      </c>
      <c r="M9" s="77">
        <v>5</v>
      </c>
      <c r="N9" s="77">
        <v>354.21100000000001</v>
      </c>
      <c r="O9" s="258">
        <v>54101.182000000001</v>
      </c>
      <c r="P9" s="213">
        <v>34</v>
      </c>
      <c r="Q9" s="213">
        <v>3115.395</v>
      </c>
      <c r="R9" s="213">
        <v>436805.78</v>
      </c>
      <c r="S9" s="24"/>
      <c r="T9" s="24"/>
      <c r="U9" s="24"/>
      <c r="V9" s="116">
        <f t="shared" si="4"/>
        <v>34</v>
      </c>
      <c r="W9" s="116">
        <f t="shared" si="1"/>
        <v>3115.395</v>
      </c>
      <c r="X9" s="116">
        <f t="shared" si="1"/>
        <v>436805.78</v>
      </c>
      <c r="Y9" s="213"/>
      <c r="Z9" s="213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39</v>
      </c>
      <c r="AR9" s="45">
        <f t="shared" si="5"/>
        <v>3469.6059999999998</v>
      </c>
      <c r="AS9" s="45">
        <f t="shared" si="2"/>
        <v>490906.96200000006</v>
      </c>
      <c r="AT9" s="61" t="s">
        <v>24</v>
      </c>
      <c r="AU9" s="296"/>
      <c r="AV9" s="49"/>
      <c r="AW9" s="12"/>
    </row>
    <row r="10" spans="1:49" ht="24" customHeight="1">
      <c r="A10" s="48" t="s">
        <v>27</v>
      </c>
      <c r="B10" s="293" t="s">
        <v>28</v>
      </c>
      <c r="C10" s="102" t="s">
        <v>23</v>
      </c>
      <c r="D10" s="78"/>
      <c r="E10" s="78"/>
      <c r="F10" s="78"/>
      <c r="G10" s="78"/>
      <c r="H10" s="78"/>
      <c r="I10" s="78"/>
      <c r="J10" s="25">
        <f t="shared" si="3"/>
        <v>0</v>
      </c>
      <c r="K10" s="25">
        <f t="shared" si="0"/>
        <v>0</v>
      </c>
      <c r="L10" s="25">
        <f t="shared" si="0"/>
        <v>0</v>
      </c>
      <c r="M10" s="76"/>
      <c r="N10" s="76"/>
      <c r="O10" s="257"/>
      <c r="P10" s="169"/>
      <c r="Q10" s="169"/>
      <c r="R10" s="169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69"/>
      <c r="Z10" s="169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95" t="s">
        <v>28</v>
      </c>
      <c r="AV10" s="49" t="s">
        <v>27</v>
      </c>
      <c r="AW10" s="12"/>
    </row>
    <row r="11" spans="1:49" ht="24" customHeight="1">
      <c r="A11" s="26"/>
      <c r="B11" s="294"/>
      <c r="C11" s="101" t="s">
        <v>24</v>
      </c>
      <c r="D11" s="79"/>
      <c r="E11" s="79"/>
      <c r="F11" s="79"/>
      <c r="G11" s="79"/>
      <c r="H11" s="79"/>
      <c r="I11" s="79"/>
      <c r="J11" s="116">
        <f t="shared" si="3"/>
        <v>0</v>
      </c>
      <c r="K11" s="116">
        <f t="shared" si="0"/>
        <v>0</v>
      </c>
      <c r="L11" s="116">
        <f t="shared" si="0"/>
        <v>0</v>
      </c>
      <c r="M11" s="77"/>
      <c r="N11" s="77"/>
      <c r="O11" s="258"/>
      <c r="P11" s="213"/>
      <c r="Q11" s="213"/>
      <c r="R11" s="213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3"/>
      <c r="Z11" s="213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96"/>
      <c r="AV11" s="27"/>
      <c r="AW11" s="12"/>
    </row>
    <row r="12" spans="1:49" ht="24" customHeight="1">
      <c r="A12" s="48"/>
      <c r="B12" s="293" t="s">
        <v>29</v>
      </c>
      <c r="C12" s="102" t="s">
        <v>23</v>
      </c>
      <c r="D12" s="78"/>
      <c r="E12" s="78"/>
      <c r="F12" s="78"/>
      <c r="G12" s="78"/>
      <c r="H12" s="78"/>
      <c r="I12" s="78"/>
      <c r="J12" s="25">
        <f t="shared" si="3"/>
        <v>0</v>
      </c>
      <c r="K12" s="25">
        <f t="shared" si="0"/>
        <v>0</v>
      </c>
      <c r="L12" s="25">
        <f t="shared" si="0"/>
        <v>0</v>
      </c>
      <c r="M12" s="76"/>
      <c r="N12" s="76"/>
      <c r="O12" s="257"/>
      <c r="P12" s="169"/>
      <c r="Q12" s="169"/>
      <c r="R12" s="169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69"/>
      <c r="Z12" s="169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95" t="s">
        <v>29</v>
      </c>
      <c r="AV12" s="49"/>
      <c r="AW12" s="12"/>
    </row>
    <row r="13" spans="1:49" ht="24" customHeight="1">
      <c r="A13" s="48" t="s">
        <v>30</v>
      </c>
      <c r="B13" s="294"/>
      <c r="C13" s="101" t="s">
        <v>24</v>
      </c>
      <c r="D13" s="79"/>
      <c r="E13" s="79"/>
      <c r="F13" s="79"/>
      <c r="G13" s="79"/>
      <c r="H13" s="79"/>
      <c r="I13" s="79"/>
      <c r="J13" s="116">
        <f t="shared" si="3"/>
        <v>0</v>
      </c>
      <c r="K13" s="116">
        <f t="shared" si="0"/>
        <v>0</v>
      </c>
      <c r="L13" s="116">
        <f t="shared" si="0"/>
        <v>0</v>
      </c>
      <c r="M13" s="77"/>
      <c r="N13" s="77"/>
      <c r="O13" s="258"/>
      <c r="P13" s="213"/>
      <c r="Q13" s="213"/>
      <c r="R13" s="213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3"/>
      <c r="Z13" s="213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96"/>
      <c r="AV13" s="49" t="s">
        <v>30</v>
      </c>
      <c r="AW13" s="12"/>
    </row>
    <row r="14" spans="1:49" ht="24" customHeight="1">
      <c r="A14" s="48"/>
      <c r="B14" s="293" t="s">
        <v>31</v>
      </c>
      <c r="C14" s="102" t="s">
        <v>23</v>
      </c>
      <c r="D14" s="78"/>
      <c r="E14" s="78"/>
      <c r="F14" s="78"/>
      <c r="G14" s="78"/>
      <c r="H14" s="78"/>
      <c r="I14" s="78"/>
      <c r="J14" s="25">
        <f t="shared" si="3"/>
        <v>0</v>
      </c>
      <c r="K14" s="25">
        <f t="shared" si="0"/>
        <v>0</v>
      </c>
      <c r="L14" s="25">
        <f t="shared" si="0"/>
        <v>0</v>
      </c>
      <c r="M14" s="76"/>
      <c r="N14" s="76"/>
      <c r="O14" s="257"/>
      <c r="P14" s="169">
        <v>238</v>
      </c>
      <c r="Q14" s="169">
        <v>1452.6985999999999</v>
      </c>
      <c r="R14" s="169">
        <v>229898.37100000001</v>
      </c>
      <c r="S14" s="40"/>
      <c r="T14" s="40"/>
      <c r="U14" s="40"/>
      <c r="V14" s="25">
        <f t="shared" si="4"/>
        <v>238</v>
      </c>
      <c r="W14" s="25">
        <f t="shared" si="1"/>
        <v>1452.6985999999999</v>
      </c>
      <c r="X14" s="25">
        <f t="shared" si="1"/>
        <v>229898.37100000001</v>
      </c>
      <c r="Y14" s="169">
        <v>38</v>
      </c>
      <c r="Z14" s="169">
        <v>175.7544</v>
      </c>
      <c r="AA14" s="108">
        <v>25048.413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276</v>
      </c>
      <c r="AR14" s="108">
        <f t="shared" si="5"/>
        <v>1628.453</v>
      </c>
      <c r="AS14" s="108">
        <f t="shared" si="2"/>
        <v>254946.78400000001</v>
      </c>
      <c r="AT14" s="62" t="s">
        <v>23</v>
      </c>
      <c r="AU14" s="295" t="s">
        <v>31</v>
      </c>
      <c r="AV14" s="49"/>
      <c r="AW14" s="12"/>
    </row>
    <row r="15" spans="1:49" ht="24" customHeight="1">
      <c r="A15" s="48" t="s">
        <v>25</v>
      </c>
      <c r="B15" s="294"/>
      <c r="C15" s="101" t="s">
        <v>24</v>
      </c>
      <c r="D15" s="79"/>
      <c r="E15" s="79"/>
      <c r="F15" s="79"/>
      <c r="G15" s="79"/>
      <c r="H15" s="79"/>
      <c r="I15" s="79"/>
      <c r="J15" s="116">
        <f t="shared" si="3"/>
        <v>0</v>
      </c>
      <c r="K15" s="116">
        <f t="shared" si="0"/>
        <v>0</v>
      </c>
      <c r="L15" s="116">
        <f t="shared" si="0"/>
        <v>0</v>
      </c>
      <c r="M15" s="77"/>
      <c r="N15" s="77"/>
      <c r="O15" s="258"/>
      <c r="P15" s="213"/>
      <c r="Q15" s="213"/>
      <c r="R15" s="213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3"/>
      <c r="Z15" s="213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96"/>
      <c r="AV15" s="49" t="s">
        <v>25</v>
      </c>
      <c r="AW15" s="12"/>
    </row>
    <row r="16" spans="1:49" ht="24" customHeight="1">
      <c r="A16" s="48"/>
      <c r="B16" s="293" t="s">
        <v>32</v>
      </c>
      <c r="C16" s="102" t="s">
        <v>23</v>
      </c>
      <c r="D16" s="78">
        <v>12</v>
      </c>
      <c r="E16" s="78">
        <v>6.7447999999999997</v>
      </c>
      <c r="F16" s="78">
        <v>4453.4523424496956</v>
      </c>
      <c r="G16" s="78">
        <v>13</v>
      </c>
      <c r="H16" s="78">
        <v>8.9405999999999999</v>
      </c>
      <c r="I16" s="78">
        <v>4452.8069999999998</v>
      </c>
      <c r="J16" s="25">
        <f t="shared" si="3"/>
        <v>25</v>
      </c>
      <c r="K16" s="25">
        <f t="shared" si="0"/>
        <v>15.6854</v>
      </c>
      <c r="L16" s="25">
        <f t="shared" si="0"/>
        <v>8906.2593424496954</v>
      </c>
      <c r="M16" s="76"/>
      <c r="N16" s="76"/>
      <c r="O16" s="257"/>
      <c r="P16" s="169">
        <v>224</v>
      </c>
      <c r="Q16" s="169">
        <v>401.02</v>
      </c>
      <c r="R16" s="169">
        <v>132962.204</v>
      </c>
      <c r="S16" s="40"/>
      <c r="T16" s="40"/>
      <c r="U16" s="40"/>
      <c r="V16" s="25">
        <f t="shared" si="4"/>
        <v>224</v>
      </c>
      <c r="W16" s="25">
        <f t="shared" si="1"/>
        <v>401.02</v>
      </c>
      <c r="X16" s="25">
        <f t="shared" si="1"/>
        <v>132962.204</v>
      </c>
      <c r="Y16" s="169"/>
      <c r="Z16" s="169"/>
      <c r="AA16" s="108"/>
      <c r="AB16" s="153"/>
      <c r="AC16" s="20"/>
      <c r="AD16" s="20"/>
      <c r="AE16" s="20"/>
      <c r="AF16" s="20"/>
      <c r="AG16" s="20"/>
      <c r="AH16" s="20">
        <v>25</v>
      </c>
      <c r="AI16" s="20">
        <v>19.3642</v>
      </c>
      <c r="AJ16" s="20">
        <v>10712.14</v>
      </c>
      <c r="AK16" s="20"/>
      <c r="AL16" s="20"/>
      <c r="AM16" s="20"/>
      <c r="AN16" s="20"/>
      <c r="AO16" s="20"/>
      <c r="AP16" s="20"/>
      <c r="AQ16" s="108">
        <f t="shared" si="5"/>
        <v>274</v>
      </c>
      <c r="AR16" s="108">
        <f t="shared" si="5"/>
        <v>436.06959999999998</v>
      </c>
      <c r="AS16" s="108">
        <f t="shared" si="2"/>
        <v>152580.6033424497</v>
      </c>
      <c r="AT16" s="32" t="s">
        <v>23</v>
      </c>
      <c r="AU16" s="295" t="s">
        <v>32</v>
      </c>
      <c r="AV16" s="49"/>
      <c r="AW16" s="12"/>
    </row>
    <row r="17" spans="1:49" ht="24" customHeight="1">
      <c r="A17" s="48" t="s">
        <v>27</v>
      </c>
      <c r="B17" s="294"/>
      <c r="C17" s="101" t="s">
        <v>24</v>
      </c>
      <c r="D17" s="79"/>
      <c r="E17" s="79"/>
      <c r="F17" s="79"/>
      <c r="G17" s="79"/>
      <c r="H17" s="79"/>
      <c r="I17" s="79"/>
      <c r="J17" s="116">
        <f t="shared" si="3"/>
        <v>0</v>
      </c>
      <c r="K17" s="116">
        <f t="shared" si="0"/>
        <v>0</v>
      </c>
      <c r="L17" s="116">
        <f t="shared" si="0"/>
        <v>0</v>
      </c>
      <c r="M17" s="77"/>
      <c r="N17" s="77"/>
      <c r="O17" s="258"/>
      <c r="P17" s="213"/>
      <c r="Q17" s="213"/>
      <c r="R17" s="213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3"/>
      <c r="Z17" s="213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96"/>
      <c r="AV17" s="49" t="s">
        <v>27</v>
      </c>
      <c r="AW17" s="12"/>
    </row>
    <row r="18" spans="1:49" ht="24" customHeight="1">
      <c r="A18" s="48"/>
      <c r="B18" s="293" t="s">
        <v>33</v>
      </c>
      <c r="C18" s="102" t="s">
        <v>23</v>
      </c>
      <c r="D18" s="78"/>
      <c r="E18" s="78"/>
      <c r="F18" s="78"/>
      <c r="G18" s="78"/>
      <c r="H18" s="78"/>
      <c r="I18" s="78"/>
      <c r="J18" s="25">
        <f t="shared" si="3"/>
        <v>0</v>
      </c>
      <c r="K18" s="25">
        <f t="shared" si="0"/>
        <v>0</v>
      </c>
      <c r="L18" s="25">
        <f t="shared" si="0"/>
        <v>0</v>
      </c>
      <c r="M18" s="76"/>
      <c r="N18" s="76"/>
      <c r="O18" s="257"/>
      <c r="P18" s="169">
        <v>193</v>
      </c>
      <c r="Q18" s="169">
        <v>280.09530000000001</v>
      </c>
      <c r="R18" s="169">
        <v>95894.979000000007</v>
      </c>
      <c r="S18" s="110"/>
      <c r="T18" s="40"/>
      <c r="U18" s="40"/>
      <c r="V18" s="25">
        <f t="shared" si="4"/>
        <v>193</v>
      </c>
      <c r="W18" s="25">
        <f t="shared" si="1"/>
        <v>280.09530000000001</v>
      </c>
      <c r="X18" s="25">
        <f t="shared" si="1"/>
        <v>95894.979000000007</v>
      </c>
      <c r="Y18" s="169"/>
      <c r="Z18" s="169"/>
      <c r="AA18" s="108"/>
      <c r="AB18" s="153"/>
      <c r="AC18" s="20"/>
      <c r="AD18" s="20"/>
      <c r="AE18" s="20">
        <v>149</v>
      </c>
      <c r="AF18" s="20">
        <v>13.1206</v>
      </c>
      <c r="AG18" s="20">
        <v>16280.378000000001</v>
      </c>
      <c r="AH18" s="20">
        <v>7</v>
      </c>
      <c r="AI18" s="20">
        <v>0.54100000000000004</v>
      </c>
      <c r="AJ18" s="20">
        <v>567.83100000000002</v>
      </c>
      <c r="AK18" s="20"/>
      <c r="AL18" s="20"/>
      <c r="AM18" s="20"/>
      <c r="AN18" s="20"/>
      <c r="AO18" s="20"/>
      <c r="AP18" s="20"/>
      <c r="AQ18" s="108">
        <f t="shared" si="5"/>
        <v>349</v>
      </c>
      <c r="AR18" s="108">
        <f t="shared" si="5"/>
        <v>293.75690000000003</v>
      </c>
      <c r="AS18" s="108">
        <f t="shared" si="2"/>
        <v>112743.18800000001</v>
      </c>
      <c r="AT18" s="32" t="s">
        <v>23</v>
      </c>
      <c r="AU18" s="295" t="s">
        <v>33</v>
      </c>
      <c r="AV18" s="49"/>
      <c r="AW18" s="12"/>
    </row>
    <row r="19" spans="1:49" ht="24" customHeight="1">
      <c r="A19" s="26"/>
      <c r="B19" s="294"/>
      <c r="C19" s="101" t="s">
        <v>24</v>
      </c>
      <c r="D19" s="79"/>
      <c r="E19" s="79"/>
      <c r="F19" s="79"/>
      <c r="G19" s="79"/>
      <c r="H19" s="79"/>
      <c r="I19" s="79"/>
      <c r="J19" s="116">
        <f t="shared" si="3"/>
        <v>0</v>
      </c>
      <c r="K19" s="116">
        <f t="shared" si="0"/>
        <v>0</v>
      </c>
      <c r="L19" s="116">
        <f t="shared" si="0"/>
        <v>0</v>
      </c>
      <c r="M19" s="77"/>
      <c r="N19" s="77"/>
      <c r="O19" s="258"/>
      <c r="P19" s="213"/>
      <c r="Q19" s="213"/>
      <c r="R19" s="213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3"/>
      <c r="Z19" s="213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96"/>
      <c r="AV19" s="27"/>
      <c r="AW19" s="12"/>
    </row>
    <row r="20" spans="1:49" ht="24" customHeight="1">
      <c r="A20" s="48" t="s">
        <v>34</v>
      </c>
      <c r="B20" s="293" t="s">
        <v>35</v>
      </c>
      <c r="C20" s="102" t="s">
        <v>23</v>
      </c>
      <c r="D20" s="78"/>
      <c r="E20" s="78"/>
      <c r="F20" s="78"/>
      <c r="G20" s="78"/>
      <c r="H20" s="78"/>
      <c r="I20" s="78"/>
      <c r="J20" s="25">
        <f t="shared" si="3"/>
        <v>0</v>
      </c>
      <c r="K20" s="25">
        <f t="shared" si="0"/>
        <v>0</v>
      </c>
      <c r="L20" s="25">
        <f t="shared" si="0"/>
        <v>0</v>
      </c>
      <c r="M20" s="76">
        <v>41</v>
      </c>
      <c r="N20" s="76">
        <v>1212.2460000000001</v>
      </c>
      <c r="O20" s="257">
        <v>213342.20199999999</v>
      </c>
      <c r="P20" s="169"/>
      <c r="Q20" s="169"/>
      <c r="R20" s="169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69">
        <v>55</v>
      </c>
      <c r="Z20" s="169">
        <v>1637.778</v>
      </c>
      <c r="AA20" s="108">
        <v>291066.35499999998</v>
      </c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96</v>
      </c>
      <c r="AR20" s="108">
        <f t="shared" si="5"/>
        <v>2850.0240000000003</v>
      </c>
      <c r="AS20" s="108">
        <f t="shared" si="2"/>
        <v>504408.55699999997</v>
      </c>
      <c r="AT20" s="32" t="s">
        <v>23</v>
      </c>
      <c r="AU20" s="295" t="s">
        <v>35</v>
      </c>
      <c r="AV20" s="49" t="s">
        <v>34</v>
      </c>
      <c r="AW20" s="12"/>
    </row>
    <row r="21" spans="1:49" ht="24" customHeight="1">
      <c r="A21" s="48" t="s">
        <v>25</v>
      </c>
      <c r="B21" s="294"/>
      <c r="C21" s="101" t="s">
        <v>24</v>
      </c>
      <c r="D21" s="79"/>
      <c r="E21" s="79"/>
      <c r="F21" s="149"/>
      <c r="G21" s="79"/>
      <c r="H21" s="79"/>
      <c r="I21" s="79"/>
      <c r="J21" s="116">
        <f t="shared" si="3"/>
        <v>0</v>
      </c>
      <c r="K21" s="116">
        <f t="shared" si="0"/>
        <v>0</v>
      </c>
      <c r="L21" s="116">
        <f t="shared" si="0"/>
        <v>0</v>
      </c>
      <c r="M21" s="77">
        <v>100</v>
      </c>
      <c r="N21" s="77">
        <v>4486.3739999999998</v>
      </c>
      <c r="O21" s="258">
        <v>855431.62899999996</v>
      </c>
      <c r="P21" s="213"/>
      <c r="Q21" s="213"/>
      <c r="R21" s="213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3">
        <v>43</v>
      </c>
      <c r="Z21" s="213">
        <v>2294.6547999999998</v>
      </c>
      <c r="AA21" s="109">
        <v>492968.076</v>
      </c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143</v>
      </c>
      <c r="AR21" s="45">
        <f t="shared" si="5"/>
        <v>6781.0288</v>
      </c>
      <c r="AS21" s="45">
        <f t="shared" si="2"/>
        <v>1348399.7050000001</v>
      </c>
      <c r="AT21" s="61" t="s">
        <v>24</v>
      </c>
      <c r="AU21" s="296"/>
      <c r="AV21" s="49" t="s">
        <v>25</v>
      </c>
      <c r="AW21" s="12"/>
    </row>
    <row r="22" spans="1:49" ht="24" customHeight="1">
      <c r="A22" s="48" t="s">
        <v>27</v>
      </c>
      <c r="B22" s="293" t="s">
        <v>36</v>
      </c>
      <c r="C22" s="102" t="s">
        <v>23</v>
      </c>
      <c r="D22" s="78"/>
      <c r="E22" s="78"/>
      <c r="F22" s="78"/>
      <c r="G22" s="78"/>
      <c r="H22" s="78"/>
      <c r="I22" s="78"/>
      <c r="J22" s="25">
        <f t="shared" si="3"/>
        <v>0</v>
      </c>
      <c r="K22" s="25">
        <f t="shared" si="3"/>
        <v>0</v>
      </c>
      <c r="L22" s="25">
        <f t="shared" si="3"/>
        <v>0</v>
      </c>
      <c r="M22" s="76"/>
      <c r="N22" s="76"/>
      <c r="O22" s="257"/>
      <c r="P22" s="169"/>
      <c r="Q22" s="169"/>
      <c r="R22" s="169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69"/>
      <c r="Z22" s="169"/>
      <c r="AA22" s="108"/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95" t="s">
        <v>36</v>
      </c>
      <c r="AV22" s="49" t="s">
        <v>27</v>
      </c>
      <c r="AW22" s="12"/>
    </row>
    <row r="23" spans="1:49" ht="24" customHeight="1">
      <c r="A23" s="26"/>
      <c r="B23" s="294"/>
      <c r="C23" s="101" t="s">
        <v>24</v>
      </c>
      <c r="D23" s="79"/>
      <c r="E23" s="79"/>
      <c r="F23" s="79"/>
      <c r="G23" s="79"/>
      <c r="H23" s="79"/>
      <c r="I23" s="79"/>
      <c r="J23" s="116">
        <f t="shared" si="3"/>
        <v>0</v>
      </c>
      <c r="K23" s="116">
        <f t="shared" si="3"/>
        <v>0</v>
      </c>
      <c r="L23" s="116">
        <f t="shared" si="3"/>
        <v>0</v>
      </c>
      <c r="M23" s="77"/>
      <c r="N23" s="77"/>
      <c r="O23" s="258"/>
      <c r="P23" s="213"/>
      <c r="Q23" s="213"/>
      <c r="R23" s="213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3"/>
      <c r="Z23" s="213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96"/>
      <c r="AV23" s="27"/>
      <c r="AW23" s="12"/>
    </row>
    <row r="24" spans="1:49" ht="24" customHeight="1">
      <c r="A24" s="48"/>
      <c r="B24" s="293" t="s">
        <v>37</v>
      </c>
      <c r="C24" s="102" t="s">
        <v>23</v>
      </c>
      <c r="D24" s="78"/>
      <c r="E24" s="78"/>
      <c r="F24" s="78"/>
      <c r="G24" s="78"/>
      <c r="H24" s="78"/>
      <c r="I24" s="78"/>
      <c r="J24" s="25">
        <f t="shared" si="3"/>
        <v>0</v>
      </c>
      <c r="K24" s="25">
        <f t="shared" si="3"/>
        <v>0</v>
      </c>
      <c r="L24" s="25">
        <f t="shared" si="3"/>
        <v>0</v>
      </c>
      <c r="M24" s="76">
        <v>23</v>
      </c>
      <c r="N24" s="76">
        <v>117.18980000000001</v>
      </c>
      <c r="O24" s="257">
        <v>33557.652000000002</v>
      </c>
      <c r="P24" s="169"/>
      <c r="Q24" s="169"/>
      <c r="R24" s="169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69"/>
      <c r="Z24" s="169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23</v>
      </c>
      <c r="AR24" s="108">
        <f t="shared" si="5"/>
        <v>117.18980000000001</v>
      </c>
      <c r="AS24" s="108">
        <f t="shared" si="5"/>
        <v>33557.652000000002</v>
      </c>
      <c r="AT24" s="32" t="s">
        <v>23</v>
      </c>
      <c r="AU24" s="295" t="s">
        <v>37</v>
      </c>
      <c r="AV24" s="49"/>
      <c r="AW24" s="12"/>
    </row>
    <row r="25" spans="1:49" ht="24" customHeight="1">
      <c r="A25" s="48" t="s">
        <v>38</v>
      </c>
      <c r="B25" s="294"/>
      <c r="C25" s="101" t="s">
        <v>24</v>
      </c>
      <c r="D25" s="79"/>
      <c r="E25" s="79"/>
      <c r="F25" s="79"/>
      <c r="G25" s="79"/>
      <c r="H25" s="79"/>
      <c r="I25" s="79"/>
      <c r="J25" s="116">
        <f t="shared" si="3"/>
        <v>0</v>
      </c>
      <c r="K25" s="116">
        <f t="shared" si="3"/>
        <v>0</v>
      </c>
      <c r="L25" s="116">
        <f t="shared" si="3"/>
        <v>0</v>
      </c>
      <c r="M25" s="77">
        <v>33</v>
      </c>
      <c r="N25" s="77">
        <v>171.1832</v>
      </c>
      <c r="O25" s="258">
        <v>55013.595999999998</v>
      </c>
      <c r="P25" s="213"/>
      <c r="Q25" s="213"/>
      <c r="R25" s="213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3"/>
      <c r="Z25" s="213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33</v>
      </c>
      <c r="AR25" s="45">
        <f t="shared" si="5"/>
        <v>171.1832</v>
      </c>
      <c r="AS25" s="45">
        <f t="shared" si="5"/>
        <v>55013.595999999998</v>
      </c>
      <c r="AT25" s="61" t="s">
        <v>24</v>
      </c>
      <c r="AU25" s="296"/>
      <c r="AV25" s="49" t="s">
        <v>38</v>
      </c>
      <c r="AW25" s="12"/>
    </row>
    <row r="26" spans="1:49" ht="24" customHeight="1">
      <c r="A26" s="48"/>
      <c r="B26" s="293" t="s">
        <v>39</v>
      </c>
      <c r="C26" s="102" t="s">
        <v>23</v>
      </c>
      <c r="D26" s="78"/>
      <c r="E26" s="78"/>
      <c r="F26" s="78"/>
      <c r="G26" s="78"/>
      <c r="H26" s="78"/>
      <c r="I26" s="78"/>
      <c r="J26" s="25">
        <f t="shared" si="3"/>
        <v>0</v>
      </c>
      <c r="K26" s="25">
        <f t="shared" si="3"/>
        <v>0</v>
      </c>
      <c r="L26" s="25">
        <f t="shared" si="3"/>
        <v>0</v>
      </c>
      <c r="M26" s="76"/>
      <c r="N26" s="76"/>
      <c r="O26" s="257"/>
      <c r="P26" s="169"/>
      <c r="Q26" s="169"/>
      <c r="R26" s="169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69"/>
      <c r="Z26" s="169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95" t="s">
        <v>39</v>
      </c>
      <c r="AV26" s="49"/>
      <c r="AW26" s="12"/>
    </row>
    <row r="27" spans="1:49" ht="24" customHeight="1">
      <c r="A27" s="48" t="s">
        <v>25</v>
      </c>
      <c r="B27" s="294"/>
      <c r="C27" s="101" t="s">
        <v>24</v>
      </c>
      <c r="D27" s="79"/>
      <c r="E27" s="79"/>
      <c r="F27" s="79"/>
      <c r="G27" s="79"/>
      <c r="H27" s="79"/>
      <c r="I27" s="79"/>
      <c r="J27" s="116">
        <f t="shared" si="3"/>
        <v>0</v>
      </c>
      <c r="K27" s="116">
        <f t="shared" si="3"/>
        <v>0</v>
      </c>
      <c r="L27" s="116">
        <f t="shared" si="3"/>
        <v>0</v>
      </c>
      <c r="M27" s="77"/>
      <c r="N27" s="77"/>
      <c r="O27" s="258"/>
      <c r="P27" s="213"/>
      <c r="Q27" s="213"/>
      <c r="R27" s="213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3"/>
      <c r="Z27" s="213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96"/>
      <c r="AV27" s="49" t="s">
        <v>25</v>
      </c>
      <c r="AW27" s="12"/>
    </row>
    <row r="28" spans="1:49" ht="24" customHeight="1">
      <c r="A28" s="48"/>
      <c r="B28" s="293" t="s">
        <v>40</v>
      </c>
      <c r="C28" s="102" t="s">
        <v>23</v>
      </c>
      <c r="D28" s="78"/>
      <c r="E28" s="78"/>
      <c r="F28" s="78"/>
      <c r="G28" s="78"/>
      <c r="H28" s="78"/>
      <c r="I28" s="78"/>
      <c r="J28" s="25">
        <f t="shared" si="3"/>
        <v>0</v>
      </c>
      <c r="K28" s="25">
        <f t="shared" si="3"/>
        <v>0</v>
      </c>
      <c r="L28" s="25">
        <f t="shared" si="3"/>
        <v>0</v>
      </c>
      <c r="M28" s="76"/>
      <c r="N28" s="76"/>
      <c r="O28" s="257"/>
      <c r="P28" s="169"/>
      <c r="Q28" s="169"/>
      <c r="R28" s="169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69"/>
      <c r="Z28" s="169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95" t="s">
        <v>40</v>
      </c>
      <c r="AV28" s="49"/>
      <c r="AW28" s="12"/>
    </row>
    <row r="29" spans="1:49" ht="24" customHeight="1">
      <c r="A29" s="48" t="s">
        <v>27</v>
      </c>
      <c r="B29" s="294"/>
      <c r="C29" s="101" t="s">
        <v>24</v>
      </c>
      <c r="D29" s="79"/>
      <c r="E29" s="79"/>
      <c r="F29" s="79"/>
      <c r="G29" s="79"/>
      <c r="H29" s="79"/>
      <c r="I29" s="79"/>
      <c r="J29" s="116">
        <f t="shared" si="3"/>
        <v>0</v>
      </c>
      <c r="K29" s="116">
        <f t="shared" si="3"/>
        <v>0</v>
      </c>
      <c r="L29" s="116">
        <f t="shared" si="3"/>
        <v>0</v>
      </c>
      <c r="M29" s="77"/>
      <c r="N29" s="77"/>
      <c r="O29" s="258"/>
      <c r="P29" s="213"/>
      <c r="Q29" s="213"/>
      <c r="R29" s="213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3"/>
      <c r="Z29" s="213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96"/>
      <c r="AV29" s="49" t="s">
        <v>27</v>
      </c>
      <c r="AW29" s="12"/>
    </row>
    <row r="30" spans="1:49" ht="24" customHeight="1">
      <c r="A30" s="48"/>
      <c r="B30" s="293" t="s">
        <v>41</v>
      </c>
      <c r="C30" s="102" t="s">
        <v>23</v>
      </c>
      <c r="D30" s="78"/>
      <c r="E30" s="78"/>
      <c r="F30" s="78"/>
      <c r="G30" s="78"/>
      <c r="H30" s="78"/>
      <c r="I30" s="78"/>
      <c r="J30" s="25">
        <f t="shared" si="3"/>
        <v>0</v>
      </c>
      <c r="K30" s="25">
        <f t="shared" si="3"/>
        <v>0</v>
      </c>
      <c r="L30" s="25">
        <f t="shared" si="3"/>
        <v>0</v>
      </c>
      <c r="M30" s="76"/>
      <c r="N30" s="76"/>
      <c r="O30" s="257"/>
      <c r="P30" s="169"/>
      <c r="Q30" s="169"/>
      <c r="R30" s="169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69">
        <v>210</v>
      </c>
      <c r="Z30" s="169">
        <v>57.658700000000003</v>
      </c>
      <c r="AA30" s="108">
        <v>24826.21</v>
      </c>
      <c r="AB30" s="153">
        <v>2388</v>
      </c>
      <c r="AC30" s="20">
        <v>280.03480000000002</v>
      </c>
      <c r="AD30" s="20">
        <v>128762.633</v>
      </c>
      <c r="AE30" s="20"/>
      <c r="AF30" s="20"/>
      <c r="AG30" s="20"/>
      <c r="AH30" s="20">
        <v>162</v>
      </c>
      <c r="AI30" s="20">
        <v>25.2317</v>
      </c>
      <c r="AJ30" s="20">
        <v>20165.454000000002</v>
      </c>
      <c r="AK30" s="20">
        <v>86</v>
      </c>
      <c r="AL30" s="20">
        <v>2.3287</v>
      </c>
      <c r="AM30" s="20">
        <v>1791.5550000000001</v>
      </c>
      <c r="AN30" s="20">
        <v>469</v>
      </c>
      <c r="AO30" s="20">
        <v>44.52111</v>
      </c>
      <c r="AP30" s="20">
        <v>32079.519</v>
      </c>
      <c r="AQ30" s="108">
        <f t="shared" si="5"/>
        <v>3315</v>
      </c>
      <c r="AR30" s="108">
        <f t="shared" si="5"/>
        <v>409.77501000000007</v>
      </c>
      <c r="AS30" s="108">
        <f t="shared" si="5"/>
        <v>207625.37099999998</v>
      </c>
      <c r="AT30" s="32" t="s">
        <v>23</v>
      </c>
      <c r="AU30" s="295" t="s">
        <v>41</v>
      </c>
      <c r="AV30" s="28"/>
      <c r="AW30" s="12"/>
    </row>
    <row r="31" spans="1:49" ht="24" customHeight="1">
      <c r="A31" s="26"/>
      <c r="B31" s="294"/>
      <c r="C31" s="101" t="s">
        <v>24</v>
      </c>
      <c r="D31" s="79"/>
      <c r="E31" s="79"/>
      <c r="F31" s="79"/>
      <c r="G31" s="79"/>
      <c r="H31" s="79"/>
      <c r="I31" s="79"/>
      <c r="J31" s="116">
        <f t="shared" si="3"/>
        <v>0</v>
      </c>
      <c r="K31" s="116">
        <f t="shared" si="3"/>
        <v>0</v>
      </c>
      <c r="L31" s="116">
        <f t="shared" si="3"/>
        <v>0</v>
      </c>
      <c r="M31" s="77"/>
      <c r="N31" s="77"/>
      <c r="O31" s="258"/>
      <c r="P31" s="213"/>
      <c r="Q31" s="213"/>
      <c r="R31" s="213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3"/>
      <c r="Z31" s="213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96"/>
      <c r="AV31" s="27"/>
      <c r="AW31" s="12"/>
    </row>
    <row r="32" spans="1:49" ht="24" customHeight="1">
      <c r="A32" s="48" t="s">
        <v>42</v>
      </c>
      <c r="B32" s="293" t="s">
        <v>43</v>
      </c>
      <c r="C32" s="102" t="s">
        <v>23</v>
      </c>
      <c r="D32" s="78"/>
      <c r="E32" s="78"/>
      <c r="F32" s="78"/>
      <c r="G32" s="78"/>
      <c r="H32" s="78"/>
      <c r="I32" s="78"/>
      <c r="J32" s="25">
        <f t="shared" si="3"/>
        <v>0</v>
      </c>
      <c r="K32" s="25">
        <f t="shared" si="3"/>
        <v>0</v>
      </c>
      <c r="L32" s="25">
        <f t="shared" si="3"/>
        <v>0</v>
      </c>
      <c r="M32" s="76">
        <v>155</v>
      </c>
      <c r="N32" s="76">
        <v>232.05369999999999</v>
      </c>
      <c r="O32" s="257">
        <v>103391.645</v>
      </c>
      <c r="P32" s="169">
        <v>185</v>
      </c>
      <c r="Q32" s="169">
        <v>803.80960000000005</v>
      </c>
      <c r="R32" s="169">
        <v>187050.141</v>
      </c>
      <c r="S32" s="40"/>
      <c r="T32" s="40"/>
      <c r="U32" s="40"/>
      <c r="V32" s="25">
        <f t="shared" si="4"/>
        <v>185</v>
      </c>
      <c r="W32" s="25">
        <f t="shared" si="1"/>
        <v>803.80960000000005</v>
      </c>
      <c r="X32" s="25">
        <f t="shared" si="1"/>
        <v>187050.141</v>
      </c>
      <c r="Y32" s="169">
        <v>274</v>
      </c>
      <c r="Z32" s="169">
        <v>519.53150000000005</v>
      </c>
      <c r="AA32" s="108">
        <v>150717.533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>
        <v>1</v>
      </c>
      <c r="AL32" s="20">
        <v>0</v>
      </c>
      <c r="AM32" s="20">
        <v>918</v>
      </c>
      <c r="AN32" s="20"/>
      <c r="AO32" s="20"/>
      <c r="AP32" s="20"/>
      <c r="AQ32" s="108">
        <f t="shared" si="5"/>
        <v>615</v>
      </c>
      <c r="AR32" s="108">
        <f t="shared" si="5"/>
        <v>1555.3948</v>
      </c>
      <c r="AS32" s="108">
        <f t="shared" si="5"/>
        <v>442077.31900000002</v>
      </c>
      <c r="AT32" s="53" t="s">
        <v>23</v>
      </c>
      <c r="AU32" s="295" t="s">
        <v>43</v>
      </c>
      <c r="AV32" s="49" t="s">
        <v>42</v>
      </c>
      <c r="AW32" s="12"/>
    </row>
    <row r="33" spans="1:49" ht="24" customHeight="1">
      <c r="A33" s="48" t="s">
        <v>44</v>
      </c>
      <c r="B33" s="294"/>
      <c r="C33" s="101" t="s">
        <v>24</v>
      </c>
      <c r="D33" s="79"/>
      <c r="E33" s="79"/>
      <c r="F33" s="79"/>
      <c r="G33" s="79"/>
      <c r="H33" s="79"/>
      <c r="I33" s="79"/>
      <c r="J33" s="116">
        <f t="shared" si="3"/>
        <v>0</v>
      </c>
      <c r="K33" s="116">
        <f t="shared" si="3"/>
        <v>0</v>
      </c>
      <c r="L33" s="116">
        <f t="shared" si="3"/>
        <v>0</v>
      </c>
      <c r="M33" s="77"/>
      <c r="N33" s="77"/>
      <c r="O33" s="258"/>
      <c r="P33" s="213"/>
      <c r="Q33" s="213"/>
      <c r="R33" s="213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3"/>
      <c r="Z33" s="213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96"/>
      <c r="AV33" s="49" t="s">
        <v>44</v>
      </c>
      <c r="AW33" s="12"/>
    </row>
    <row r="34" spans="1:49" ht="24" customHeight="1">
      <c r="A34" s="48" t="s">
        <v>25</v>
      </c>
      <c r="B34" s="293" t="s">
        <v>45</v>
      </c>
      <c r="C34" s="102" t="s">
        <v>23</v>
      </c>
      <c r="D34" s="78"/>
      <c r="E34" s="78"/>
      <c r="F34" s="78"/>
      <c r="G34" s="78"/>
      <c r="H34" s="78"/>
      <c r="I34" s="78"/>
      <c r="J34" s="25">
        <f t="shared" si="3"/>
        <v>0</v>
      </c>
      <c r="K34" s="25">
        <f t="shared" si="3"/>
        <v>0</v>
      </c>
      <c r="L34" s="25">
        <f t="shared" si="3"/>
        <v>0</v>
      </c>
      <c r="M34" s="76">
        <v>320</v>
      </c>
      <c r="N34" s="76">
        <v>99.346599999999995</v>
      </c>
      <c r="O34" s="257">
        <v>46769.402999999998</v>
      </c>
      <c r="P34" s="169"/>
      <c r="Q34" s="169"/>
      <c r="R34" s="169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69"/>
      <c r="Z34" s="169"/>
      <c r="AA34" s="108"/>
      <c r="AB34" s="153">
        <v>351</v>
      </c>
      <c r="AC34" s="20">
        <v>109.37730000000001</v>
      </c>
      <c r="AD34" s="20">
        <v>47782.745000000003</v>
      </c>
      <c r="AE34" s="20"/>
      <c r="AF34" s="20"/>
      <c r="AG34" s="20"/>
      <c r="AH34" s="20">
        <v>113</v>
      </c>
      <c r="AI34" s="20">
        <v>112.6069</v>
      </c>
      <c r="AJ34" s="20">
        <v>49743.955000000002</v>
      </c>
      <c r="AK34" s="20"/>
      <c r="AL34" s="20"/>
      <c r="AM34" s="20"/>
      <c r="AN34" s="20">
        <v>17</v>
      </c>
      <c r="AO34" s="20">
        <v>0.37659999999999999</v>
      </c>
      <c r="AP34" s="20">
        <v>262.404</v>
      </c>
      <c r="AQ34" s="108">
        <f t="shared" si="5"/>
        <v>801</v>
      </c>
      <c r="AR34" s="108">
        <f t="shared" si="5"/>
        <v>321.70740000000001</v>
      </c>
      <c r="AS34" s="108">
        <f t="shared" si="5"/>
        <v>144558.50700000001</v>
      </c>
      <c r="AT34" s="62" t="s">
        <v>23</v>
      </c>
      <c r="AU34" s="295" t="s">
        <v>45</v>
      </c>
      <c r="AV34" s="49" t="s">
        <v>25</v>
      </c>
      <c r="AW34" s="12"/>
    </row>
    <row r="35" spans="1:49" ht="24" customHeight="1">
      <c r="A35" s="26" t="s">
        <v>27</v>
      </c>
      <c r="B35" s="294"/>
      <c r="C35" s="101" t="s">
        <v>24</v>
      </c>
      <c r="D35" s="79"/>
      <c r="E35" s="79"/>
      <c r="F35" s="79"/>
      <c r="G35" s="79"/>
      <c r="H35" s="79"/>
      <c r="I35" s="79"/>
      <c r="J35" s="116">
        <f t="shared" si="3"/>
        <v>0</v>
      </c>
      <c r="K35" s="116">
        <f t="shared" si="3"/>
        <v>0</v>
      </c>
      <c r="L35" s="116">
        <f t="shared" si="3"/>
        <v>0</v>
      </c>
      <c r="M35" s="77"/>
      <c r="N35" s="77"/>
      <c r="O35" s="258"/>
      <c r="P35" s="213"/>
      <c r="Q35" s="213"/>
      <c r="R35" s="213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3"/>
      <c r="Z35" s="213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96"/>
      <c r="AV35" s="27" t="s">
        <v>27</v>
      </c>
      <c r="AW35" s="12"/>
    </row>
    <row r="36" spans="1:49" ht="24" customHeight="1">
      <c r="A36" s="48" t="s">
        <v>46</v>
      </c>
      <c r="B36" s="293" t="s">
        <v>47</v>
      </c>
      <c r="C36" s="102" t="s">
        <v>23</v>
      </c>
      <c r="D36" s="78"/>
      <c r="E36" s="78"/>
      <c r="F36" s="78"/>
      <c r="G36" s="78"/>
      <c r="H36" s="78"/>
      <c r="I36" s="78"/>
      <c r="J36" s="25">
        <f t="shared" si="3"/>
        <v>0</v>
      </c>
      <c r="K36" s="25">
        <f t="shared" si="3"/>
        <v>0</v>
      </c>
      <c r="L36" s="25">
        <f t="shared" si="3"/>
        <v>0</v>
      </c>
      <c r="M36" s="76"/>
      <c r="N36" s="76"/>
      <c r="O36" s="257"/>
      <c r="P36" s="169"/>
      <c r="Q36" s="169"/>
      <c r="R36" s="169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69"/>
      <c r="Z36" s="169"/>
      <c r="AA36" s="108"/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0</v>
      </c>
      <c r="AR36" s="108">
        <f t="shared" si="5"/>
        <v>0</v>
      </c>
      <c r="AS36" s="108">
        <f t="shared" si="5"/>
        <v>0</v>
      </c>
      <c r="AT36" s="32" t="s">
        <v>23</v>
      </c>
      <c r="AU36" s="295" t="s">
        <v>47</v>
      </c>
      <c r="AV36" s="49" t="s">
        <v>46</v>
      </c>
      <c r="AW36" s="12"/>
    </row>
    <row r="37" spans="1:49" ht="24" customHeight="1">
      <c r="A37" s="48" t="s">
        <v>25</v>
      </c>
      <c r="B37" s="294"/>
      <c r="C37" s="101" t="s">
        <v>24</v>
      </c>
      <c r="D37" s="79"/>
      <c r="E37" s="79"/>
      <c r="F37" s="79"/>
      <c r="G37" s="79"/>
      <c r="H37" s="79"/>
      <c r="I37" s="79"/>
      <c r="J37" s="116">
        <f t="shared" si="3"/>
        <v>0</v>
      </c>
      <c r="K37" s="116">
        <f t="shared" si="3"/>
        <v>0</v>
      </c>
      <c r="L37" s="116">
        <f t="shared" si="3"/>
        <v>0</v>
      </c>
      <c r="M37" s="77"/>
      <c r="N37" s="77"/>
      <c r="O37" s="258"/>
      <c r="P37" s="213"/>
      <c r="Q37" s="213"/>
      <c r="R37" s="213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3"/>
      <c r="Z37" s="213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96"/>
      <c r="AV37" s="49" t="s">
        <v>25</v>
      </c>
      <c r="AW37" s="12"/>
    </row>
    <row r="38" spans="1:49" ht="24" customHeight="1">
      <c r="A38" s="48" t="s">
        <v>27</v>
      </c>
      <c r="B38" s="293" t="s">
        <v>48</v>
      </c>
      <c r="C38" s="102" t="s">
        <v>23</v>
      </c>
      <c r="D38" s="78">
        <v>2</v>
      </c>
      <c r="E38" s="78">
        <v>5.8999999999999997E-2</v>
      </c>
      <c r="F38" s="78">
        <v>38.366999848802124</v>
      </c>
      <c r="G38" s="78"/>
      <c r="H38" s="78"/>
      <c r="I38" s="78"/>
      <c r="J38" s="25">
        <f t="shared" si="3"/>
        <v>2</v>
      </c>
      <c r="K38" s="25">
        <f t="shared" si="3"/>
        <v>5.8999999999999997E-2</v>
      </c>
      <c r="L38" s="25">
        <f t="shared" si="3"/>
        <v>38.366999848802124</v>
      </c>
      <c r="M38" s="76"/>
      <c r="N38" s="76"/>
      <c r="O38" s="257"/>
      <c r="P38" s="169"/>
      <c r="Q38" s="169"/>
      <c r="R38" s="169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69"/>
      <c r="Z38" s="169"/>
      <c r="AA38" s="108"/>
      <c r="AB38" s="153">
        <v>998</v>
      </c>
      <c r="AC38" s="20">
        <v>146.3141</v>
      </c>
      <c r="AD38" s="20">
        <v>74788.766000000003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08">
        <f t="shared" si="5"/>
        <v>1000</v>
      </c>
      <c r="AR38" s="108">
        <f t="shared" si="5"/>
        <v>146.37309999999999</v>
      </c>
      <c r="AS38" s="108">
        <f t="shared" si="5"/>
        <v>74827.132999848807</v>
      </c>
      <c r="AT38" s="32" t="s">
        <v>23</v>
      </c>
      <c r="AU38" s="295" t="s">
        <v>48</v>
      </c>
      <c r="AV38" s="49" t="s">
        <v>27</v>
      </c>
      <c r="AW38" s="12"/>
    </row>
    <row r="39" spans="1:49" ht="24" customHeight="1">
      <c r="A39" s="26" t="s">
        <v>49</v>
      </c>
      <c r="B39" s="294"/>
      <c r="C39" s="101" t="s">
        <v>24</v>
      </c>
      <c r="D39" s="79"/>
      <c r="E39" s="79"/>
      <c r="F39" s="79"/>
      <c r="G39" s="79"/>
      <c r="H39" s="79"/>
      <c r="I39" s="79"/>
      <c r="J39" s="116">
        <f t="shared" si="3"/>
        <v>0</v>
      </c>
      <c r="K39" s="116">
        <f t="shared" si="3"/>
        <v>0</v>
      </c>
      <c r="L39" s="116">
        <f t="shared" si="3"/>
        <v>0</v>
      </c>
      <c r="M39" s="77"/>
      <c r="N39" s="77"/>
      <c r="O39" s="258"/>
      <c r="P39" s="213"/>
      <c r="Q39" s="213"/>
      <c r="R39" s="213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3"/>
      <c r="Z39" s="213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96"/>
      <c r="AV39" s="27" t="s">
        <v>49</v>
      </c>
      <c r="AW39" s="12"/>
    </row>
    <row r="40" spans="1:49" ht="24" customHeight="1">
      <c r="A40" s="48"/>
      <c r="B40" s="293" t="s">
        <v>50</v>
      </c>
      <c r="C40" s="102" t="s">
        <v>23</v>
      </c>
      <c r="D40" s="78"/>
      <c r="E40" s="78"/>
      <c r="F40" s="78"/>
      <c r="G40" s="78"/>
      <c r="H40" s="78"/>
      <c r="I40" s="78"/>
      <c r="J40" s="25">
        <f t="shared" si="3"/>
        <v>0</v>
      </c>
      <c r="K40" s="25">
        <f t="shared" si="3"/>
        <v>0</v>
      </c>
      <c r="L40" s="25">
        <f t="shared" si="3"/>
        <v>0</v>
      </c>
      <c r="M40" s="76">
        <v>1</v>
      </c>
      <c r="N40" s="76">
        <v>0.26960000000000001</v>
      </c>
      <c r="O40" s="257">
        <v>101.90900000000001</v>
      </c>
      <c r="P40" s="169"/>
      <c r="Q40" s="169"/>
      <c r="R40" s="169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69"/>
      <c r="Z40" s="169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1</v>
      </c>
      <c r="AR40" s="108">
        <f t="shared" si="5"/>
        <v>0.26960000000000001</v>
      </c>
      <c r="AS40" s="108">
        <f t="shared" si="5"/>
        <v>101.90900000000001</v>
      </c>
      <c r="AT40" s="53" t="s">
        <v>23</v>
      </c>
      <c r="AU40" s="295" t="s">
        <v>50</v>
      </c>
      <c r="AV40" s="49"/>
      <c r="AW40" s="12"/>
    </row>
    <row r="41" spans="1:49" ht="24" customHeight="1">
      <c r="A41" s="48" t="s">
        <v>51</v>
      </c>
      <c r="B41" s="294"/>
      <c r="C41" s="101" t="s">
        <v>24</v>
      </c>
      <c r="D41" s="79"/>
      <c r="E41" s="79"/>
      <c r="F41" s="79"/>
      <c r="G41" s="79"/>
      <c r="H41" s="79"/>
      <c r="I41" s="79"/>
      <c r="J41" s="116">
        <f t="shared" si="3"/>
        <v>0</v>
      </c>
      <c r="K41" s="116">
        <f t="shared" si="3"/>
        <v>0</v>
      </c>
      <c r="L41" s="116">
        <f t="shared" si="3"/>
        <v>0</v>
      </c>
      <c r="M41" s="77"/>
      <c r="N41" s="77"/>
      <c r="O41" s="258"/>
      <c r="P41" s="213"/>
      <c r="Q41" s="213"/>
      <c r="R41" s="213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3"/>
      <c r="Z41" s="213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96"/>
      <c r="AV41" s="49" t="s">
        <v>51</v>
      </c>
      <c r="AW41" s="12"/>
    </row>
    <row r="42" spans="1:49" ht="24" customHeight="1">
      <c r="A42" s="48"/>
      <c r="B42" s="293" t="s">
        <v>52</v>
      </c>
      <c r="C42" s="102" t="s">
        <v>23</v>
      </c>
      <c r="D42" s="78"/>
      <c r="E42" s="78"/>
      <c r="F42" s="78"/>
      <c r="G42" s="78">
        <v>2</v>
      </c>
      <c r="H42" s="78">
        <v>18.6416</v>
      </c>
      <c r="I42" s="78">
        <v>14176.788</v>
      </c>
      <c r="J42" s="25">
        <f t="shared" si="3"/>
        <v>2</v>
      </c>
      <c r="K42" s="25">
        <f t="shared" si="3"/>
        <v>18.6416</v>
      </c>
      <c r="L42" s="25">
        <f t="shared" si="3"/>
        <v>14176.788</v>
      </c>
      <c r="M42" s="76">
        <v>17</v>
      </c>
      <c r="N42" s="76">
        <v>719.62120000000004</v>
      </c>
      <c r="O42" s="257">
        <v>287165.30200000003</v>
      </c>
      <c r="P42" s="169"/>
      <c r="Q42" s="169"/>
      <c r="R42" s="169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69"/>
      <c r="Z42" s="169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19</v>
      </c>
      <c r="AR42" s="108">
        <f t="shared" si="5"/>
        <v>738.26280000000008</v>
      </c>
      <c r="AS42" s="108">
        <f t="shared" si="5"/>
        <v>301342.09000000003</v>
      </c>
      <c r="AT42" s="32" t="s">
        <v>23</v>
      </c>
      <c r="AU42" s="295" t="s">
        <v>52</v>
      </c>
      <c r="AV42" s="49"/>
      <c r="AW42" s="12"/>
    </row>
    <row r="43" spans="1:49" ht="24" customHeight="1">
      <c r="A43" s="48" t="s">
        <v>53</v>
      </c>
      <c r="B43" s="294"/>
      <c r="C43" s="101" t="s">
        <v>24</v>
      </c>
      <c r="D43" s="79">
        <v>46</v>
      </c>
      <c r="E43" s="79">
        <v>395.64679999999998</v>
      </c>
      <c r="F43" s="79">
        <v>488839.90343356441</v>
      </c>
      <c r="G43" s="79">
        <v>24</v>
      </c>
      <c r="H43" s="79">
        <v>246.505</v>
      </c>
      <c r="I43" s="79">
        <v>239440.921</v>
      </c>
      <c r="J43" s="116">
        <f t="shared" si="3"/>
        <v>70</v>
      </c>
      <c r="K43" s="116">
        <f t="shared" si="3"/>
        <v>642.15179999999998</v>
      </c>
      <c r="L43" s="116">
        <f t="shared" si="3"/>
        <v>728280.82443356444</v>
      </c>
      <c r="M43" s="77">
        <v>8</v>
      </c>
      <c r="N43" s="77">
        <v>106.47450000000001</v>
      </c>
      <c r="O43" s="258">
        <v>48237.415999999997</v>
      </c>
      <c r="P43" s="213"/>
      <c r="Q43" s="213"/>
      <c r="R43" s="213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3"/>
      <c r="Z43" s="213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78</v>
      </c>
      <c r="AR43" s="45">
        <f t="shared" si="5"/>
        <v>748.62630000000001</v>
      </c>
      <c r="AS43" s="45">
        <f t="shared" si="5"/>
        <v>776518.24043356441</v>
      </c>
      <c r="AT43" s="61" t="s">
        <v>24</v>
      </c>
      <c r="AU43" s="296"/>
      <c r="AV43" s="49" t="s">
        <v>53</v>
      </c>
      <c r="AW43" s="12"/>
    </row>
    <row r="44" spans="1:49" ht="24" customHeight="1">
      <c r="A44" s="48"/>
      <c r="B44" s="293" t="s">
        <v>54</v>
      </c>
      <c r="C44" s="102" t="s">
        <v>23</v>
      </c>
      <c r="D44" s="78"/>
      <c r="E44" s="78"/>
      <c r="F44" s="78"/>
      <c r="G44" s="78"/>
      <c r="H44" s="78"/>
      <c r="I44" s="78"/>
      <c r="J44" s="25">
        <f t="shared" si="3"/>
        <v>0</v>
      </c>
      <c r="K44" s="25">
        <f t="shared" si="3"/>
        <v>0</v>
      </c>
      <c r="L44" s="25">
        <f t="shared" si="3"/>
        <v>0</v>
      </c>
      <c r="M44" s="76">
        <v>9</v>
      </c>
      <c r="N44" s="76">
        <v>1.0102</v>
      </c>
      <c r="O44" s="257">
        <v>392.17500000000001</v>
      </c>
      <c r="P44" s="169"/>
      <c r="Q44" s="169"/>
      <c r="R44" s="169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69"/>
      <c r="Z44" s="169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9</v>
      </c>
      <c r="AR44" s="108">
        <f t="shared" si="5"/>
        <v>1.0102</v>
      </c>
      <c r="AS44" s="108">
        <f t="shared" si="5"/>
        <v>392.17500000000001</v>
      </c>
      <c r="AT44" s="62" t="s">
        <v>23</v>
      </c>
      <c r="AU44" s="295" t="s">
        <v>54</v>
      </c>
      <c r="AV44" s="49"/>
      <c r="AW44" s="12"/>
    </row>
    <row r="45" spans="1:49" ht="24" customHeight="1">
      <c r="A45" s="48" t="s">
        <v>27</v>
      </c>
      <c r="B45" s="294"/>
      <c r="C45" s="101" t="s">
        <v>24</v>
      </c>
      <c r="D45" s="79"/>
      <c r="E45" s="79"/>
      <c r="F45" s="79"/>
      <c r="G45" s="79"/>
      <c r="H45" s="79"/>
      <c r="I45" s="79"/>
      <c r="J45" s="116">
        <f t="shared" si="3"/>
        <v>0</v>
      </c>
      <c r="K45" s="116">
        <f t="shared" si="3"/>
        <v>0</v>
      </c>
      <c r="L45" s="116">
        <f t="shared" si="3"/>
        <v>0</v>
      </c>
      <c r="M45" s="77">
        <v>4</v>
      </c>
      <c r="N45" s="77">
        <v>0.21299999999999999</v>
      </c>
      <c r="O45" s="258">
        <v>104.426</v>
      </c>
      <c r="P45" s="213"/>
      <c r="Q45" s="213"/>
      <c r="R45" s="213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3"/>
      <c r="Z45" s="213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4</v>
      </c>
      <c r="AR45" s="45">
        <f t="shared" si="5"/>
        <v>0.21299999999999999</v>
      </c>
      <c r="AS45" s="45">
        <f t="shared" si="5"/>
        <v>104.426</v>
      </c>
      <c r="AT45" s="57" t="s">
        <v>24</v>
      </c>
      <c r="AU45" s="296"/>
      <c r="AV45" s="29" t="s">
        <v>27</v>
      </c>
      <c r="AW45" s="12"/>
    </row>
    <row r="46" spans="1:49" ht="24" customHeight="1">
      <c r="A46" s="48"/>
      <c r="B46" s="293" t="s">
        <v>55</v>
      </c>
      <c r="C46" s="102" t="s">
        <v>23</v>
      </c>
      <c r="D46" s="78"/>
      <c r="E46" s="78"/>
      <c r="F46" s="78"/>
      <c r="G46" s="78"/>
      <c r="H46" s="78"/>
      <c r="I46" s="78"/>
      <c r="J46" s="25">
        <f t="shared" si="3"/>
        <v>0</v>
      </c>
      <c r="K46" s="25">
        <f t="shared" si="3"/>
        <v>0</v>
      </c>
      <c r="L46" s="25">
        <f t="shared" si="3"/>
        <v>0</v>
      </c>
      <c r="M46" s="76"/>
      <c r="N46" s="76"/>
      <c r="O46" s="257"/>
      <c r="P46" s="169"/>
      <c r="Q46" s="169"/>
      <c r="R46" s="169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69"/>
      <c r="Z46" s="169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95" t="s">
        <v>55</v>
      </c>
      <c r="AV46" s="29"/>
      <c r="AW46" s="12"/>
    </row>
    <row r="47" spans="1:49" ht="24" customHeight="1">
      <c r="A47" s="26"/>
      <c r="B47" s="294"/>
      <c r="C47" s="101" t="s">
        <v>24</v>
      </c>
      <c r="D47" s="79"/>
      <c r="E47" s="79"/>
      <c r="F47" s="79"/>
      <c r="G47" s="79"/>
      <c r="H47" s="79"/>
      <c r="I47" s="79"/>
      <c r="J47" s="116">
        <f t="shared" si="3"/>
        <v>0</v>
      </c>
      <c r="K47" s="116">
        <f t="shared" si="3"/>
        <v>0</v>
      </c>
      <c r="L47" s="116">
        <f t="shared" si="3"/>
        <v>0</v>
      </c>
      <c r="M47" s="77"/>
      <c r="N47" s="77"/>
      <c r="O47" s="258"/>
      <c r="P47" s="213"/>
      <c r="Q47" s="213"/>
      <c r="R47" s="213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3"/>
      <c r="Z47" s="213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96"/>
      <c r="AV47" s="30"/>
      <c r="AW47" s="12"/>
    </row>
    <row r="48" spans="1:49" ht="24" customHeight="1">
      <c r="A48" s="48"/>
      <c r="B48" s="293" t="s">
        <v>56</v>
      </c>
      <c r="C48" s="102" t="s">
        <v>23</v>
      </c>
      <c r="D48" s="78"/>
      <c r="E48" s="78"/>
      <c r="F48" s="78"/>
      <c r="G48" s="78"/>
      <c r="H48" s="78"/>
      <c r="I48" s="78"/>
      <c r="J48" s="25">
        <f t="shared" si="3"/>
        <v>0</v>
      </c>
      <c r="K48" s="25">
        <f t="shared" si="3"/>
        <v>0</v>
      </c>
      <c r="L48" s="25">
        <f t="shared" si="3"/>
        <v>0</v>
      </c>
      <c r="M48" s="76">
        <v>8</v>
      </c>
      <c r="N48" s="76">
        <v>0.86299999999999999</v>
      </c>
      <c r="O48" s="257">
        <v>382.77100000000002</v>
      </c>
      <c r="P48" s="169">
        <v>7</v>
      </c>
      <c r="Q48" s="169">
        <v>1.675</v>
      </c>
      <c r="R48" s="169">
        <v>730.13400000000001</v>
      </c>
      <c r="S48" s="111"/>
      <c r="T48" s="40"/>
      <c r="U48" s="40"/>
      <c r="V48" s="25">
        <f t="shared" si="4"/>
        <v>7</v>
      </c>
      <c r="W48" s="25">
        <f t="shared" si="1"/>
        <v>1.675</v>
      </c>
      <c r="X48" s="25">
        <f t="shared" si="1"/>
        <v>730.13400000000001</v>
      </c>
      <c r="Y48" s="169">
        <v>32</v>
      </c>
      <c r="Z48" s="169">
        <v>8.9459999999999997</v>
      </c>
      <c r="AA48" s="108">
        <v>3315.76</v>
      </c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47</v>
      </c>
      <c r="AR48" s="108">
        <f t="shared" si="5"/>
        <v>11.484</v>
      </c>
      <c r="AS48" s="108">
        <f t="shared" si="5"/>
        <v>4428.665</v>
      </c>
      <c r="AT48" s="32" t="s">
        <v>23</v>
      </c>
      <c r="AU48" s="295" t="s">
        <v>56</v>
      </c>
      <c r="AV48" s="29"/>
      <c r="AW48" s="12"/>
    </row>
    <row r="49" spans="1:49" ht="24" customHeight="1">
      <c r="A49" s="48" t="s">
        <v>57</v>
      </c>
      <c r="B49" s="294"/>
      <c r="C49" s="101" t="s">
        <v>24</v>
      </c>
      <c r="D49" s="79"/>
      <c r="E49" s="79"/>
      <c r="F49" s="79"/>
      <c r="G49" s="79"/>
      <c r="H49" s="79"/>
      <c r="I49" s="79"/>
      <c r="J49" s="116">
        <f t="shared" si="3"/>
        <v>0</v>
      </c>
      <c r="K49" s="116">
        <f t="shared" si="3"/>
        <v>0</v>
      </c>
      <c r="L49" s="116">
        <f t="shared" si="3"/>
        <v>0</v>
      </c>
      <c r="M49" s="77"/>
      <c r="N49" s="77"/>
      <c r="O49" s="258"/>
      <c r="P49" s="213"/>
      <c r="Q49" s="213"/>
      <c r="R49" s="213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3"/>
      <c r="Z49" s="213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96"/>
      <c r="AV49" s="29" t="s">
        <v>57</v>
      </c>
      <c r="AW49" s="12"/>
    </row>
    <row r="50" spans="1:49" ht="24" customHeight="1">
      <c r="A50" s="48"/>
      <c r="B50" s="293" t="s">
        <v>58</v>
      </c>
      <c r="C50" s="102" t="s">
        <v>23</v>
      </c>
      <c r="D50" s="78">
        <v>1</v>
      </c>
      <c r="E50" s="78">
        <v>276.53199999999998</v>
      </c>
      <c r="F50" s="78">
        <v>72462.084554439149</v>
      </c>
      <c r="G50" s="78"/>
      <c r="H50" s="78"/>
      <c r="I50" s="78"/>
      <c r="J50" s="25">
        <f t="shared" si="3"/>
        <v>1</v>
      </c>
      <c r="K50" s="25">
        <f t="shared" si="3"/>
        <v>276.53199999999998</v>
      </c>
      <c r="L50" s="25">
        <f t="shared" si="3"/>
        <v>72462.084554439149</v>
      </c>
      <c r="M50" s="76"/>
      <c r="N50" s="76"/>
      <c r="O50" s="257"/>
      <c r="P50" s="169"/>
      <c r="Q50" s="169"/>
      <c r="R50" s="169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69"/>
      <c r="Z50" s="169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1</v>
      </c>
      <c r="AR50" s="108">
        <f t="shared" si="5"/>
        <v>276.53199999999998</v>
      </c>
      <c r="AS50" s="108">
        <f t="shared" si="5"/>
        <v>72462.084554439149</v>
      </c>
      <c r="AT50" s="32" t="s">
        <v>23</v>
      </c>
      <c r="AU50" s="295" t="s">
        <v>58</v>
      </c>
      <c r="AV50" s="28"/>
      <c r="AW50" s="12"/>
    </row>
    <row r="51" spans="1:49" ht="24" customHeight="1">
      <c r="A51" s="48"/>
      <c r="B51" s="294"/>
      <c r="C51" s="101" t="s">
        <v>24</v>
      </c>
      <c r="D51" s="79">
        <v>1</v>
      </c>
      <c r="E51" s="79">
        <v>137.58000000000001</v>
      </c>
      <c r="F51" s="79">
        <v>35784.745778978351</v>
      </c>
      <c r="G51" s="79"/>
      <c r="H51" s="79"/>
      <c r="I51" s="79"/>
      <c r="J51" s="116">
        <f t="shared" si="3"/>
        <v>1</v>
      </c>
      <c r="K51" s="116">
        <f t="shared" si="3"/>
        <v>137.58000000000001</v>
      </c>
      <c r="L51" s="116">
        <f t="shared" si="3"/>
        <v>35784.745778978351</v>
      </c>
      <c r="M51" s="77"/>
      <c r="N51" s="77"/>
      <c r="O51" s="258"/>
      <c r="P51" s="213"/>
      <c r="Q51" s="213"/>
      <c r="R51" s="213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3">
        <v>1</v>
      </c>
      <c r="Z51" s="213">
        <v>99.66</v>
      </c>
      <c r="AA51" s="109">
        <v>23603.57</v>
      </c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2</v>
      </c>
      <c r="AR51" s="45">
        <f t="shared" si="5"/>
        <v>237.24</v>
      </c>
      <c r="AS51" s="45">
        <f t="shared" si="5"/>
        <v>59388.315778978351</v>
      </c>
      <c r="AT51" s="61" t="s">
        <v>24</v>
      </c>
      <c r="AU51" s="296"/>
      <c r="AV51" s="29"/>
      <c r="AW51" s="12"/>
    </row>
    <row r="52" spans="1:49" ht="24" customHeight="1">
      <c r="A52" s="48"/>
      <c r="B52" s="293" t="s">
        <v>59</v>
      </c>
      <c r="C52" s="102" t="s">
        <v>23</v>
      </c>
      <c r="D52" s="78"/>
      <c r="E52" s="78"/>
      <c r="F52" s="78"/>
      <c r="G52" s="78"/>
      <c r="H52" s="78"/>
      <c r="I52" s="78"/>
      <c r="J52" s="25">
        <f t="shared" si="3"/>
        <v>0</v>
      </c>
      <c r="K52" s="25">
        <f t="shared" si="3"/>
        <v>0</v>
      </c>
      <c r="L52" s="25">
        <f t="shared" si="3"/>
        <v>0</v>
      </c>
      <c r="M52" s="76"/>
      <c r="N52" s="76"/>
      <c r="O52" s="257"/>
      <c r="P52" s="169"/>
      <c r="Q52" s="169"/>
      <c r="R52" s="169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69"/>
      <c r="Z52" s="169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95" t="s">
        <v>59</v>
      </c>
      <c r="AV52" s="29"/>
      <c r="AW52" s="12"/>
    </row>
    <row r="53" spans="1:49" ht="24" customHeight="1">
      <c r="A53" s="48" t="s">
        <v>27</v>
      </c>
      <c r="B53" s="294"/>
      <c r="C53" s="101" t="s">
        <v>24</v>
      </c>
      <c r="D53" s="79"/>
      <c r="E53" s="79"/>
      <c r="F53" s="79"/>
      <c r="G53" s="79"/>
      <c r="H53" s="79"/>
      <c r="I53" s="79"/>
      <c r="J53" s="116">
        <f t="shared" si="3"/>
        <v>0</v>
      </c>
      <c r="K53" s="116">
        <f t="shared" si="3"/>
        <v>0</v>
      </c>
      <c r="L53" s="116">
        <f t="shared" si="3"/>
        <v>0</v>
      </c>
      <c r="M53" s="77">
        <v>170</v>
      </c>
      <c r="N53" s="77">
        <v>413.04829999999998</v>
      </c>
      <c r="O53" s="258">
        <v>407757.06900000002</v>
      </c>
      <c r="P53" s="213"/>
      <c r="Q53" s="213"/>
      <c r="R53" s="213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3"/>
      <c r="Z53" s="213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170</v>
      </c>
      <c r="AR53" s="45">
        <f t="shared" si="5"/>
        <v>413.04829999999998</v>
      </c>
      <c r="AS53" s="45">
        <f t="shared" si="5"/>
        <v>407757.06900000002</v>
      </c>
      <c r="AT53" s="61" t="s">
        <v>24</v>
      </c>
      <c r="AU53" s="296"/>
      <c r="AV53" s="29" t="s">
        <v>27</v>
      </c>
      <c r="AW53" s="12"/>
    </row>
    <row r="54" spans="1:49" ht="24" customHeight="1">
      <c r="A54" s="48"/>
      <c r="B54" s="293" t="s">
        <v>60</v>
      </c>
      <c r="C54" s="102" t="s">
        <v>23</v>
      </c>
      <c r="D54" s="78"/>
      <c r="E54" s="78"/>
      <c r="F54" s="78"/>
      <c r="G54" s="78"/>
      <c r="H54" s="78"/>
      <c r="I54" s="78"/>
      <c r="J54" s="25">
        <f t="shared" si="3"/>
        <v>0</v>
      </c>
      <c r="K54" s="25">
        <f t="shared" si="3"/>
        <v>0</v>
      </c>
      <c r="L54" s="25">
        <f t="shared" si="3"/>
        <v>0</v>
      </c>
      <c r="M54" s="76"/>
      <c r="N54" s="76"/>
      <c r="O54" s="257"/>
      <c r="P54" s="169"/>
      <c r="Q54" s="169"/>
      <c r="R54" s="169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69"/>
      <c r="Z54" s="169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>
        <v>2</v>
      </c>
      <c r="AL54" s="20">
        <v>3.2500000000000001E-2</v>
      </c>
      <c r="AM54" s="20">
        <v>40.378999999999998</v>
      </c>
      <c r="AN54" s="20">
        <v>10</v>
      </c>
      <c r="AO54" s="20">
        <v>0.1036</v>
      </c>
      <c r="AP54" s="20">
        <v>204.56299999999999</v>
      </c>
      <c r="AQ54" s="108">
        <f t="shared" si="5"/>
        <v>12</v>
      </c>
      <c r="AR54" s="108">
        <f t="shared" si="5"/>
        <v>0.1361</v>
      </c>
      <c r="AS54" s="108">
        <f t="shared" si="5"/>
        <v>244.94199999999998</v>
      </c>
      <c r="AT54" s="62" t="s">
        <v>23</v>
      </c>
      <c r="AU54" s="295" t="s">
        <v>60</v>
      </c>
      <c r="AV54" s="49"/>
      <c r="AW54" s="12"/>
    </row>
    <row r="55" spans="1:49" ht="24" customHeight="1">
      <c r="A55" s="26"/>
      <c r="B55" s="294"/>
      <c r="C55" s="101" t="s">
        <v>24</v>
      </c>
      <c r="D55" s="79"/>
      <c r="E55" s="79"/>
      <c r="F55" s="79"/>
      <c r="G55" s="79"/>
      <c r="H55" s="79"/>
      <c r="I55" s="79"/>
      <c r="J55" s="116">
        <f t="shared" si="3"/>
        <v>0</v>
      </c>
      <c r="K55" s="116">
        <f t="shared" si="3"/>
        <v>0</v>
      </c>
      <c r="L55" s="116">
        <f t="shared" si="3"/>
        <v>0</v>
      </c>
      <c r="M55" s="77"/>
      <c r="N55" s="77"/>
      <c r="O55" s="258"/>
      <c r="P55" s="213"/>
      <c r="Q55" s="213"/>
      <c r="R55" s="213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3"/>
      <c r="Z55" s="213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96"/>
      <c r="AV55" s="27"/>
      <c r="AW55" s="12"/>
    </row>
    <row r="56" spans="1:49" ht="24" customHeight="1">
      <c r="A56" s="315" t="s">
        <v>61</v>
      </c>
      <c r="B56" s="295" t="s">
        <v>62</v>
      </c>
      <c r="C56" s="102" t="s">
        <v>23</v>
      </c>
      <c r="D56" s="78"/>
      <c r="E56" s="78"/>
      <c r="F56" s="78"/>
      <c r="G56" s="78"/>
      <c r="H56" s="78"/>
      <c r="I56" s="78"/>
      <c r="J56" s="25">
        <f t="shared" si="3"/>
        <v>0</v>
      </c>
      <c r="K56" s="25">
        <f t="shared" si="3"/>
        <v>0</v>
      </c>
      <c r="L56" s="25">
        <f t="shared" si="3"/>
        <v>0</v>
      </c>
      <c r="M56" s="76"/>
      <c r="N56" s="76"/>
      <c r="O56" s="257"/>
      <c r="P56" s="169"/>
      <c r="Q56" s="169"/>
      <c r="R56" s="169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69"/>
      <c r="Z56" s="169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0</v>
      </c>
      <c r="AR56" s="108">
        <f t="shared" si="5"/>
        <v>0</v>
      </c>
      <c r="AS56" s="108">
        <f t="shared" si="5"/>
        <v>0</v>
      </c>
      <c r="AT56" s="31" t="s">
        <v>23</v>
      </c>
      <c r="AU56" s="317" t="s">
        <v>61</v>
      </c>
      <c r="AV56" s="318" t="s">
        <v>64</v>
      </c>
      <c r="AW56" s="12"/>
    </row>
    <row r="57" spans="1:49" ht="24" customHeight="1">
      <c r="A57" s="316"/>
      <c r="B57" s="296"/>
      <c r="C57" s="101" t="s">
        <v>24</v>
      </c>
      <c r="D57" s="79"/>
      <c r="E57" s="79"/>
      <c r="F57" s="79"/>
      <c r="G57" s="79"/>
      <c r="H57" s="79"/>
      <c r="I57" s="79"/>
      <c r="J57" s="116">
        <f t="shared" si="3"/>
        <v>0</v>
      </c>
      <c r="K57" s="116">
        <f t="shared" si="3"/>
        <v>0</v>
      </c>
      <c r="L57" s="116">
        <f t="shared" si="3"/>
        <v>0</v>
      </c>
      <c r="M57" s="77">
        <v>2</v>
      </c>
      <c r="N57" s="77">
        <v>1.9892000000000001</v>
      </c>
      <c r="O57" s="258">
        <v>2198.5250000000001</v>
      </c>
      <c r="P57" s="213"/>
      <c r="Q57" s="213"/>
      <c r="R57" s="213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3"/>
      <c r="Z57" s="213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2</v>
      </c>
      <c r="AR57" s="45">
        <f t="shared" si="5"/>
        <v>1.9892000000000001</v>
      </c>
      <c r="AS57" s="45">
        <f t="shared" si="5"/>
        <v>2198.5250000000001</v>
      </c>
      <c r="AT57" s="22" t="s">
        <v>24</v>
      </c>
      <c r="AU57" s="319"/>
      <c r="AV57" s="320"/>
      <c r="AW57" s="12"/>
    </row>
    <row r="58" spans="1:49" ht="24" customHeight="1">
      <c r="A58" s="7" t="s">
        <v>64</v>
      </c>
      <c r="C58" s="103" t="s">
        <v>23</v>
      </c>
      <c r="D58" s="80"/>
      <c r="E58" s="151"/>
      <c r="F58" s="80"/>
      <c r="G58" s="206">
        <v>6</v>
      </c>
      <c r="H58" s="200">
        <v>0.16980000000000001</v>
      </c>
      <c r="I58" s="200">
        <v>173.751</v>
      </c>
      <c r="J58" s="25">
        <f t="shared" ref="J58:L71" si="6">SUM(D58,G58)</f>
        <v>6</v>
      </c>
      <c r="K58" s="25">
        <f t="shared" si="6"/>
        <v>0.16980000000000001</v>
      </c>
      <c r="L58" s="25">
        <f t="shared" si="6"/>
        <v>173.751</v>
      </c>
      <c r="M58" s="259">
        <v>2284</v>
      </c>
      <c r="N58" s="260">
        <v>119.5414</v>
      </c>
      <c r="O58" s="267">
        <v>50872.629000000001</v>
      </c>
      <c r="P58" s="216">
        <v>11</v>
      </c>
      <c r="Q58" s="216">
        <v>15.795</v>
      </c>
      <c r="R58" s="216">
        <v>5297.2330000000002</v>
      </c>
      <c r="S58" s="51"/>
      <c r="T58" s="51"/>
      <c r="U58" s="42"/>
      <c r="V58" s="25">
        <f t="shared" si="4"/>
        <v>11</v>
      </c>
      <c r="W58" s="25">
        <f t="shared" si="1"/>
        <v>15.795</v>
      </c>
      <c r="X58" s="25">
        <f t="shared" si="1"/>
        <v>5297.2330000000002</v>
      </c>
      <c r="Y58" s="216">
        <v>171</v>
      </c>
      <c r="Z58" s="216">
        <v>7.7473000000000001</v>
      </c>
      <c r="AA58" s="287">
        <v>5730.41</v>
      </c>
      <c r="AB58" s="187">
        <v>479</v>
      </c>
      <c r="AC58" s="173">
        <v>19.603100000000001</v>
      </c>
      <c r="AD58" s="173">
        <v>14901.407999999999</v>
      </c>
      <c r="AE58" s="173"/>
      <c r="AF58" s="173"/>
      <c r="AG58" s="173"/>
      <c r="AH58" s="184">
        <v>110</v>
      </c>
      <c r="AI58" s="184">
        <v>29.0487</v>
      </c>
      <c r="AJ58" s="184">
        <v>10753.266</v>
      </c>
      <c r="AK58" s="184">
        <v>114</v>
      </c>
      <c r="AL58" s="184">
        <v>4.6471999999999998</v>
      </c>
      <c r="AM58" s="184">
        <v>4053.4940000000001</v>
      </c>
      <c r="AN58" s="173">
        <v>23</v>
      </c>
      <c r="AO58" s="173">
        <v>0.63149999999999995</v>
      </c>
      <c r="AP58" s="173">
        <v>747.42200000000003</v>
      </c>
      <c r="AQ58" s="108">
        <f t="shared" ref="AQ58:AS71" si="7">SUM(J58,M58,V58,Y58,AB58,AE58,AH58,AK58,AN58)</f>
        <v>3198</v>
      </c>
      <c r="AR58" s="108">
        <f t="shared" si="7"/>
        <v>197.18399999999997</v>
      </c>
      <c r="AS58" s="108">
        <f t="shared" si="7"/>
        <v>92529.613000000012</v>
      </c>
      <c r="AT58" s="32" t="s">
        <v>23</v>
      </c>
      <c r="AU58" s="34"/>
      <c r="AV58" s="49" t="s">
        <v>64</v>
      </c>
      <c r="AW58" s="12"/>
    </row>
    <row r="59" spans="1:49" ht="24" customHeight="1">
      <c r="A59" s="309" t="s">
        <v>65</v>
      </c>
      <c r="B59" s="310"/>
      <c r="C59" s="104" t="s">
        <v>66</v>
      </c>
      <c r="D59" s="152"/>
      <c r="E59" s="78"/>
      <c r="F59" s="152"/>
      <c r="G59" s="147"/>
      <c r="H59" s="78"/>
      <c r="I59" s="160"/>
      <c r="J59" s="95">
        <f t="shared" si="6"/>
        <v>0</v>
      </c>
      <c r="K59" s="95">
        <f t="shared" si="6"/>
        <v>0</v>
      </c>
      <c r="L59" s="95">
        <f t="shared" si="6"/>
        <v>0</v>
      </c>
      <c r="M59" s="208"/>
      <c r="N59" s="76"/>
      <c r="O59" s="262"/>
      <c r="P59" s="169"/>
      <c r="Q59" s="215"/>
      <c r="R59" s="169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69"/>
      <c r="Z59" s="215"/>
      <c r="AA59" s="108"/>
      <c r="AB59" s="153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11" t="s">
        <v>65</v>
      </c>
      <c r="AV59" s="312"/>
      <c r="AW59" s="12"/>
    </row>
    <row r="60" spans="1:49" ht="24" customHeight="1">
      <c r="A60" s="15"/>
      <c r="B60" s="16"/>
      <c r="C60" s="101" t="s">
        <v>24</v>
      </c>
      <c r="D60" s="79"/>
      <c r="E60" s="79"/>
      <c r="F60" s="79"/>
      <c r="G60" s="148"/>
      <c r="H60" s="79"/>
      <c r="I60" s="161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63">
        <v>211</v>
      </c>
      <c r="N60" s="77">
        <v>5.9292999999999996</v>
      </c>
      <c r="O60" s="264">
        <v>4835.0020000000004</v>
      </c>
      <c r="P60" s="213">
        <v>24</v>
      </c>
      <c r="Q60" s="213">
        <v>161.97559999999999</v>
      </c>
      <c r="R60" s="213">
        <v>53922.614000000001</v>
      </c>
      <c r="S60" s="41"/>
      <c r="T60" s="41"/>
      <c r="U60" s="41"/>
      <c r="V60" s="112">
        <f t="shared" si="4"/>
        <v>24</v>
      </c>
      <c r="W60" s="112">
        <f t="shared" si="1"/>
        <v>161.97559999999999</v>
      </c>
      <c r="X60" s="112">
        <f t="shared" si="1"/>
        <v>53922.614000000001</v>
      </c>
      <c r="Y60" s="213"/>
      <c r="Z60" s="213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235</v>
      </c>
      <c r="AR60" s="45">
        <f t="shared" si="7"/>
        <v>167.9049</v>
      </c>
      <c r="AS60" s="45">
        <f t="shared" si="7"/>
        <v>58757.616000000002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80">
        <v>15</v>
      </c>
      <c r="E61" s="80">
        <v>283.33580000000001</v>
      </c>
      <c r="F61" s="80">
        <v>76953.90389673764</v>
      </c>
      <c r="G61" s="207">
        <v>21</v>
      </c>
      <c r="H61" s="151">
        <v>27.751999999999999</v>
      </c>
      <c r="I61" s="159">
        <v>18803.346000000001</v>
      </c>
      <c r="J61" s="25">
        <f t="shared" si="6"/>
        <v>36</v>
      </c>
      <c r="K61" s="25">
        <f t="shared" si="6"/>
        <v>311.08780000000002</v>
      </c>
      <c r="L61" s="25">
        <f t="shared" si="6"/>
        <v>95757.249896737645</v>
      </c>
      <c r="M61" s="265">
        <v>2859</v>
      </c>
      <c r="N61" s="266">
        <v>2529.8605000000007</v>
      </c>
      <c r="O61" s="261">
        <v>742501.848</v>
      </c>
      <c r="P61" s="173">
        <v>859</v>
      </c>
      <c r="Q61" s="173">
        <v>2964.1215000000002</v>
      </c>
      <c r="R61" s="173">
        <v>653890.36300000001</v>
      </c>
      <c r="S61" s="52"/>
      <c r="T61" s="52"/>
      <c r="U61" s="52"/>
      <c r="V61" s="25">
        <f t="shared" si="4"/>
        <v>859</v>
      </c>
      <c r="W61" s="25">
        <f t="shared" si="1"/>
        <v>2964.1215000000002</v>
      </c>
      <c r="X61" s="25">
        <f t="shared" si="1"/>
        <v>653890.36300000001</v>
      </c>
      <c r="Y61" s="216">
        <v>781</v>
      </c>
      <c r="Z61" s="216">
        <v>2443.1819</v>
      </c>
      <c r="AA61" s="287">
        <v>511914.86499999999</v>
      </c>
      <c r="AB61" s="187">
        <v>4216</v>
      </c>
      <c r="AC61" s="173">
        <v>555.3293000000001</v>
      </c>
      <c r="AD61" s="173">
        <v>266235.55200000003</v>
      </c>
      <c r="AE61" s="184">
        <v>149</v>
      </c>
      <c r="AF61" s="184">
        <v>13.1206</v>
      </c>
      <c r="AG61" s="184">
        <v>16280.378000000001</v>
      </c>
      <c r="AH61" s="173">
        <v>417</v>
      </c>
      <c r="AI61" s="173">
        <v>186.79249999999999</v>
      </c>
      <c r="AJ61" s="173">
        <v>91942.646000000008</v>
      </c>
      <c r="AK61" s="184">
        <v>203</v>
      </c>
      <c r="AL61" s="184">
        <v>7.0084</v>
      </c>
      <c r="AM61" s="184">
        <v>6803.4279999999999</v>
      </c>
      <c r="AN61" s="173">
        <v>519</v>
      </c>
      <c r="AO61" s="173">
        <v>45.632810000000006</v>
      </c>
      <c r="AP61" s="173">
        <v>33293.907999999996</v>
      </c>
      <c r="AQ61" s="108">
        <f t="shared" si="7"/>
        <v>10039</v>
      </c>
      <c r="AR61" s="108">
        <f t="shared" si="7"/>
        <v>9056.1353099999997</v>
      </c>
      <c r="AS61" s="108">
        <f t="shared" si="7"/>
        <v>2418620.2378967376</v>
      </c>
      <c r="AT61" s="32" t="s">
        <v>23</v>
      </c>
      <c r="AU61" s="34"/>
      <c r="AV61" s="49" t="s">
        <v>64</v>
      </c>
      <c r="AW61" s="12"/>
    </row>
    <row r="62" spans="1:49" ht="24" customHeight="1">
      <c r="A62" s="313" t="s">
        <v>67</v>
      </c>
      <c r="B62" s="314" t="s">
        <v>68</v>
      </c>
      <c r="C62" s="102" t="s">
        <v>66</v>
      </c>
      <c r="D62" s="152"/>
      <c r="E62" s="152"/>
      <c r="F62" s="152"/>
      <c r="G62" s="147"/>
      <c r="H62" s="78"/>
      <c r="I62" s="160"/>
      <c r="J62" s="95">
        <f t="shared" si="6"/>
        <v>0</v>
      </c>
      <c r="K62" s="95">
        <f t="shared" si="6"/>
        <v>0</v>
      </c>
      <c r="L62" s="95">
        <f t="shared" si="6"/>
        <v>0</v>
      </c>
      <c r="M62" s="208"/>
      <c r="N62" s="76"/>
      <c r="O62" s="262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69"/>
      <c r="Z62" s="169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11" t="s">
        <v>67</v>
      </c>
      <c r="AV62" s="312"/>
      <c r="AW62" s="12"/>
    </row>
    <row r="63" spans="1:49" ht="24" customHeight="1">
      <c r="A63" s="15"/>
      <c r="B63" s="16"/>
      <c r="C63" s="101" t="s">
        <v>24</v>
      </c>
      <c r="D63" s="79">
        <v>47</v>
      </c>
      <c r="E63" s="79">
        <v>533.22680000000003</v>
      </c>
      <c r="F63" s="79">
        <v>524624.6492125428</v>
      </c>
      <c r="G63" s="148">
        <v>24</v>
      </c>
      <c r="H63" s="79">
        <v>246.505</v>
      </c>
      <c r="I63" s="79">
        <v>239440.921</v>
      </c>
      <c r="J63" s="112">
        <f t="shared" si="6"/>
        <v>71</v>
      </c>
      <c r="K63" s="112">
        <f t="shared" si="6"/>
        <v>779.73180000000002</v>
      </c>
      <c r="L63" s="112">
        <f t="shared" si="6"/>
        <v>764065.57021254278</v>
      </c>
      <c r="M63" s="263">
        <v>533</v>
      </c>
      <c r="N63" s="77">
        <v>5539.4225000000006</v>
      </c>
      <c r="O63" s="264">
        <v>1427678.845</v>
      </c>
      <c r="P63" s="23">
        <v>58</v>
      </c>
      <c r="Q63" s="23">
        <v>3277.3706000000002</v>
      </c>
      <c r="R63" s="23">
        <v>490728.39400000003</v>
      </c>
      <c r="S63" s="44"/>
      <c r="T63" s="44"/>
      <c r="U63" s="44"/>
      <c r="V63" s="112">
        <f t="shared" si="4"/>
        <v>58</v>
      </c>
      <c r="W63" s="112">
        <f t="shared" si="1"/>
        <v>3277.3706000000002</v>
      </c>
      <c r="X63" s="112">
        <f t="shared" si="1"/>
        <v>490728.39400000003</v>
      </c>
      <c r="Y63" s="213">
        <v>44</v>
      </c>
      <c r="Z63" s="213">
        <v>2394.3147999999997</v>
      </c>
      <c r="AA63" s="109">
        <v>516571.64600000001</v>
      </c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706</v>
      </c>
      <c r="AR63" s="45">
        <f t="shared" si="7"/>
        <v>11990.8397</v>
      </c>
      <c r="AS63" s="45">
        <f t="shared" si="7"/>
        <v>3199044.4552125428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93" t="s">
        <v>70</v>
      </c>
      <c r="C64" s="102" t="s">
        <v>23</v>
      </c>
      <c r="D64" s="78"/>
      <c r="E64" s="78"/>
      <c r="F64" s="78"/>
      <c r="G64" s="78">
        <v>205</v>
      </c>
      <c r="H64" s="78">
        <v>503.48239999999998</v>
      </c>
      <c r="I64" s="78">
        <v>120973.995</v>
      </c>
      <c r="J64" s="25">
        <f t="shared" si="6"/>
        <v>205</v>
      </c>
      <c r="K64" s="25">
        <f t="shared" si="6"/>
        <v>503.48239999999998</v>
      </c>
      <c r="L64" s="25">
        <f t="shared" si="6"/>
        <v>120973.995</v>
      </c>
      <c r="M64" s="76">
        <v>570</v>
      </c>
      <c r="N64" s="76">
        <v>56.502200000000002</v>
      </c>
      <c r="O64" s="262">
        <v>58951.491000000002</v>
      </c>
      <c r="P64" s="20">
        <v>4069</v>
      </c>
      <c r="Q64" s="20">
        <v>1249.5735</v>
      </c>
      <c r="R64" s="20">
        <v>547495.05299999996</v>
      </c>
      <c r="S64" s="111"/>
      <c r="T64" s="40"/>
      <c r="U64" s="40"/>
      <c r="V64" s="25">
        <f t="shared" si="4"/>
        <v>4069</v>
      </c>
      <c r="W64" s="25">
        <f t="shared" si="1"/>
        <v>1249.5735</v>
      </c>
      <c r="X64" s="25">
        <f t="shared" si="1"/>
        <v>547495.05299999996</v>
      </c>
      <c r="Y64" s="169">
        <v>30</v>
      </c>
      <c r="Z64" s="169">
        <v>277.22199999999998</v>
      </c>
      <c r="AA64" s="108">
        <v>37436.92</v>
      </c>
      <c r="AB64" s="153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4874</v>
      </c>
      <c r="AR64" s="108">
        <f t="shared" si="7"/>
        <v>2086.7800999999999</v>
      </c>
      <c r="AS64" s="108">
        <f t="shared" si="7"/>
        <v>764857.45900000003</v>
      </c>
      <c r="AT64" s="32" t="s">
        <v>23</v>
      </c>
      <c r="AU64" s="295" t="s">
        <v>70</v>
      </c>
      <c r="AV64" s="35" t="s">
        <v>69</v>
      </c>
      <c r="AW64" s="12"/>
    </row>
    <row r="65" spans="1:49" ht="24" customHeight="1">
      <c r="A65" s="48"/>
      <c r="B65" s="294"/>
      <c r="C65" s="101" t="s">
        <v>24</v>
      </c>
      <c r="D65" s="79">
        <v>275</v>
      </c>
      <c r="E65" s="79">
        <v>25.4636</v>
      </c>
      <c r="F65" s="79">
        <v>27730.295890719583</v>
      </c>
      <c r="G65" s="79">
        <v>62</v>
      </c>
      <c r="H65" s="79">
        <v>5.9020999999999999</v>
      </c>
      <c r="I65" s="79">
        <v>8490.3729999999996</v>
      </c>
      <c r="J65" s="116">
        <f t="shared" si="6"/>
        <v>337</v>
      </c>
      <c r="K65" s="116">
        <f t="shared" si="6"/>
        <v>31.3657</v>
      </c>
      <c r="L65" s="116">
        <f t="shared" si="6"/>
        <v>36220.668890719578</v>
      </c>
      <c r="M65" s="77">
        <v>64</v>
      </c>
      <c r="N65" s="77">
        <v>3.5476999999999999</v>
      </c>
      <c r="O65" s="258">
        <v>2041.723</v>
      </c>
      <c r="P65" s="23">
        <v>42</v>
      </c>
      <c r="Q65" s="23">
        <v>8.8757999999999999</v>
      </c>
      <c r="R65" s="23">
        <v>2507.1759999999999</v>
      </c>
      <c r="S65" s="41"/>
      <c r="T65" s="41"/>
      <c r="U65" s="41"/>
      <c r="V65" s="116">
        <f t="shared" si="4"/>
        <v>42</v>
      </c>
      <c r="W65" s="116">
        <f t="shared" si="1"/>
        <v>8.8757999999999999</v>
      </c>
      <c r="X65" s="116">
        <f t="shared" si="1"/>
        <v>2507.1759999999999</v>
      </c>
      <c r="Y65" s="213">
        <v>1</v>
      </c>
      <c r="Z65" s="213">
        <v>14.544</v>
      </c>
      <c r="AA65" s="109">
        <v>13820.793</v>
      </c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444</v>
      </c>
      <c r="AR65" s="45">
        <f t="shared" si="7"/>
        <v>58.333200000000005</v>
      </c>
      <c r="AS65" s="45">
        <f t="shared" si="7"/>
        <v>54590.360890719574</v>
      </c>
      <c r="AT65" s="61" t="s">
        <v>24</v>
      </c>
      <c r="AU65" s="296"/>
      <c r="AV65" s="49"/>
      <c r="AW65" s="12"/>
    </row>
    <row r="66" spans="1:49" ht="24" customHeight="1">
      <c r="A66" s="48" t="s">
        <v>71</v>
      </c>
      <c r="B66" s="293" t="s">
        <v>72</v>
      </c>
      <c r="C66" s="102" t="s">
        <v>23</v>
      </c>
      <c r="D66" s="78"/>
      <c r="E66" s="78"/>
      <c r="F66" s="78"/>
      <c r="G66" s="78"/>
      <c r="H66" s="78"/>
      <c r="I66" s="78"/>
      <c r="J66" s="25">
        <f t="shared" si="6"/>
        <v>0</v>
      </c>
      <c r="K66" s="25">
        <f t="shared" si="6"/>
        <v>0</v>
      </c>
      <c r="L66" s="25">
        <f t="shared" si="6"/>
        <v>0</v>
      </c>
      <c r="M66" s="76"/>
      <c r="N66" s="76"/>
      <c r="O66" s="257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69"/>
      <c r="Z66" s="169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95" t="s">
        <v>72</v>
      </c>
      <c r="AV66" s="49" t="s">
        <v>71</v>
      </c>
      <c r="AW66" s="12"/>
    </row>
    <row r="67" spans="1:49" ht="24" customHeight="1">
      <c r="A67" s="26" t="s">
        <v>49</v>
      </c>
      <c r="B67" s="294"/>
      <c r="C67" s="101" t="s">
        <v>24</v>
      </c>
      <c r="D67" s="79"/>
      <c r="E67" s="79"/>
      <c r="F67" s="79"/>
      <c r="G67" s="79"/>
      <c r="H67" s="79"/>
      <c r="I67" s="79"/>
      <c r="J67" s="116">
        <f t="shared" si="6"/>
        <v>0</v>
      </c>
      <c r="K67" s="116">
        <f t="shared" si="6"/>
        <v>0</v>
      </c>
      <c r="L67" s="116">
        <f t="shared" si="6"/>
        <v>0</v>
      </c>
      <c r="M67" s="77"/>
      <c r="N67" s="77"/>
      <c r="O67" s="258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3"/>
      <c r="Z67" s="213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96"/>
      <c r="AV67" s="27" t="s">
        <v>49</v>
      </c>
      <c r="AW67" s="12"/>
    </row>
    <row r="68" spans="1:49" ht="24" customHeight="1">
      <c r="A68" s="297" t="s">
        <v>73</v>
      </c>
      <c r="B68" s="298"/>
      <c r="C68" s="102" t="s">
        <v>23</v>
      </c>
      <c r="D68" s="20">
        <v>15</v>
      </c>
      <c r="E68" s="20">
        <v>283.33580000000001</v>
      </c>
      <c r="F68" s="25">
        <v>76953.90389673764</v>
      </c>
      <c r="G68" s="153">
        <v>226</v>
      </c>
      <c r="H68" s="20">
        <v>531.23439999999994</v>
      </c>
      <c r="I68" s="134">
        <v>139777.34099999999</v>
      </c>
      <c r="J68" s="25">
        <f t="shared" si="6"/>
        <v>241</v>
      </c>
      <c r="K68" s="25">
        <f t="shared" si="6"/>
        <v>814.57019999999989</v>
      </c>
      <c r="L68" s="25">
        <f t="shared" si="6"/>
        <v>216731.24489673763</v>
      </c>
      <c r="M68" s="153">
        <v>3429</v>
      </c>
      <c r="N68" s="20">
        <v>2586.3627000000006</v>
      </c>
      <c r="O68" s="134">
        <v>801453.33900000004</v>
      </c>
      <c r="P68" s="20">
        <v>4928</v>
      </c>
      <c r="Q68" s="20">
        <v>4213.6949999999997</v>
      </c>
      <c r="R68" s="20">
        <v>1201385.416</v>
      </c>
      <c r="S68" s="25"/>
      <c r="T68" s="25"/>
      <c r="U68" s="25"/>
      <c r="V68" s="25">
        <f t="shared" si="4"/>
        <v>4928</v>
      </c>
      <c r="W68" s="25">
        <f t="shared" si="1"/>
        <v>4213.6949999999997</v>
      </c>
      <c r="X68" s="25">
        <f t="shared" si="1"/>
        <v>1201385.416</v>
      </c>
      <c r="Y68" s="169">
        <v>811</v>
      </c>
      <c r="Z68" s="169">
        <v>2720.4039000000002</v>
      </c>
      <c r="AA68" s="108">
        <v>549351.78500000003</v>
      </c>
      <c r="AB68" s="153">
        <v>4216</v>
      </c>
      <c r="AC68" s="20">
        <v>555.3293000000001</v>
      </c>
      <c r="AD68" s="20">
        <v>266235.55200000003</v>
      </c>
      <c r="AE68" s="20">
        <v>149</v>
      </c>
      <c r="AF68" s="20">
        <v>13.1206</v>
      </c>
      <c r="AG68" s="20">
        <v>16280.378000000001</v>
      </c>
      <c r="AH68" s="20">
        <v>417</v>
      </c>
      <c r="AI68" s="20">
        <v>186.79249999999999</v>
      </c>
      <c r="AJ68" s="20">
        <v>91942.646000000008</v>
      </c>
      <c r="AK68" s="20">
        <v>203</v>
      </c>
      <c r="AL68" s="20">
        <v>7.0084</v>
      </c>
      <c r="AM68" s="20">
        <v>6803.4279999999999</v>
      </c>
      <c r="AN68" s="20">
        <v>519</v>
      </c>
      <c r="AO68" s="20">
        <v>45.632810000000006</v>
      </c>
      <c r="AP68" s="20">
        <v>33293.907999999996</v>
      </c>
      <c r="AQ68" s="108">
        <f t="shared" si="7"/>
        <v>14913</v>
      </c>
      <c r="AR68" s="108">
        <f t="shared" si="7"/>
        <v>11142.91541</v>
      </c>
      <c r="AS68" s="108">
        <f t="shared" si="7"/>
        <v>3183477.6968967379</v>
      </c>
      <c r="AT68" s="31" t="s">
        <v>23</v>
      </c>
      <c r="AU68" s="301" t="s">
        <v>73</v>
      </c>
      <c r="AV68" s="302"/>
      <c r="AW68" s="12"/>
    </row>
    <row r="69" spans="1:49" ht="24" customHeight="1">
      <c r="A69" s="299"/>
      <c r="B69" s="300"/>
      <c r="C69" s="101" t="s">
        <v>24</v>
      </c>
      <c r="D69" s="23">
        <v>322</v>
      </c>
      <c r="E69" s="23">
        <v>558.69040000000007</v>
      </c>
      <c r="F69" s="24">
        <v>552354.94510326243</v>
      </c>
      <c r="G69" s="23">
        <v>86</v>
      </c>
      <c r="H69" s="23">
        <v>252.40709999999999</v>
      </c>
      <c r="I69" s="158">
        <v>247931.29399999999</v>
      </c>
      <c r="J69" s="116">
        <f t="shared" si="6"/>
        <v>408</v>
      </c>
      <c r="K69" s="116">
        <f t="shared" si="6"/>
        <v>811.09750000000008</v>
      </c>
      <c r="L69" s="116">
        <f t="shared" si="6"/>
        <v>800286.23910326243</v>
      </c>
      <c r="M69" s="23">
        <v>597</v>
      </c>
      <c r="N69" s="23">
        <v>5542.9702000000007</v>
      </c>
      <c r="O69" s="158">
        <v>1429720.568</v>
      </c>
      <c r="P69" s="23">
        <v>100</v>
      </c>
      <c r="Q69" s="23">
        <v>3286.2464</v>
      </c>
      <c r="R69" s="23">
        <v>493235.57</v>
      </c>
      <c r="S69" s="24"/>
      <c r="T69" s="24"/>
      <c r="U69" s="24"/>
      <c r="V69" s="116">
        <f t="shared" si="4"/>
        <v>100</v>
      </c>
      <c r="W69" s="116">
        <f t="shared" si="1"/>
        <v>3286.2464</v>
      </c>
      <c r="X69" s="116">
        <f t="shared" si="1"/>
        <v>493235.57</v>
      </c>
      <c r="Y69" s="213">
        <v>45</v>
      </c>
      <c r="Z69" s="213">
        <v>2408.8587999999995</v>
      </c>
      <c r="AA69" s="109">
        <v>530392.43900000001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1150</v>
      </c>
      <c r="AR69" s="45">
        <f t="shared" si="7"/>
        <v>12049.1729</v>
      </c>
      <c r="AS69" s="45">
        <f t="shared" si="7"/>
        <v>3253634.8161032619</v>
      </c>
      <c r="AT69" s="56" t="s">
        <v>24</v>
      </c>
      <c r="AU69" s="303"/>
      <c r="AV69" s="304"/>
      <c r="AW69" s="12"/>
    </row>
    <row r="70" spans="1:49" ht="24" customHeight="1" thickBot="1">
      <c r="A70" s="305" t="s">
        <v>74</v>
      </c>
      <c r="B70" s="306" t="s">
        <v>75</v>
      </c>
      <c r="C70" s="306"/>
      <c r="D70" s="36"/>
      <c r="E70" s="36"/>
      <c r="F70" s="37"/>
      <c r="G70" s="36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7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07" t="s">
        <v>74</v>
      </c>
      <c r="AU70" s="306" t="s">
        <v>75</v>
      </c>
      <c r="AV70" s="308"/>
      <c r="AW70" s="12"/>
    </row>
    <row r="71" spans="1:49" ht="24" customHeight="1" thickBot="1">
      <c r="A71" s="289" t="s">
        <v>76</v>
      </c>
      <c r="B71" s="290" t="s">
        <v>77</v>
      </c>
      <c r="C71" s="290"/>
      <c r="D71" s="36">
        <f t="shared" ref="D71:I71" si="8">D68+D69</f>
        <v>337</v>
      </c>
      <c r="E71" s="36">
        <f>E68+E69</f>
        <v>842.02620000000002</v>
      </c>
      <c r="F71" s="37">
        <f t="shared" si="8"/>
        <v>629308.84900000005</v>
      </c>
      <c r="G71" s="36">
        <f t="shared" si="8"/>
        <v>312</v>
      </c>
      <c r="H71" s="36">
        <f>H68+H69</f>
        <v>783.64149999999995</v>
      </c>
      <c r="I71" s="36">
        <f t="shared" si="8"/>
        <v>387708.63500000001</v>
      </c>
      <c r="J71" s="117">
        <f t="shared" si="6"/>
        <v>649</v>
      </c>
      <c r="K71" s="117">
        <f t="shared" si="6"/>
        <v>1625.6677</v>
      </c>
      <c r="L71" s="117">
        <f t="shared" si="6"/>
        <v>1017017.4840000001</v>
      </c>
      <c r="M71" s="36">
        <f t="shared" ref="M71:R71" si="9">M68+M69</f>
        <v>4026</v>
      </c>
      <c r="N71" s="36">
        <f t="shared" si="9"/>
        <v>8129.3329000000012</v>
      </c>
      <c r="O71" s="36">
        <f t="shared" si="9"/>
        <v>2231173.9070000001</v>
      </c>
      <c r="P71" s="36">
        <f t="shared" si="9"/>
        <v>5028</v>
      </c>
      <c r="Q71" s="36">
        <f>Q68+Q69</f>
        <v>7499.9413999999997</v>
      </c>
      <c r="R71" s="36">
        <f t="shared" si="9"/>
        <v>1694620.986</v>
      </c>
      <c r="S71" s="37"/>
      <c r="T71" s="37"/>
      <c r="U71" s="37"/>
      <c r="V71" s="117">
        <f t="shared" si="4"/>
        <v>5028</v>
      </c>
      <c r="W71" s="117">
        <f t="shared" si="4"/>
        <v>7499.9413999999997</v>
      </c>
      <c r="X71" s="117">
        <f t="shared" si="4"/>
        <v>1694620.986</v>
      </c>
      <c r="Y71" s="217">
        <f t="shared" ref="Y71:AP71" si="10">Y68+Y69</f>
        <v>856</v>
      </c>
      <c r="Z71" s="36">
        <f>Z68+Z69</f>
        <v>5129.2626999999993</v>
      </c>
      <c r="AA71" s="37">
        <f t="shared" si="10"/>
        <v>1079744.2239999999</v>
      </c>
      <c r="AB71" s="65">
        <f t="shared" si="10"/>
        <v>4216</v>
      </c>
      <c r="AC71" s="36">
        <f>AC68+AC69</f>
        <v>555.3293000000001</v>
      </c>
      <c r="AD71" s="36">
        <f t="shared" si="10"/>
        <v>266235.55200000003</v>
      </c>
      <c r="AE71" s="36">
        <f t="shared" si="10"/>
        <v>149</v>
      </c>
      <c r="AF71" s="36">
        <f t="shared" si="10"/>
        <v>13.1206</v>
      </c>
      <c r="AG71" s="36">
        <f t="shared" si="10"/>
        <v>16280.378000000001</v>
      </c>
      <c r="AH71" s="36">
        <f t="shared" si="10"/>
        <v>417</v>
      </c>
      <c r="AI71" s="36">
        <f t="shared" si="10"/>
        <v>186.79249999999999</v>
      </c>
      <c r="AJ71" s="36">
        <f t="shared" si="10"/>
        <v>91942.646000000008</v>
      </c>
      <c r="AK71" s="36">
        <f t="shared" si="10"/>
        <v>203</v>
      </c>
      <c r="AL71" s="36">
        <f t="shared" si="10"/>
        <v>7.0084</v>
      </c>
      <c r="AM71" s="36">
        <f t="shared" si="10"/>
        <v>6803.4279999999999</v>
      </c>
      <c r="AN71" s="36">
        <f t="shared" si="10"/>
        <v>519</v>
      </c>
      <c r="AO71" s="36">
        <f t="shared" si="10"/>
        <v>45.632810000000006</v>
      </c>
      <c r="AP71" s="36">
        <f t="shared" si="10"/>
        <v>33293.907999999996</v>
      </c>
      <c r="AQ71" s="46">
        <f t="shared" si="7"/>
        <v>16063</v>
      </c>
      <c r="AR71" s="46">
        <f t="shared" si="7"/>
        <v>23192.088309999999</v>
      </c>
      <c r="AS71" s="46">
        <f t="shared" si="7"/>
        <v>6437112.5129999993</v>
      </c>
      <c r="AT71" s="291" t="s">
        <v>76</v>
      </c>
      <c r="AU71" s="290" t="s">
        <v>77</v>
      </c>
      <c r="AV71" s="292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84</v>
      </c>
    </row>
    <row r="73" spans="1:49">
      <c r="D73" s="85"/>
      <c r="E73" s="85"/>
      <c r="F73" s="86"/>
      <c r="G73" s="85"/>
      <c r="H73" s="85"/>
      <c r="I73" s="86"/>
      <c r="O73" s="39"/>
      <c r="P73" s="85"/>
      <c r="Q73" s="85"/>
      <c r="R73" s="86"/>
      <c r="AA73" s="39"/>
      <c r="AR73" s="39"/>
      <c r="AS73" s="39"/>
    </row>
    <row r="74" spans="1:49">
      <c r="D74" s="85"/>
      <c r="E74" s="85"/>
      <c r="F74" s="86"/>
      <c r="G74" s="85"/>
      <c r="H74" s="85"/>
      <c r="I74" s="86"/>
      <c r="O74" s="39"/>
      <c r="R74" s="39"/>
      <c r="AA74" s="39"/>
    </row>
    <row r="75" spans="1:49">
      <c r="D75" s="85"/>
      <c r="E75" s="85"/>
      <c r="F75" s="86"/>
      <c r="G75" s="85"/>
      <c r="H75" s="85"/>
      <c r="I75" s="86"/>
      <c r="O75" s="39"/>
      <c r="R75" s="39"/>
      <c r="AA75" s="39"/>
    </row>
    <row r="76" spans="1:49">
      <c r="D76" s="85"/>
      <c r="E76" s="85"/>
      <c r="F76" s="86"/>
      <c r="G76" s="85"/>
      <c r="H76" s="85"/>
      <c r="I76" s="86"/>
      <c r="O76" s="39"/>
      <c r="R76" s="39"/>
      <c r="AA76" s="39"/>
    </row>
    <row r="77" spans="1:49">
      <c r="D77" s="85"/>
      <c r="E77" s="85"/>
      <c r="F77" s="86"/>
      <c r="G77" s="85"/>
      <c r="H77" s="85"/>
      <c r="I77" s="86"/>
      <c r="O77" s="39"/>
      <c r="R77" s="39"/>
      <c r="AA77" s="39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AC1" zoomScale="40" zoomScaleNormal="40" workbookViewId="0">
      <selection activeCell="AN6" sqref="AN6:AP70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49" ht="21.95" customHeight="1" thickBot="1">
      <c r="A2" s="4"/>
      <c r="B2" s="4" t="s">
        <v>97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11月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27" t="s">
        <v>2</v>
      </c>
      <c r="E3" s="325"/>
      <c r="F3" s="326"/>
      <c r="G3" s="322" t="s">
        <v>3</v>
      </c>
      <c r="H3" s="323"/>
      <c r="I3" s="328"/>
      <c r="J3" s="9" t="s">
        <v>4</v>
      </c>
      <c r="K3" s="94"/>
      <c r="L3" s="94"/>
      <c r="M3" s="322" t="s">
        <v>99</v>
      </c>
      <c r="N3" s="323"/>
      <c r="O3" s="328"/>
      <c r="P3" s="322" t="s">
        <v>5</v>
      </c>
      <c r="Q3" s="323"/>
      <c r="R3" s="328"/>
      <c r="S3" s="322" t="s">
        <v>6</v>
      </c>
      <c r="T3" s="323"/>
      <c r="U3" s="324"/>
      <c r="V3" s="94" t="s">
        <v>7</v>
      </c>
      <c r="W3" s="94"/>
      <c r="X3" s="8"/>
      <c r="Y3" s="322" t="s">
        <v>8</v>
      </c>
      <c r="Z3" s="323"/>
      <c r="AA3" s="328"/>
      <c r="AB3" s="325" t="s">
        <v>9</v>
      </c>
      <c r="AC3" s="325"/>
      <c r="AD3" s="326"/>
      <c r="AE3" s="322" t="s">
        <v>10</v>
      </c>
      <c r="AF3" s="323"/>
      <c r="AG3" s="328"/>
      <c r="AH3" s="322" t="s">
        <v>11</v>
      </c>
      <c r="AI3" s="323"/>
      <c r="AJ3" s="328"/>
      <c r="AK3" s="322" t="s">
        <v>12</v>
      </c>
      <c r="AL3" s="323"/>
      <c r="AM3" s="328"/>
      <c r="AN3" s="322" t="s">
        <v>13</v>
      </c>
      <c r="AO3" s="323"/>
      <c r="AP3" s="328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286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23" t="s">
        <v>18</v>
      </c>
      <c r="H5" s="123" t="s">
        <v>19</v>
      </c>
      <c r="I5" s="123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23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39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93" t="s">
        <v>22</v>
      </c>
      <c r="C6" s="100" t="s">
        <v>23</v>
      </c>
      <c r="D6" s="78"/>
      <c r="E6" s="78"/>
      <c r="F6" s="78"/>
      <c r="G6" s="78"/>
      <c r="H6" s="78"/>
      <c r="I6" s="78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78"/>
      <c r="N6" s="78"/>
      <c r="O6" s="240"/>
      <c r="P6" s="169"/>
      <c r="Q6" s="169"/>
      <c r="R6" s="169"/>
      <c r="S6" s="25"/>
      <c r="T6" s="25"/>
      <c r="U6" s="25"/>
      <c r="V6" s="25">
        <f>SUM(P6,S6)</f>
        <v>0</v>
      </c>
      <c r="W6" s="25">
        <f t="shared" ref="W6:X69" si="1">SUM(Q6,T6)</f>
        <v>0</v>
      </c>
      <c r="X6" s="25">
        <f t="shared" si="1"/>
        <v>0</v>
      </c>
      <c r="Y6" s="169"/>
      <c r="Z6" s="169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0</v>
      </c>
      <c r="AR6" s="108">
        <f t="shared" ref="AR6:AS21" si="2">SUM(K6,N6,W6,Z6,AC6,AF6,AI6,AL6,AO6)</f>
        <v>0</v>
      </c>
      <c r="AS6" s="108">
        <f t="shared" si="2"/>
        <v>0</v>
      </c>
      <c r="AT6" s="32" t="s">
        <v>23</v>
      </c>
      <c r="AU6" s="295" t="s">
        <v>22</v>
      </c>
      <c r="AV6" s="49" t="s">
        <v>21</v>
      </c>
      <c r="AW6" s="12"/>
    </row>
    <row r="7" spans="1:49" ht="24" customHeight="1">
      <c r="A7" s="48"/>
      <c r="B7" s="294"/>
      <c r="C7" s="101" t="s">
        <v>24</v>
      </c>
      <c r="D7" s="79"/>
      <c r="E7" s="79"/>
      <c r="F7" s="79"/>
      <c r="G7" s="79"/>
      <c r="H7" s="79"/>
      <c r="I7" s="79"/>
      <c r="J7" s="116">
        <f>SUM(D7,G7)</f>
        <v>0</v>
      </c>
      <c r="K7" s="116">
        <f t="shared" si="0"/>
        <v>0</v>
      </c>
      <c r="L7" s="116">
        <f t="shared" si="0"/>
        <v>0</v>
      </c>
      <c r="M7" s="79"/>
      <c r="N7" s="79"/>
      <c r="O7" s="241"/>
      <c r="P7" s="213"/>
      <c r="Q7" s="213"/>
      <c r="R7" s="213"/>
      <c r="S7" s="24"/>
      <c r="T7" s="24"/>
      <c r="U7" s="24"/>
      <c r="V7" s="116">
        <f>SUM(P7,S7)</f>
        <v>0</v>
      </c>
      <c r="W7" s="116">
        <f t="shared" si="1"/>
        <v>0</v>
      </c>
      <c r="X7" s="116">
        <f t="shared" si="1"/>
        <v>0</v>
      </c>
      <c r="Y7" s="213"/>
      <c r="Z7" s="213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0</v>
      </c>
      <c r="AR7" s="45">
        <f>SUM(K7,N7,W7,Z7,AC7,AF7,AI7,AL7,AO7)</f>
        <v>0</v>
      </c>
      <c r="AS7" s="45">
        <f t="shared" si="2"/>
        <v>0</v>
      </c>
      <c r="AT7" s="61" t="s">
        <v>24</v>
      </c>
      <c r="AU7" s="296"/>
      <c r="AV7" s="49"/>
      <c r="AW7" s="12"/>
    </row>
    <row r="8" spans="1:49" ht="24" customHeight="1">
      <c r="A8" s="48" t="s">
        <v>25</v>
      </c>
      <c r="B8" s="293" t="s">
        <v>26</v>
      </c>
      <c r="C8" s="102" t="s">
        <v>23</v>
      </c>
      <c r="D8" s="78"/>
      <c r="E8" s="78"/>
      <c r="F8" s="78"/>
      <c r="G8" s="78"/>
      <c r="H8" s="78"/>
      <c r="I8" s="78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78">
        <v>8</v>
      </c>
      <c r="N8" s="78">
        <v>354.10599999999999</v>
      </c>
      <c r="O8" s="240">
        <v>43575.038</v>
      </c>
      <c r="P8" s="169">
        <v>12</v>
      </c>
      <c r="Q8" s="169">
        <v>1653.9290000000001</v>
      </c>
      <c r="R8" s="169">
        <v>112587.177</v>
      </c>
      <c r="S8" s="25"/>
      <c r="T8" s="25"/>
      <c r="U8" s="25"/>
      <c r="V8" s="25">
        <f t="shared" ref="V8:X71" si="4">SUM(P8,S8)</f>
        <v>12</v>
      </c>
      <c r="W8" s="25">
        <f t="shared" si="1"/>
        <v>1653.9290000000001</v>
      </c>
      <c r="X8" s="25">
        <f t="shared" si="1"/>
        <v>112587.177</v>
      </c>
      <c r="Y8" s="169"/>
      <c r="Z8" s="169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20</v>
      </c>
      <c r="AR8" s="108">
        <f t="shared" si="5"/>
        <v>2008.0350000000001</v>
      </c>
      <c r="AS8" s="108">
        <f t="shared" si="2"/>
        <v>156162.215</v>
      </c>
      <c r="AT8" s="32" t="s">
        <v>23</v>
      </c>
      <c r="AU8" s="295" t="s">
        <v>26</v>
      </c>
      <c r="AV8" s="49" t="s">
        <v>25</v>
      </c>
      <c r="AW8" s="12"/>
    </row>
    <row r="9" spans="1:49" ht="24" customHeight="1">
      <c r="A9" s="48"/>
      <c r="B9" s="294"/>
      <c r="C9" s="101" t="s">
        <v>24</v>
      </c>
      <c r="D9" s="79">
        <v>7</v>
      </c>
      <c r="E9" s="79">
        <v>821.75599999999997</v>
      </c>
      <c r="F9" s="79">
        <v>69868.04522724975</v>
      </c>
      <c r="G9" s="79"/>
      <c r="H9" s="79"/>
      <c r="I9" s="79"/>
      <c r="J9" s="116">
        <f t="shared" si="3"/>
        <v>7</v>
      </c>
      <c r="K9" s="116">
        <f t="shared" si="0"/>
        <v>821.75599999999997</v>
      </c>
      <c r="L9" s="116">
        <f t="shared" si="0"/>
        <v>69868.04522724975</v>
      </c>
      <c r="M9" s="79">
        <v>26</v>
      </c>
      <c r="N9" s="79">
        <v>1661.4490000000001</v>
      </c>
      <c r="O9" s="241">
        <v>234018.84899999999</v>
      </c>
      <c r="P9" s="213">
        <v>57</v>
      </c>
      <c r="Q9" s="213">
        <v>6756.6289999999999</v>
      </c>
      <c r="R9" s="213">
        <v>572982.674</v>
      </c>
      <c r="S9" s="24"/>
      <c r="T9" s="24"/>
      <c r="U9" s="24"/>
      <c r="V9" s="116">
        <f t="shared" si="4"/>
        <v>57</v>
      </c>
      <c r="W9" s="116">
        <f t="shared" si="1"/>
        <v>6756.6289999999999</v>
      </c>
      <c r="X9" s="116">
        <f t="shared" si="1"/>
        <v>572982.674</v>
      </c>
      <c r="Y9" s="213"/>
      <c r="Z9" s="213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90</v>
      </c>
      <c r="AR9" s="45">
        <f t="shared" si="5"/>
        <v>9239.8339999999989</v>
      </c>
      <c r="AS9" s="45">
        <f t="shared" si="2"/>
        <v>876869.56822724966</v>
      </c>
      <c r="AT9" s="61" t="s">
        <v>24</v>
      </c>
      <c r="AU9" s="296"/>
      <c r="AV9" s="49"/>
      <c r="AW9" s="12"/>
    </row>
    <row r="10" spans="1:49" ht="24" customHeight="1">
      <c r="A10" s="48" t="s">
        <v>27</v>
      </c>
      <c r="B10" s="293" t="s">
        <v>28</v>
      </c>
      <c r="C10" s="102" t="s">
        <v>23</v>
      </c>
      <c r="D10" s="78"/>
      <c r="E10" s="78"/>
      <c r="F10" s="78"/>
      <c r="G10" s="78"/>
      <c r="H10" s="78"/>
      <c r="I10" s="78"/>
      <c r="J10" s="25">
        <f t="shared" si="3"/>
        <v>0</v>
      </c>
      <c r="K10" s="25">
        <f t="shared" si="0"/>
        <v>0</v>
      </c>
      <c r="L10" s="25">
        <f t="shared" si="0"/>
        <v>0</v>
      </c>
      <c r="M10" s="78"/>
      <c r="N10" s="78"/>
      <c r="O10" s="240"/>
      <c r="P10" s="169"/>
      <c r="Q10" s="169"/>
      <c r="R10" s="169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69"/>
      <c r="Z10" s="169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95" t="s">
        <v>28</v>
      </c>
      <c r="AV10" s="49" t="s">
        <v>27</v>
      </c>
      <c r="AW10" s="12"/>
    </row>
    <row r="11" spans="1:49" ht="24" customHeight="1">
      <c r="A11" s="26"/>
      <c r="B11" s="294"/>
      <c r="C11" s="101" t="s">
        <v>24</v>
      </c>
      <c r="D11" s="79"/>
      <c r="E11" s="79"/>
      <c r="F11" s="79"/>
      <c r="G11" s="79"/>
      <c r="H11" s="79"/>
      <c r="I11" s="79"/>
      <c r="J11" s="116">
        <f t="shared" si="3"/>
        <v>0</v>
      </c>
      <c r="K11" s="116">
        <f t="shared" si="0"/>
        <v>0</v>
      </c>
      <c r="L11" s="116">
        <f t="shared" si="0"/>
        <v>0</v>
      </c>
      <c r="M11" s="79"/>
      <c r="N11" s="79"/>
      <c r="O11" s="241"/>
      <c r="P11" s="213"/>
      <c r="Q11" s="213"/>
      <c r="R11" s="213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3"/>
      <c r="Z11" s="213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96"/>
      <c r="AV11" s="27"/>
      <c r="AW11" s="12"/>
    </row>
    <row r="12" spans="1:49" ht="24" customHeight="1">
      <c r="A12" s="48"/>
      <c r="B12" s="293" t="s">
        <v>29</v>
      </c>
      <c r="C12" s="102" t="s">
        <v>23</v>
      </c>
      <c r="D12" s="78"/>
      <c r="E12" s="78"/>
      <c r="F12" s="78"/>
      <c r="G12" s="78"/>
      <c r="H12" s="78"/>
      <c r="I12" s="78"/>
      <c r="J12" s="25">
        <f t="shared" si="3"/>
        <v>0</v>
      </c>
      <c r="K12" s="25">
        <f t="shared" si="0"/>
        <v>0</v>
      </c>
      <c r="L12" s="25">
        <f t="shared" si="0"/>
        <v>0</v>
      </c>
      <c r="M12" s="78"/>
      <c r="N12" s="78"/>
      <c r="O12" s="240"/>
      <c r="P12" s="169"/>
      <c r="Q12" s="169"/>
      <c r="R12" s="169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69"/>
      <c r="Z12" s="169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95" t="s">
        <v>29</v>
      </c>
      <c r="AV12" s="49"/>
      <c r="AW12" s="12"/>
    </row>
    <row r="13" spans="1:49" ht="24" customHeight="1">
      <c r="A13" s="48" t="s">
        <v>30</v>
      </c>
      <c r="B13" s="294"/>
      <c r="C13" s="101" t="s">
        <v>24</v>
      </c>
      <c r="D13" s="79"/>
      <c r="E13" s="79"/>
      <c r="F13" s="79"/>
      <c r="G13" s="79"/>
      <c r="H13" s="79"/>
      <c r="I13" s="79"/>
      <c r="J13" s="116">
        <f t="shared" si="3"/>
        <v>0</v>
      </c>
      <c r="K13" s="116">
        <f t="shared" si="0"/>
        <v>0</v>
      </c>
      <c r="L13" s="116">
        <f t="shared" si="0"/>
        <v>0</v>
      </c>
      <c r="M13" s="79"/>
      <c r="N13" s="79"/>
      <c r="O13" s="241"/>
      <c r="P13" s="213"/>
      <c r="Q13" s="213"/>
      <c r="R13" s="213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3"/>
      <c r="Z13" s="213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96"/>
      <c r="AV13" s="49" t="s">
        <v>30</v>
      </c>
      <c r="AW13" s="12"/>
    </row>
    <row r="14" spans="1:49" ht="24" customHeight="1">
      <c r="A14" s="48"/>
      <c r="B14" s="293" t="s">
        <v>31</v>
      </c>
      <c r="C14" s="102" t="s">
        <v>23</v>
      </c>
      <c r="D14" s="78"/>
      <c r="E14" s="78"/>
      <c r="F14" s="78"/>
      <c r="G14" s="78"/>
      <c r="H14" s="78"/>
      <c r="I14" s="78"/>
      <c r="J14" s="25">
        <f t="shared" si="3"/>
        <v>0</v>
      </c>
      <c r="K14" s="25">
        <f t="shared" si="0"/>
        <v>0</v>
      </c>
      <c r="L14" s="25">
        <f t="shared" si="0"/>
        <v>0</v>
      </c>
      <c r="M14" s="78"/>
      <c r="N14" s="78"/>
      <c r="O14" s="240"/>
      <c r="P14" s="169">
        <v>179</v>
      </c>
      <c r="Q14" s="169">
        <v>1392.9151999999999</v>
      </c>
      <c r="R14" s="169">
        <v>270041.33100000001</v>
      </c>
      <c r="S14" s="40"/>
      <c r="T14" s="40"/>
      <c r="U14" s="40"/>
      <c r="V14" s="25">
        <f t="shared" si="4"/>
        <v>179</v>
      </c>
      <c r="W14" s="25">
        <f t="shared" si="1"/>
        <v>1392.9151999999999</v>
      </c>
      <c r="X14" s="25">
        <f t="shared" si="1"/>
        <v>270041.33100000001</v>
      </c>
      <c r="Y14" s="169">
        <v>37</v>
      </c>
      <c r="Z14" s="169">
        <v>257.024</v>
      </c>
      <c r="AA14" s="108">
        <v>34102.97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216</v>
      </c>
      <c r="AR14" s="108">
        <f t="shared" si="5"/>
        <v>1649.9391999999998</v>
      </c>
      <c r="AS14" s="108">
        <f t="shared" si="2"/>
        <v>304144.30099999998</v>
      </c>
      <c r="AT14" s="62" t="s">
        <v>23</v>
      </c>
      <c r="AU14" s="295" t="s">
        <v>31</v>
      </c>
      <c r="AV14" s="49"/>
      <c r="AW14" s="12"/>
    </row>
    <row r="15" spans="1:49" ht="24" customHeight="1">
      <c r="A15" s="48" t="s">
        <v>25</v>
      </c>
      <c r="B15" s="294"/>
      <c r="C15" s="101" t="s">
        <v>24</v>
      </c>
      <c r="D15" s="79"/>
      <c r="E15" s="79"/>
      <c r="F15" s="79"/>
      <c r="G15" s="79"/>
      <c r="H15" s="79"/>
      <c r="I15" s="79"/>
      <c r="J15" s="116">
        <f t="shared" si="3"/>
        <v>0</v>
      </c>
      <c r="K15" s="116">
        <f t="shared" si="0"/>
        <v>0</v>
      </c>
      <c r="L15" s="116">
        <f t="shared" si="0"/>
        <v>0</v>
      </c>
      <c r="M15" s="79"/>
      <c r="N15" s="79"/>
      <c r="O15" s="241"/>
      <c r="P15" s="213"/>
      <c r="Q15" s="213"/>
      <c r="R15" s="213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3"/>
      <c r="Z15" s="213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96"/>
      <c r="AV15" s="49" t="s">
        <v>25</v>
      </c>
      <c r="AW15" s="12"/>
    </row>
    <row r="16" spans="1:49" ht="24" customHeight="1">
      <c r="A16" s="48"/>
      <c r="B16" s="293" t="s">
        <v>32</v>
      </c>
      <c r="C16" s="102" t="s">
        <v>23</v>
      </c>
      <c r="D16" s="78">
        <v>11</v>
      </c>
      <c r="E16" s="78">
        <v>7.1517999999999997</v>
      </c>
      <c r="F16" s="78">
        <v>5509.3197148368026</v>
      </c>
      <c r="G16" s="78">
        <v>11</v>
      </c>
      <c r="H16" s="78">
        <v>6.2629999999999999</v>
      </c>
      <c r="I16" s="78">
        <v>3754.8249999999998</v>
      </c>
      <c r="J16" s="25">
        <f t="shared" si="3"/>
        <v>22</v>
      </c>
      <c r="K16" s="25">
        <f t="shared" si="0"/>
        <v>13.4148</v>
      </c>
      <c r="L16" s="25">
        <f t="shared" si="0"/>
        <v>9264.1447148368025</v>
      </c>
      <c r="M16" s="78"/>
      <c r="N16" s="78"/>
      <c r="O16" s="240"/>
      <c r="P16" s="169">
        <v>199</v>
      </c>
      <c r="Q16" s="169">
        <v>327.5856</v>
      </c>
      <c r="R16" s="169">
        <v>127157.814</v>
      </c>
      <c r="S16" s="40"/>
      <c r="T16" s="40"/>
      <c r="U16" s="40"/>
      <c r="V16" s="25">
        <f t="shared" si="4"/>
        <v>199</v>
      </c>
      <c r="W16" s="25">
        <f t="shared" si="1"/>
        <v>327.5856</v>
      </c>
      <c r="X16" s="25">
        <f t="shared" si="1"/>
        <v>127157.814</v>
      </c>
      <c r="Y16" s="169"/>
      <c r="Z16" s="169"/>
      <c r="AA16" s="108"/>
      <c r="AB16" s="153"/>
      <c r="AC16" s="20"/>
      <c r="AD16" s="20"/>
      <c r="AE16" s="20"/>
      <c r="AF16" s="20"/>
      <c r="AG16" s="20"/>
      <c r="AH16" s="20">
        <v>18</v>
      </c>
      <c r="AI16" s="20">
        <v>11.5017</v>
      </c>
      <c r="AJ16" s="20">
        <v>6771.9520000000002</v>
      </c>
      <c r="AK16" s="20"/>
      <c r="AL16" s="20"/>
      <c r="AM16" s="20"/>
      <c r="AN16" s="20"/>
      <c r="AO16" s="20"/>
      <c r="AP16" s="20"/>
      <c r="AQ16" s="108">
        <f t="shared" si="5"/>
        <v>239</v>
      </c>
      <c r="AR16" s="108">
        <f t="shared" si="5"/>
        <v>352.50210000000004</v>
      </c>
      <c r="AS16" s="108">
        <f t="shared" si="2"/>
        <v>143193.91071483679</v>
      </c>
      <c r="AT16" s="32" t="s">
        <v>23</v>
      </c>
      <c r="AU16" s="295" t="s">
        <v>32</v>
      </c>
      <c r="AV16" s="49"/>
      <c r="AW16" s="12"/>
    </row>
    <row r="17" spans="1:49" ht="24" customHeight="1">
      <c r="A17" s="48" t="s">
        <v>27</v>
      </c>
      <c r="B17" s="294"/>
      <c r="C17" s="101" t="s">
        <v>24</v>
      </c>
      <c r="D17" s="79"/>
      <c r="E17" s="79"/>
      <c r="F17" s="79"/>
      <c r="G17" s="79"/>
      <c r="H17" s="79"/>
      <c r="I17" s="79"/>
      <c r="J17" s="116">
        <f t="shared" si="3"/>
        <v>0</v>
      </c>
      <c r="K17" s="116">
        <f t="shared" si="0"/>
        <v>0</v>
      </c>
      <c r="L17" s="116">
        <f t="shared" si="0"/>
        <v>0</v>
      </c>
      <c r="M17" s="79"/>
      <c r="N17" s="79"/>
      <c r="O17" s="241"/>
      <c r="P17" s="213"/>
      <c r="Q17" s="213"/>
      <c r="R17" s="213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3"/>
      <c r="Z17" s="213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96"/>
      <c r="AV17" s="49" t="s">
        <v>27</v>
      </c>
      <c r="AW17" s="12"/>
    </row>
    <row r="18" spans="1:49" ht="24" customHeight="1">
      <c r="A18" s="48"/>
      <c r="B18" s="293" t="s">
        <v>33</v>
      </c>
      <c r="C18" s="102" t="s">
        <v>23</v>
      </c>
      <c r="D18" s="78"/>
      <c r="E18" s="78"/>
      <c r="F18" s="78"/>
      <c r="G18" s="78"/>
      <c r="H18" s="78"/>
      <c r="I18" s="78"/>
      <c r="J18" s="25">
        <f t="shared" si="3"/>
        <v>0</v>
      </c>
      <c r="K18" s="25">
        <f t="shared" si="0"/>
        <v>0</v>
      </c>
      <c r="L18" s="25">
        <f t="shared" si="0"/>
        <v>0</v>
      </c>
      <c r="M18" s="78"/>
      <c r="N18" s="78"/>
      <c r="O18" s="240"/>
      <c r="P18" s="169">
        <v>175</v>
      </c>
      <c r="Q18" s="169">
        <v>276.14699999999999</v>
      </c>
      <c r="R18" s="169">
        <v>93086.304999999993</v>
      </c>
      <c r="S18" s="110"/>
      <c r="T18" s="40"/>
      <c r="U18" s="40"/>
      <c r="V18" s="25">
        <f t="shared" si="4"/>
        <v>175</v>
      </c>
      <c r="W18" s="25">
        <f t="shared" si="1"/>
        <v>276.14699999999999</v>
      </c>
      <c r="X18" s="25">
        <f t="shared" si="1"/>
        <v>93086.304999999993</v>
      </c>
      <c r="Y18" s="169"/>
      <c r="Z18" s="169"/>
      <c r="AA18" s="108"/>
      <c r="AB18" s="153"/>
      <c r="AC18" s="20"/>
      <c r="AD18" s="20"/>
      <c r="AE18" s="20">
        <v>163</v>
      </c>
      <c r="AF18" s="20">
        <v>12.3703</v>
      </c>
      <c r="AG18" s="20">
        <v>15273.829</v>
      </c>
      <c r="AH18" s="20">
        <v>15</v>
      </c>
      <c r="AI18" s="20">
        <v>1.5824</v>
      </c>
      <c r="AJ18" s="20">
        <v>1811.702</v>
      </c>
      <c r="AK18" s="20"/>
      <c r="AL18" s="20"/>
      <c r="AM18" s="20"/>
      <c r="AN18" s="20"/>
      <c r="AO18" s="20"/>
      <c r="AP18" s="20"/>
      <c r="AQ18" s="108">
        <f t="shared" si="5"/>
        <v>353</v>
      </c>
      <c r="AR18" s="108">
        <f t="shared" si="5"/>
        <v>290.09969999999998</v>
      </c>
      <c r="AS18" s="108">
        <f t="shared" si="2"/>
        <v>110171.836</v>
      </c>
      <c r="AT18" s="32" t="s">
        <v>23</v>
      </c>
      <c r="AU18" s="295" t="s">
        <v>33</v>
      </c>
      <c r="AV18" s="49"/>
      <c r="AW18" s="12"/>
    </row>
    <row r="19" spans="1:49" ht="24" customHeight="1">
      <c r="A19" s="26"/>
      <c r="B19" s="294"/>
      <c r="C19" s="101" t="s">
        <v>24</v>
      </c>
      <c r="D19" s="79"/>
      <c r="E19" s="79"/>
      <c r="F19" s="79"/>
      <c r="G19" s="79"/>
      <c r="H19" s="79"/>
      <c r="I19" s="79"/>
      <c r="J19" s="116">
        <f t="shared" si="3"/>
        <v>0</v>
      </c>
      <c r="K19" s="116">
        <f t="shared" si="0"/>
        <v>0</v>
      </c>
      <c r="L19" s="116">
        <f t="shared" si="0"/>
        <v>0</v>
      </c>
      <c r="M19" s="79"/>
      <c r="N19" s="79"/>
      <c r="O19" s="241"/>
      <c r="P19" s="213"/>
      <c r="Q19" s="213"/>
      <c r="R19" s="213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3"/>
      <c r="Z19" s="213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96"/>
      <c r="AV19" s="27"/>
      <c r="AW19" s="12"/>
    </row>
    <row r="20" spans="1:49" ht="24" customHeight="1">
      <c r="A20" s="48" t="s">
        <v>34</v>
      </c>
      <c r="B20" s="293" t="s">
        <v>35</v>
      </c>
      <c r="C20" s="102" t="s">
        <v>23</v>
      </c>
      <c r="D20" s="78"/>
      <c r="E20" s="78"/>
      <c r="F20" s="78"/>
      <c r="G20" s="78"/>
      <c r="H20" s="78"/>
      <c r="I20" s="78"/>
      <c r="J20" s="25">
        <f t="shared" si="3"/>
        <v>0</v>
      </c>
      <c r="K20" s="25">
        <f t="shared" si="0"/>
        <v>0</v>
      </c>
      <c r="L20" s="25">
        <f t="shared" si="0"/>
        <v>0</v>
      </c>
      <c r="M20" s="78">
        <v>18</v>
      </c>
      <c r="N20" s="78">
        <v>825.52700000000004</v>
      </c>
      <c r="O20" s="240">
        <v>139104.61499999999</v>
      </c>
      <c r="P20" s="169">
        <v>7</v>
      </c>
      <c r="Q20" s="169">
        <v>118.20699999999999</v>
      </c>
      <c r="R20" s="169">
        <v>14593.941000000001</v>
      </c>
      <c r="S20" s="40"/>
      <c r="T20" s="40"/>
      <c r="U20" s="40"/>
      <c r="V20" s="25">
        <f t="shared" si="4"/>
        <v>7</v>
      </c>
      <c r="W20" s="25">
        <f t="shared" si="1"/>
        <v>118.20699999999999</v>
      </c>
      <c r="X20" s="25">
        <f t="shared" si="1"/>
        <v>14593.941000000001</v>
      </c>
      <c r="Y20" s="169">
        <v>55</v>
      </c>
      <c r="Z20" s="169">
        <v>1348.1130000000001</v>
      </c>
      <c r="AA20" s="108">
        <v>210267.29399999999</v>
      </c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80</v>
      </c>
      <c r="AR20" s="108">
        <f t="shared" si="5"/>
        <v>2291.8470000000002</v>
      </c>
      <c r="AS20" s="108">
        <f t="shared" si="2"/>
        <v>363965.85</v>
      </c>
      <c r="AT20" s="32" t="s">
        <v>23</v>
      </c>
      <c r="AU20" s="295" t="s">
        <v>35</v>
      </c>
      <c r="AV20" s="49" t="s">
        <v>34</v>
      </c>
      <c r="AW20" s="12"/>
    </row>
    <row r="21" spans="1:49" ht="24" customHeight="1">
      <c r="A21" s="48" t="s">
        <v>25</v>
      </c>
      <c r="B21" s="294"/>
      <c r="C21" s="101" t="s">
        <v>24</v>
      </c>
      <c r="D21" s="79"/>
      <c r="E21" s="79"/>
      <c r="F21" s="79"/>
      <c r="G21" s="79"/>
      <c r="H21" s="79"/>
      <c r="I21" s="79"/>
      <c r="J21" s="116">
        <f t="shared" si="3"/>
        <v>0</v>
      </c>
      <c r="K21" s="116">
        <f t="shared" si="0"/>
        <v>0</v>
      </c>
      <c r="L21" s="116">
        <f t="shared" si="0"/>
        <v>0</v>
      </c>
      <c r="M21" s="79">
        <v>89</v>
      </c>
      <c r="N21" s="79">
        <v>3594.9740000000002</v>
      </c>
      <c r="O21" s="241">
        <v>631751.46200000006</v>
      </c>
      <c r="P21" s="213">
        <v>1</v>
      </c>
      <c r="Q21" s="213">
        <v>31.038</v>
      </c>
      <c r="R21" s="213">
        <v>3842.596</v>
      </c>
      <c r="S21" s="41"/>
      <c r="T21" s="41"/>
      <c r="U21" s="41"/>
      <c r="V21" s="116">
        <f t="shared" si="4"/>
        <v>1</v>
      </c>
      <c r="W21" s="116">
        <f t="shared" si="1"/>
        <v>31.038</v>
      </c>
      <c r="X21" s="116">
        <f t="shared" si="1"/>
        <v>3842.596</v>
      </c>
      <c r="Y21" s="213">
        <v>70</v>
      </c>
      <c r="Z21" s="213">
        <v>2604.09</v>
      </c>
      <c r="AA21" s="109">
        <v>447356.49800000002</v>
      </c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160</v>
      </c>
      <c r="AR21" s="45">
        <f t="shared" si="5"/>
        <v>6230.1020000000008</v>
      </c>
      <c r="AS21" s="45">
        <f t="shared" si="2"/>
        <v>1082950.5560000001</v>
      </c>
      <c r="AT21" s="61" t="s">
        <v>24</v>
      </c>
      <c r="AU21" s="296"/>
      <c r="AV21" s="49" t="s">
        <v>25</v>
      </c>
      <c r="AW21" s="12"/>
    </row>
    <row r="22" spans="1:49" ht="24" customHeight="1">
      <c r="A22" s="48" t="s">
        <v>27</v>
      </c>
      <c r="B22" s="293" t="s">
        <v>36</v>
      </c>
      <c r="C22" s="102" t="s">
        <v>23</v>
      </c>
      <c r="D22" s="78"/>
      <c r="E22" s="78"/>
      <c r="F22" s="78"/>
      <c r="G22" s="78"/>
      <c r="H22" s="78"/>
      <c r="I22" s="78"/>
      <c r="J22" s="25">
        <f t="shared" si="3"/>
        <v>0</v>
      </c>
      <c r="K22" s="25">
        <f t="shared" si="3"/>
        <v>0</v>
      </c>
      <c r="L22" s="25">
        <f t="shared" si="3"/>
        <v>0</v>
      </c>
      <c r="M22" s="78"/>
      <c r="N22" s="78"/>
      <c r="O22" s="240"/>
      <c r="P22" s="169"/>
      <c r="Q22" s="169"/>
      <c r="R22" s="169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69"/>
      <c r="Z22" s="169"/>
      <c r="AA22" s="108"/>
      <c r="AB22" s="153">
        <v>1</v>
      </c>
      <c r="AC22" s="20">
        <v>3.7999999999999999E-2</v>
      </c>
      <c r="AD22" s="20">
        <v>25.190999999999999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1</v>
      </c>
      <c r="AR22" s="108">
        <f t="shared" si="5"/>
        <v>3.7999999999999999E-2</v>
      </c>
      <c r="AS22" s="108">
        <f t="shared" si="5"/>
        <v>25.190999999999999</v>
      </c>
      <c r="AT22" s="32" t="s">
        <v>23</v>
      </c>
      <c r="AU22" s="295" t="s">
        <v>36</v>
      </c>
      <c r="AV22" s="49" t="s">
        <v>27</v>
      </c>
      <c r="AW22" s="12"/>
    </row>
    <row r="23" spans="1:49" ht="24" customHeight="1">
      <c r="A23" s="26"/>
      <c r="B23" s="294"/>
      <c r="C23" s="101" t="s">
        <v>24</v>
      </c>
      <c r="D23" s="79"/>
      <c r="E23" s="79"/>
      <c r="F23" s="79"/>
      <c r="G23" s="79"/>
      <c r="H23" s="79"/>
      <c r="I23" s="79"/>
      <c r="J23" s="116">
        <f t="shared" si="3"/>
        <v>0</v>
      </c>
      <c r="K23" s="116">
        <f t="shared" si="3"/>
        <v>0</v>
      </c>
      <c r="L23" s="116">
        <f t="shared" si="3"/>
        <v>0</v>
      </c>
      <c r="M23" s="79"/>
      <c r="N23" s="79"/>
      <c r="O23" s="241"/>
      <c r="P23" s="213"/>
      <c r="Q23" s="213"/>
      <c r="R23" s="213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3"/>
      <c r="Z23" s="213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96"/>
      <c r="AV23" s="27"/>
      <c r="AW23" s="12"/>
    </row>
    <row r="24" spans="1:49" ht="24" customHeight="1">
      <c r="A24" s="48"/>
      <c r="B24" s="293" t="s">
        <v>37</v>
      </c>
      <c r="C24" s="102" t="s">
        <v>23</v>
      </c>
      <c r="D24" s="78"/>
      <c r="E24" s="78"/>
      <c r="F24" s="78"/>
      <c r="G24" s="78"/>
      <c r="H24" s="78"/>
      <c r="I24" s="78"/>
      <c r="J24" s="25">
        <f t="shared" si="3"/>
        <v>0</v>
      </c>
      <c r="K24" s="25">
        <f t="shared" si="3"/>
        <v>0</v>
      </c>
      <c r="L24" s="25">
        <f t="shared" si="3"/>
        <v>0</v>
      </c>
      <c r="M24" s="78">
        <v>35</v>
      </c>
      <c r="N24" s="78">
        <v>193.96530000000001</v>
      </c>
      <c r="O24" s="240">
        <v>53101.25</v>
      </c>
      <c r="P24" s="169"/>
      <c r="Q24" s="169"/>
      <c r="R24" s="169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69"/>
      <c r="Z24" s="169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35</v>
      </c>
      <c r="AR24" s="108">
        <f t="shared" si="5"/>
        <v>193.96530000000001</v>
      </c>
      <c r="AS24" s="108">
        <f t="shared" si="5"/>
        <v>53101.25</v>
      </c>
      <c r="AT24" s="32" t="s">
        <v>23</v>
      </c>
      <c r="AU24" s="295" t="s">
        <v>37</v>
      </c>
      <c r="AV24" s="49"/>
      <c r="AW24" s="12"/>
    </row>
    <row r="25" spans="1:49" ht="24" customHeight="1">
      <c r="A25" s="48" t="s">
        <v>38</v>
      </c>
      <c r="B25" s="294"/>
      <c r="C25" s="101" t="s">
        <v>24</v>
      </c>
      <c r="D25" s="79"/>
      <c r="E25" s="79"/>
      <c r="F25" s="79"/>
      <c r="G25" s="79"/>
      <c r="H25" s="79"/>
      <c r="I25" s="79"/>
      <c r="J25" s="116">
        <f t="shared" si="3"/>
        <v>0</v>
      </c>
      <c r="K25" s="116">
        <f t="shared" si="3"/>
        <v>0</v>
      </c>
      <c r="L25" s="116">
        <f t="shared" si="3"/>
        <v>0</v>
      </c>
      <c r="M25" s="79">
        <v>29</v>
      </c>
      <c r="N25" s="79">
        <v>137.661</v>
      </c>
      <c r="O25" s="241">
        <v>30142.614000000001</v>
      </c>
      <c r="P25" s="213"/>
      <c r="Q25" s="213"/>
      <c r="R25" s="213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3"/>
      <c r="Z25" s="213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29</v>
      </c>
      <c r="AR25" s="45">
        <f t="shared" si="5"/>
        <v>137.661</v>
      </c>
      <c r="AS25" s="45">
        <f t="shared" si="5"/>
        <v>30142.614000000001</v>
      </c>
      <c r="AT25" s="61" t="s">
        <v>24</v>
      </c>
      <c r="AU25" s="296"/>
      <c r="AV25" s="49" t="s">
        <v>38</v>
      </c>
      <c r="AW25" s="12"/>
    </row>
    <row r="26" spans="1:49" ht="24" customHeight="1">
      <c r="A26" s="48"/>
      <c r="B26" s="293" t="s">
        <v>39</v>
      </c>
      <c r="C26" s="102" t="s">
        <v>23</v>
      </c>
      <c r="D26" s="78"/>
      <c r="E26" s="78"/>
      <c r="F26" s="78"/>
      <c r="G26" s="78"/>
      <c r="H26" s="78"/>
      <c r="I26" s="78"/>
      <c r="J26" s="25">
        <f t="shared" si="3"/>
        <v>0</v>
      </c>
      <c r="K26" s="25">
        <f t="shared" si="3"/>
        <v>0</v>
      </c>
      <c r="L26" s="25">
        <f t="shared" si="3"/>
        <v>0</v>
      </c>
      <c r="M26" s="78"/>
      <c r="N26" s="78"/>
      <c r="O26" s="240"/>
      <c r="P26" s="169"/>
      <c r="Q26" s="169"/>
      <c r="R26" s="169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69"/>
      <c r="Z26" s="169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95" t="s">
        <v>39</v>
      </c>
      <c r="AV26" s="49"/>
      <c r="AW26" s="12"/>
    </row>
    <row r="27" spans="1:49" ht="24" customHeight="1">
      <c r="A27" s="48" t="s">
        <v>25</v>
      </c>
      <c r="B27" s="294"/>
      <c r="C27" s="101" t="s">
        <v>24</v>
      </c>
      <c r="D27" s="79"/>
      <c r="E27" s="79"/>
      <c r="F27" s="79"/>
      <c r="G27" s="79"/>
      <c r="H27" s="79"/>
      <c r="I27" s="79"/>
      <c r="J27" s="116">
        <f t="shared" si="3"/>
        <v>0</v>
      </c>
      <c r="K27" s="116">
        <f t="shared" si="3"/>
        <v>0</v>
      </c>
      <c r="L27" s="116">
        <f t="shared" si="3"/>
        <v>0</v>
      </c>
      <c r="M27" s="79"/>
      <c r="N27" s="79"/>
      <c r="O27" s="241"/>
      <c r="P27" s="213"/>
      <c r="Q27" s="213"/>
      <c r="R27" s="213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3"/>
      <c r="Z27" s="213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96"/>
      <c r="AV27" s="49" t="s">
        <v>25</v>
      </c>
      <c r="AW27" s="12"/>
    </row>
    <row r="28" spans="1:49" ht="24" customHeight="1">
      <c r="A28" s="48"/>
      <c r="B28" s="293" t="s">
        <v>40</v>
      </c>
      <c r="C28" s="102" t="s">
        <v>23</v>
      </c>
      <c r="D28" s="78"/>
      <c r="E28" s="78"/>
      <c r="F28" s="78"/>
      <c r="G28" s="78"/>
      <c r="H28" s="78"/>
      <c r="I28" s="78"/>
      <c r="J28" s="25">
        <f t="shared" si="3"/>
        <v>0</v>
      </c>
      <c r="K28" s="25">
        <f t="shared" si="3"/>
        <v>0</v>
      </c>
      <c r="L28" s="25">
        <f t="shared" si="3"/>
        <v>0</v>
      </c>
      <c r="M28" s="78"/>
      <c r="N28" s="78"/>
      <c r="O28" s="240"/>
      <c r="P28" s="169"/>
      <c r="Q28" s="169"/>
      <c r="R28" s="169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69"/>
      <c r="Z28" s="169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95" t="s">
        <v>40</v>
      </c>
      <c r="AV28" s="49"/>
      <c r="AW28" s="12"/>
    </row>
    <row r="29" spans="1:49" ht="24" customHeight="1">
      <c r="A29" s="48" t="s">
        <v>27</v>
      </c>
      <c r="B29" s="294"/>
      <c r="C29" s="101" t="s">
        <v>24</v>
      </c>
      <c r="D29" s="79"/>
      <c r="E29" s="79"/>
      <c r="F29" s="79"/>
      <c r="G29" s="79"/>
      <c r="H29" s="79"/>
      <c r="I29" s="79"/>
      <c r="J29" s="116">
        <f t="shared" si="3"/>
        <v>0</v>
      </c>
      <c r="K29" s="116">
        <f t="shared" si="3"/>
        <v>0</v>
      </c>
      <c r="L29" s="116">
        <f t="shared" si="3"/>
        <v>0</v>
      </c>
      <c r="M29" s="79"/>
      <c r="N29" s="79"/>
      <c r="O29" s="241"/>
      <c r="P29" s="213"/>
      <c r="Q29" s="213"/>
      <c r="R29" s="213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3"/>
      <c r="Z29" s="213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96"/>
      <c r="AV29" s="49" t="s">
        <v>27</v>
      </c>
      <c r="AW29" s="12"/>
    </row>
    <row r="30" spans="1:49" ht="24" customHeight="1">
      <c r="A30" s="48"/>
      <c r="B30" s="293" t="s">
        <v>41</v>
      </c>
      <c r="C30" s="102" t="s">
        <v>23</v>
      </c>
      <c r="D30" s="78">
        <v>5</v>
      </c>
      <c r="E30" s="78">
        <v>0.20760000000000001</v>
      </c>
      <c r="F30" s="78">
        <v>218.4731982090442</v>
      </c>
      <c r="G30" s="78"/>
      <c r="H30" s="78"/>
      <c r="I30" s="78"/>
      <c r="J30" s="25">
        <f t="shared" si="3"/>
        <v>5</v>
      </c>
      <c r="K30" s="25">
        <f t="shared" si="3"/>
        <v>0.20760000000000001</v>
      </c>
      <c r="L30" s="25">
        <f t="shared" si="3"/>
        <v>218.4731982090442</v>
      </c>
      <c r="M30" s="78"/>
      <c r="N30" s="78"/>
      <c r="O30" s="240"/>
      <c r="P30" s="169"/>
      <c r="Q30" s="169"/>
      <c r="R30" s="169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69">
        <v>74</v>
      </c>
      <c r="Z30" s="169">
        <v>13.7332</v>
      </c>
      <c r="AA30" s="108">
        <v>7076.2489999999998</v>
      </c>
      <c r="AB30" s="153">
        <v>1255</v>
      </c>
      <c r="AC30" s="20">
        <v>112.34399999999999</v>
      </c>
      <c r="AD30" s="20">
        <v>63852.565999999999</v>
      </c>
      <c r="AE30" s="20"/>
      <c r="AF30" s="20"/>
      <c r="AG30" s="20"/>
      <c r="AH30" s="20">
        <v>191</v>
      </c>
      <c r="AI30" s="20">
        <v>31.017800000000001</v>
      </c>
      <c r="AJ30" s="20">
        <v>27669.216</v>
      </c>
      <c r="AK30" s="20">
        <v>68</v>
      </c>
      <c r="AL30" s="20">
        <v>1.849</v>
      </c>
      <c r="AM30" s="20">
        <v>1409.192</v>
      </c>
      <c r="AN30" s="20">
        <v>394</v>
      </c>
      <c r="AO30" s="20">
        <v>45.863599999999998</v>
      </c>
      <c r="AP30" s="20">
        <v>36494.18</v>
      </c>
      <c r="AQ30" s="108">
        <f t="shared" si="5"/>
        <v>1987</v>
      </c>
      <c r="AR30" s="108">
        <f t="shared" si="5"/>
        <v>205.01519999999996</v>
      </c>
      <c r="AS30" s="108">
        <f t="shared" si="5"/>
        <v>136719.87619820904</v>
      </c>
      <c r="AT30" s="32" t="s">
        <v>23</v>
      </c>
      <c r="AU30" s="295" t="s">
        <v>41</v>
      </c>
      <c r="AV30" s="28"/>
      <c r="AW30" s="12"/>
    </row>
    <row r="31" spans="1:49" ht="24" customHeight="1">
      <c r="A31" s="26"/>
      <c r="B31" s="294"/>
      <c r="C31" s="101" t="s">
        <v>24</v>
      </c>
      <c r="D31" s="79"/>
      <c r="E31" s="79"/>
      <c r="F31" s="79"/>
      <c r="G31" s="79"/>
      <c r="H31" s="79"/>
      <c r="I31" s="79"/>
      <c r="J31" s="116">
        <f t="shared" si="3"/>
        <v>0</v>
      </c>
      <c r="K31" s="116">
        <f t="shared" si="3"/>
        <v>0</v>
      </c>
      <c r="L31" s="116">
        <f t="shared" si="3"/>
        <v>0</v>
      </c>
      <c r="M31" s="79"/>
      <c r="N31" s="79"/>
      <c r="O31" s="241"/>
      <c r="P31" s="213"/>
      <c r="Q31" s="213"/>
      <c r="R31" s="213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3"/>
      <c r="Z31" s="213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96"/>
      <c r="AV31" s="27"/>
      <c r="AW31" s="12"/>
    </row>
    <row r="32" spans="1:49" ht="24" customHeight="1">
      <c r="A32" s="48" t="s">
        <v>42</v>
      </c>
      <c r="B32" s="293" t="s">
        <v>43</v>
      </c>
      <c r="C32" s="102" t="s">
        <v>23</v>
      </c>
      <c r="D32" s="78"/>
      <c r="E32" s="78"/>
      <c r="F32" s="78"/>
      <c r="G32" s="78"/>
      <c r="H32" s="78"/>
      <c r="I32" s="78"/>
      <c r="J32" s="25">
        <f t="shared" si="3"/>
        <v>0</v>
      </c>
      <c r="K32" s="25">
        <f t="shared" si="3"/>
        <v>0</v>
      </c>
      <c r="L32" s="25">
        <f t="shared" si="3"/>
        <v>0</v>
      </c>
      <c r="M32" s="78">
        <v>147</v>
      </c>
      <c r="N32" s="78">
        <v>209.19380000000001</v>
      </c>
      <c r="O32" s="240">
        <v>120195.72199999999</v>
      </c>
      <c r="P32" s="169">
        <v>187</v>
      </c>
      <c r="Q32" s="169">
        <v>586.13130000000001</v>
      </c>
      <c r="R32" s="169">
        <v>100021.30100000001</v>
      </c>
      <c r="S32" s="40"/>
      <c r="T32" s="40"/>
      <c r="U32" s="40"/>
      <c r="V32" s="25">
        <f t="shared" si="4"/>
        <v>187</v>
      </c>
      <c r="W32" s="25">
        <f t="shared" si="1"/>
        <v>586.13130000000001</v>
      </c>
      <c r="X32" s="25">
        <f t="shared" si="1"/>
        <v>100021.30100000001</v>
      </c>
      <c r="Y32" s="169">
        <v>249</v>
      </c>
      <c r="Z32" s="169">
        <v>451.22379999999998</v>
      </c>
      <c r="AA32" s="108">
        <v>91838.198999999993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>
        <v>2</v>
      </c>
      <c r="AL32" s="20">
        <v>0</v>
      </c>
      <c r="AM32" s="20">
        <v>1601.078</v>
      </c>
      <c r="AN32" s="20"/>
      <c r="AO32" s="20"/>
      <c r="AP32" s="20"/>
      <c r="AQ32" s="108">
        <f t="shared" si="5"/>
        <v>585</v>
      </c>
      <c r="AR32" s="108">
        <f t="shared" si="5"/>
        <v>1246.5489</v>
      </c>
      <c r="AS32" s="108">
        <f t="shared" si="5"/>
        <v>313656.29999999993</v>
      </c>
      <c r="AT32" s="53" t="s">
        <v>23</v>
      </c>
      <c r="AU32" s="295" t="s">
        <v>43</v>
      </c>
      <c r="AV32" s="49" t="s">
        <v>42</v>
      </c>
      <c r="AW32" s="12"/>
    </row>
    <row r="33" spans="1:49" ht="24" customHeight="1">
      <c r="A33" s="48" t="s">
        <v>44</v>
      </c>
      <c r="B33" s="294"/>
      <c r="C33" s="101" t="s">
        <v>24</v>
      </c>
      <c r="D33" s="79"/>
      <c r="E33" s="79"/>
      <c r="F33" s="79"/>
      <c r="G33" s="79"/>
      <c r="H33" s="79"/>
      <c r="I33" s="79"/>
      <c r="J33" s="116">
        <f t="shared" si="3"/>
        <v>0</v>
      </c>
      <c r="K33" s="116">
        <f t="shared" si="3"/>
        <v>0</v>
      </c>
      <c r="L33" s="116">
        <f t="shared" si="3"/>
        <v>0</v>
      </c>
      <c r="M33" s="79"/>
      <c r="N33" s="79"/>
      <c r="O33" s="241"/>
      <c r="P33" s="213"/>
      <c r="Q33" s="213"/>
      <c r="R33" s="213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3"/>
      <c r="Z33" s="213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96"/>
      <c r="AV33" s="49" t="s">
        <v>44</v>
      </c>
      <c r="AW33" s="12"/>
    </row>
    <row r="34" spans="1:49" ht="24" customHeight="1">
      <c r="A34" s="48" t="s">
        <v>25</v>
      </c>
      <c r="B34" s="293" t="s">
        <v>45</v>
      </c>
      <c r="C34" s="102" t="s">
        <v>23</v>
      </c>
      <c r="D34" s="78"/>
      <c r="E34" s="78"/>
      <c r="F34" s="78"/>
      <c r="G34" s="78">
        <v>1</v>
      </c>
      <c r="H34" s="78">
        <v>3.04E-2</v>
      </c>
      <c r="I34" s="78">
        <v>40.067999999999998</v>
      </c>
      <c r="J34" s="25">
        <f t="shared" si="3"/>
        <v>1</v>
      </c>
      <c r="K34" s="25">
        <f t="shared" si="3"/>
        <v>3.04E-2</v>
      </c>
      <c r="L34" s="25">
        <f t="shared" si="3"/>
        <v>40.067999999999998</v>
      </c>
      <c r="M34" s="78">
        <v>259</v>
      </c>
      <c r="N34" s="78">
        <v>92.086299999999994</v>
      </c>
      <c r="O34" s="240">
        <v>52910.81</v>
      </c>
      <c r="P34" s="169"/>
      <c r="Q34" s="169"/>
      <c r="R34" s="169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69"/>
      <c r="Z34" s="169"/>
      <c r="AA34" s="108"/>
      <c r="AB34" s="153">
        <v>305</v>
      </c>
      <c r="AC34" s="20">
        <v>108.58335</v>
      </c>
      <c r="AD34" s="20">
        <v>65352.498</v>
      </c>
      <c r="AE34" s="20"/>
      <c r="AF34" s="20"/>
      <c r="AG34" s="20"/>
      <c r="AH34" s="20">
        <v>110</v>
      </c>
      <c r="AI34" s="20">
        <v>59.975299999999997</v>
      </c>
      <c r="AJ34" s="20">
        <v>33799.338000000003</v>
      </c>
      <c r="AK34" s="20">
        <v>1</v>
      </c>
      <c r="AL34" s="20">
        <v>5.1799999999999999E-2</v>
      </c>
      <c r="AM34" s="20">
        <v>16.826000000000001</v>
      </c>
      <c r="AN34" s="20">
        <v>15</v>
      </c>
      <c r="AO34" s="20">
        <v>0.78100000000000003</v>
      </c>
      <c r="AP34" s="20">
        <v>469.875</v>
      </c>
      <c r="AQ34" s="108">
        <f t="shared" si="5"/>
        <v>691</v>
      </c>
      <c r="AR34" s="108">
        <f t="shared" si="5"/>
        <v>261.50815</v>
      </c>
      <c r="AS34" s="108">
        <f t="shared" si="5"/>
        <v>152589.41499999998</v>
      </c>
      <c r="AT34" s="62" t="s">
        <v>23</v>
      </c>
      <c r="AU34" s="295" t="s">
        <v>45</v>
      </c>
      <c r="AV34" s="49" t="s">
        <v>25</v>
      </c>
      <c r="AW34" s="12"/>
    </row>
    <row r="35" spans="1:49" ht="24" customHeight="1">
      <c r="A35" s="26" t="s">
        <v>27</v>
      </c>
      <c r="B35" s="294"/>
      <c r="C35" s="101" t="s">
        <v>24</v>
      </c>
      <c r="D35" s="79"/>
      <c r="E35" s="79"/>
      <c r="F35" s="79"/>
      <c r="G35" s="79"/>
      <c r="H35" s="79"/>
      <c r="I35" s="79"/>
      <c r="J35" s="116">
        <f t="shared" si="3"/>
        <v>0</v>
      </c>
      <c r="K35" s="116">
        <f t="shared" si="3"/>
        <v>0</v>
      </c>
      <c r="L35" s="116">
        <f t="shared" si="3"/>
        <v>0</v>
      </c>
      <c r="M35" s="79"/>
      <c r="N35" s="79"/>
      <c r="O35" s="241"/>
      <c r="P35" s="213"/>
      <c r="Q35" s="213"/>
      <c r="R35" s="213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3"/>
      <c r="Z35" s="213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96"/>
      <c r="AV35" s="27" t="s">
        <v>27</v>
      </c>
      <c r="AW35" s="12"/>
    </row>
    <row r="36" spans="1:49" ht="24" customHeight="1">
      <c r="A36" s="48" t="s">
        <v>46</v>
      </c>
      <c r="B36" s="293" t="s">
        <v>47</v>
      </c>
      <c r="C36" s="102" t="s">
        <v>23</v>
      </c>
      <c r="D36" s="78"/>
      <c r="E36" s="78"/>
      <c r="F36" s="78"/>
      <c r="G36" s="78"/>
      <c r="H36" s="78"/>
      <c r="I36" s="78"/>
      <c r="J36" s="25">
        <f t="shared" si="3"/>
        <v>0</v>
      </c>
      <c r="K36" s="25">
        <f t="shared" si="3"/>
        <v>0</v>
      </c>
      <c r="L36" s="25">
        <f t="shared" si="3"/>
        <v>0</v>
      </c>
      <c r="M36" s="78"/>
      <c r="N36" s="78"/>
      <c r="O36" s="240"/>
      <c r="P36" s="169"/>
      <c r="Q36" s="169"/>
      <c r="R36" s="169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69"/>
      <c r="Z36" s="169"/>
      <c r="AA36" s="108"/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0</v>
      </c>
      <c r="AR36" s="108">
        <f t="shared" si="5"/>
        <v>0</v>
      </c>
      <c r="AS36" s="108">
        <f t="shared" si="5"/>
        <v>0</v>
      </c>
      <c r="AT36" s="32" t="s">
        <v>23</v>
      </c>
      <c r="AU36" s="295" t="s">
        <v>47</v>
      </c>
      <c r="AV36" s="49" t="s">
        <v>46</v>
      </c>
      <c r="AW36" s="12"/>
    </row>
    <row r="37" spans="1:49" ht="24" customHeight="1">
      <c r="A37" s="48" t="s">
        <v>25</v>
      </c>
      <c r="B37" s="294"/>
      <c r="C37" s="101" t="s">
        <v>24</v>
      </c>
      <c r="D37" s="79"/>
      <c r="E37" s="79"/>
      <c r="F37" s="79"/>
      <c r="G37" s="79"/>
      <c r="H37" s="79"/>
      <c r="I37" s="79"/>
      <c r="J37" s="116">
        <f t="shared" si="3"/>
        <v>0</v>
      </c>
      <c r="K37" s="116">
        <f t="shared" si="3"/>
        <v>0</v>
      </c>
      <c r="L37" s="116">
        <f t="shared" si="3"/>
        <v>0</v>
      </c>
      <c r="M37" s="79"/>
      <c r="N37" s="79"/>
      <c r="O37" s="241"/>
      <c r="P37" s="213"/>
      <c r="Q37" s="213"/>
      <c r="R37" s="213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3"/>
      <c r="Z37" s="213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96"/>
      <c r="AV37" s="49" t="s">
        <v>25</v>
      </c>
      <c r="AW37" s="12"/>
    </row>
    <row r="38" spans="1:49" ht="24" customHeight="1">
      <c r="A38" s="48" t="s">
        <v>27</v>
      </c>
      <c r="B38" s="293" t="s">
        <v>48</v>
      </c>
      <c r="C38" s="102" t="s">
        <v>23</v>
      </c>
      <c r="D38" s="78"/>
      <c r="E38" s="78"/>
      <c r="F38" s="78"/>
      <c r="G38" s="78"/>
      <c r="H38" s="78"/>
      <c r="I38" s="78"/>
      <c r="J38" s="25">
        <f t="shared" si="3"/>
        <v>0</v>
      </c>
      <c r="K38" s="25">
        <f t="shared" si="3"/>
        <v>0</v>
      </c>
      <c r="L38" s="25">
        <f t="shared" si="3"/>
        <v>0</v>
      </c>
      <c r="M38" s="78"/>
      <c r="N38" s="78"/>
      <c r="O38" s="240"/>
      <c r="P38" s="169"/>
      <c r="Q38" s="169"/>
      <c r="R38" s="169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69"/>
      <c r="Z38" s="169"/>
      <c r="AA38" s="108"/>
      <c r="AB38" s="153">
        <v>870</v>
      </c>
      <c r="AC38" s="20">
        <v>118.139</v>
      </c>
      <c r="AD38" s="20">
        <v>70789.686000000002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>
        <v>10</v>
      </c>
      <c r="AO38" s="20">
        <v>0.373</v>
      </c>
      <c r="AP38" s="20">
        <v>1049.0260000000001</v>
      </c>
      <c r="AQ38" s="108">
        <f t="shared" si="5"/>
        <v>880</v>
      </c>
      <c r="AR38" s="108">
        <f t="shared" si="5"/>
        <v>118.512</v>
      </c>
      <c r="AS38" s="108">
        <f t="shared" si="5"/>
        <v>71838.712</v>
      </c>
      <c r="AT38" s="32" t="s">
        <v>23</v>
      </c>
      <c r="AU38" s="295" t="s">
        <v>48</v>
      </c>
      <c r="AV38" s="49" t="s">
        <v>27</v>
      </c>
      <c r="AW38" s="12"/>
    </row>
    <row r="39" spans="1:49" ht="24" customHeight="1">
      <c r="A39" s="26" t="s">
        <v>49</v>
      </c>
      <c r="B39" s="294"/>
      <c r="C39" s="101" t="s">
        <v>24</v>
      </c>
      <c r="D39" s="79"/>
      <c r="E39" s="79"/>
      <c r="F39" s="79"/>
      <c r="G39" s="79"/>
      <c r="H39" s="79"/>
      <c r="I39" s="79"/>
      <c r="J39" s="116">
        <f t="shared" si="3"/>
        <v>0</v>
      </c>
      <c r="K39" s="116">
        <f t="shared" si="3"/>
        <v>0</v>
      </c>
      <c r="L39" s="116">
        <f t="shared" si="3"/>
        <v>0</v>
      </c>
      <c r="M39" s="79"/>
      <c r="N39" s="79"/>
      <c r="O39" s="241"/>
      <c r="P39" s="213"/>
      <c r="Q39" s="213"/>
      <c r="R39" s="213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3"/>
      <c r="Z39" s="213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96"/>
      <c r="AV39" s="27" t="s">
        <v>49</v>
      </c>
      <c r="AW39" s="12"/>
    </row>
    <row r="40" spans="1:49" ht="24" customHeight="1">
      <c r="A40" s="48"/>
      <c r="B40" s="293" t="s">
        <v>50</v>
      </c>
      <c r="C40" s="102" t="s">
        <v>23</v>
      </c>
      <c r="D40" s="78"/>
      <c r="E40" s="78"/>
      <c r="F40" s="78"/>
      <c r="G40" s="78"/>
      <c r="H40" s="78"/>
      <c r="I40" s="78"/>
      <c r="J40" s="25">
        <f t="shared" si="3"/>
        <v>0</v>
      </c>
      <c r="K40" s="25">
        <f t="shared" si="3"/>
        <v>0</v>
      </c>
      <c r="L40" s="25">
        <f t="shared" si="3"/>
        <v>0</v>
      </c>
      <c r="M40" s="78">
        <v>2</v>
      </c>
      <c r="N40" s="78">
        <v>29.960599999999999</v>
      </c>
      <c r="O40" s="240">
        <v>24997.353999999999</v>
      </c>
      <c r="P40" s="169"/>
      <c r="Q40" s="169"/>
      <c r="R40" s="169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69"/>
      <c r="Z40" s="169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2</v>
      </c>
      <c r="AR40" s="108">
        <f t="shared" si="5"/>
        <v>29.960599999999999</v>
      </c>
      <c r="AS40" s="108">
        <f t="shared" si="5"/>
        <v>24997.353999999999</v>
      </c>
      <c r="AT40" s="53" t="s">
        <v>23</v>
      </c>
      <c r="AU40" s="295" t="s">
        <v>50</v>
      </c>
      <c r="AV40" s="49"/>
      <c r="AW40" s="12"/>
    </row>
    <row r="41" spans="1:49" ht="24" customHeight="1">
      <c r="A41" s="48" t="s">
        <v>51</v>
      </c>
      <c r="B41" s="294"/>
      <c r="C41" s="101" t="s">
        <v>24</v>
      </c>
      <c r="D41" s="79"/>
      <c r="E41" s="79"/>
      <c r="F41" s="79"/>
      <c r="G41" s="79"/>
      <c r="H41" s="79"/>
      <c r="I41" s="79"/>
      <c r="J41" s="116">
        <f t="shared" si="3"/>
        <v>0</v>
      </c>
      <c r="K41" s="116">
        <f t="shared" si="3"/>
        <v>0</v>
      </c>
      <c r="L41" s="116">
        <f t="shared" si="3"/>
        <v>0</v>
      </c>
      <c r="M41" s="79"/>
      <c r="N41" s="79"/>
      <c r="O41" s="241"/>
      <c r="P41" s="213"/>
      <c r="Q41" s="213"/>
      <c r="R41" s="213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3"/>
      <c r="Z41" s="213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96"/>
      <c r="AV41" s="49" t="s">
        <v>51</v>
      </c>
      <c r="AW41" s="12"/>
    </row>
    <row r="42" spans="1:49" ht="24" customHeight="1">
      <c r="A42" s="48"/>
      <c r="B42" s="293" t="s">
        <v>52</v>
      </c>
      <c r="C42" s="102" t="s">
        <v>23</v>
      </c>
      <c r="D42" s="78">
        <v>1</v>
      </c>
      <c r="E42" s="78">
        <v>3.1465999999999998</v>
      </c>
      <c r="F42" s="78">
        <v>2826.5522168290568</v>
      </c>
      <c r="G42" s="78">
        <v>2</v>
      </c>
      <c r="H42" s="78">
        <v>27.0242</v>
      </c>
      <c r="I42" s="78">
        <v>26123.11</v>
      </c>
      <c r="J42" s="25">
        <f t="shared" si="3"/>
        <v>3</v>
      </c>
      <c r="K42" s="25">
        <f t="shared" si="3"/>
        <v>30.1708</v>
      </c>
      <c r="L42" s="25">
        <f t="shared" si="3"/>
        <v>28949.662216829056</v>
      </c>
      <c r="M42" s="78">
        <v>21</v>
      </c>
      <c r="N42" s="78">
        <v>471.40269999999998</v>
      </c>
      <c r="O42" s="240">
        <v>276367.18699999998</v>
      </c>
      <c r="P42" s="169"/>
      <c r="Q42" s="169"/>
      <c r="R42" s="169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69"/>
      <c r="Z42" s="169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24</v>
      </c>
      <c r="AR42" s="108">
        <f t="shared" si="5"/>
        <v>501.57349999999997</v>
      </c>
      <c r="AS42" s="108">
        <f t="shared" si="5"/>
        <v>305316.84921682905</v>
      </c>
      <c r="AT42" s="32" t="s">
        <v>23</v>
      </c>
      <c r="AU42" s="295" t="s">
        <v>52</v>
      </c>
      <c r="AV42" s="49"/>
      <c r="AW42" s="12"/>
    </row>
    <row r="43" spans="1:49" ht="24" customHeight="1">
      <c r="A43" s="48" t="s">
        <v>53</v>
      </c>
      <c r="B43" s="294"/>
      <c r="C43" s="101" t="s">
        <v>24</v>
      </c>
      <c r="D43" s="79">
        <v>40</v>
      </c>
      <c r="E43" s="79">
        <v>351.2722</v>
      </c>
      <c r="F43" s="79">
        <v>414302.30444371561</v>
      </c>
      <c r="G43" s="79">
        <v>24</v>
      </c>
      <c r="H43" s="79">
        <v>282.53120000000001</v>
      </c>
      <c r="I43" s="79">
        <v>319846.21999999997</v>
      </c>
      <c r="J43" s="116">
        <f t="shared" si="3"/>
        <v>64</v>
      </c>
      <c r="K43" s="116">
        <f t="shared" si="3"/>
        <v>633.80340000000001</v>
      </c>
      <c r="L43" s="116">
        <f t="shared" si="3"/>
        <v>734148.52444371558</v>
      </c>
      <c r="M43" s="79">
        <v>6</v>
      </c>
      <c r="N43" s="79">
        <v>79.984399999999994</v>
      </c>
      <c r="O43" s="241">
        <v>64273.476999999999</v>
      </c>
      <c r="P43" s="213"/>
      <c r="Q43" s="213"/>
      <c r="R43" s="213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3"/>
      <c r="Z43" s="213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70</v>
      </c>
      <c r="AR43" s="45">
        <f t="shared" si="5"/>
        <v>713.78780000000006</v>
      </c>
      <c r="AS43" s="45">
        <f t="shared" si="5"/>
        <v>798422.00144371553</v>
      </c>
      <c r="AT43" s="61" t="s">
        <v>24</v>
      </c>
      <c r="AU43" s="296"/>
      <c r="AV43" s="49" t="s">
        <v>53</v>
      </c>
      <c r="AW43" s="12"/>
    </row>
    <row r="44" spans="1:49" ht="24" customHeight="1">
      <c r="A44" s="48"/>
      <c r="B44" s="293" t="s">
        <v>54</v>
      </c>
      <c r="C44" s="102" t="s">
        <v>23</v>
      </c>
      <c r="D44" s="78"/>
      <c r="E44" s="78"/>
      <c r="F44" s="78"/>
      <c r="G44" s="78"/>
      <c r="H44" s="78"/>
      <c r="I44" s="78"/>
      <c r="J44" s="25">
        <f t="shared" si="3"/>
        <v>0</v>
      </c>
      <c r="K44" s="25">
        <f t="shared" si="3"/>
        <v>0</v>
      </c>
      <c r="L44" s="25">
        <f t="shared" si="3"/>
        <v>0</v>
      </c>
      <c r="M44" s="78">
        <v>86</v>
      </c>
      <c r="N44" s="78">
        <v>4.9638</v>
      </c>
      <c r="O44" s="240">
        <v>2970.32</v>
      </c>
      <c r="P44" s="169"/>
      <c r="Q44" s="169"/>
      <c r="R44" s="169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69"/>
      <c r="Z44" s="169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86</v>
      </c>
      <c r="AR44" s="108">
        <f t="shared" si="5"/>
        <v>4.9638</v>
      </c>
      <c r="AS44" s="108">
        <f t="shared" si="5"/>
        <v>2970.32</v>
      </c>
      <c r="AT44" s="62" t="s">
        <v>23</v>
      </c>
      <c r="AU44" s="295" t="s">
        <v>54</v>
      </c>
      <c r="AV44" s="49"/>
      <c r="AW44" s="12"/>
    </row>
    <row r="45" spans="1:49" ht="24" customHeight="1">
      <c r="A45" s="48" t="s">
        <v>27</v>
      </c>
      <c r="B45" s="294"/>
      <c r="C45" s="101" t="s">
        <v>24</v>
      </c>
      <c r="D45" s="79"/>
      <c r="E45" s="79"/>
      <c r="F45" s="79"/>
      <c r="G45" s="79"/>
      <c r="H45" s="79"/>
      <c r="I45" s="79"/>
      <c r="J45" s="116">
        <f t="shared" si="3"/>
        <v>0</v>
      </c>
      <c r="K45" s="116">
        <f t="shared" si="3"/>
        <v>0</v>
      </c>
      <c r="L45" s="116">
        <f t="shared" si="3"/>
        <v>0</v>
      </c>
      <c r="M45" s="79"/>
      <c r="N45" s="79"/>
      <c r="O45" s="241"/>
      <c r="P45" s="213"/>
      <c r="Q45" s="213"/>
      <c r="R45" s="213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3"/>
      <c r="Z45" s="213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96"/>
      <c r="AV45" s="29" t="s">
        <v>27</v>
      </c>
      <c r="AW45" s="12"/>
    </row>
    <row r="46" spans="1:49" ht="24" customHeight="1">
      <c r="A46" s="48"/>
      <c r="B46" s="293" t="s">
        <v>55</v>
      </c>
      <c r="C46" s="102" t="s">
        <v>23</v>
      </c>
      <c r="D46" s="78"/>
      <c r="E46" s="78"/>
      <c r="F46" s="78"/>
      <c r="G46" s="78"/>
      <c r="H46" s="78"/>
      <c r="I46" s="78"/>
      <c r="J46" s="25">
        <f t="shared" si="3"/>
        <v>0</v>
      </c>
      <c r="K46" s="25">
        <f t="shared" si="3"/>
        <v>0</v>
      </c>
      <c r="L46" s="25">
        <f t="shared" si="3"/>
        <v>0</v>
      </c>
      <c r="M46" s="78"/>
      <c r="N46" s="78"/>
      <c r="O46" s="240"/>
      <c r="P46" s="169"/>
      <c r="Q46" s="169"/>
      <c r="R46" s="169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69"/>
      <c r="Z46" s="169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95" t="s">
        <v>55</v>
      </c>
      <c r="AV46" s="29"/>
      <c r="AW46" s="12"/>
    </row>
    <row r="47" spans="1:49" ht="24" customHeight="1">
      <c r="A47" s="26"/>
      <c r="B47" s="294"/>
      <c r="C47" s="101" t="s">
        <v>24</v>
      </c>
      <c r="D47" s="79"/>
      <c r="E47" s="79"/>
      <c r="F47" s="79"/>
      <c r="G47" s="79"/>
      <c r="H47" s="79"/>
      <c r="I47" s="79"/>
      <c r="J47" s="116">
        <f t="shared" si="3"/>
        <v>0</v>
      </c>
      <c r="K47" s="116">
        <f t="shared" si="3"/>
        <v>0</v>
      </c>
      <c r="L47" s="116">
        <f t="shared" si="3"/>
        <v>0</v>
      </c>
      <c r="M47" s="79"/>
      <c r="N47" s="79"/>
      <c r="O47" s="241"/>
      <c r="P47" s="213"/>
      <c r="Q47" s="213"/>
      <c r="R47" s="213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3"/>
      <c r="Z47" s="213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96"/>
      <c r="AV47" s="30"/>
      <c r="AW47" s="12"/>
    </row>
    <row r="48" spans="1:49" ht="24" customHeight="1">
      <c r="A48" s="48"/>
      <c r="B48" s="293" t="s">
        <v>56</v>
      </c>
      <c r="C48" s="102" t="s">
        <v>23</v>
      </c>
      <c r="D48" s="78"/>
      <c r="E48" s="78"/>
      <c r="F48" s="78"/>
      <c r="G48" s="78"/>
      <c r="H48" s="78"/>
      <c r="I48" s="78"/>
      <c r="J48" s="25">
        <f t="shared" si="3"/>
        <v>0</v>
      </c>
      <c r="K48" s="25">
        <f t="shared" si="3"/>
        <v>0</v>
      </c>
      <c r="L48" s="25">
        <f t="shared" si="3"/>
        <v>0</v>
      </c>
      <c r="M48" s="78">
        <v>1</v>
      </c>
      <c r="N48" s="78">
        <v>1.4999999999999999E-2</v>
      </c>
      <c r="O48" s="240">
        <v>10.561999999999999</v>
      </c>
      <c r="P48" s="169">
        <v>6</v>
      </c>
      <c r="Q48" s="169">
        <v>1.66</v>
      </c>
      <c r="R48" s="169">
        <v>761.72400000000005</v>
      </c>
      <c r="S48" s="111"/>
      <c r="T48" s="40"/>
      <c r="U48" s="40"/>
      <c r="V48" s="25">
        <f t="shared" si="4"/>
        <v>6</v>
      </c>
      <c r="W48" s="25">
        <f t="shared" si="1"/>
        <v>1.66</v>
      </c>
      <c r="X48" s="25">
        <f t="shared" si="1"/>
        <v>761.72400000000005</v>
      </c>
      <c r="Y48" s="169">
        <v>6</v>
      </c>
      <c r="Z48" s="169">
        <v>2.35</v>
      </c>
      <c r="AA48" s="108">
        <v>1134.54</v>
      </c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13</v>
      </c>
      <c r="AR48" s="108">
        <f t="shared" si="5"/>
        <v>4.0250000000000004</v>
      </c>
      <c r="AS48" s="108">
        <f t="shared" si="5"/>
        <v>1906.826</v>
      </c>
      <c r="AT48" s="32" t="s">
        <v>23</v>
      </c>
      <c r="AU48" s="295" t="s">
        <v>56</v>
      </c>
      <c r="AV48" s="29"/>
      <c r="AW48" s="12"/>
    </row>
    <row r="49" spans="1:49" ht="24" customHeight="1">
      <c r="A49" s="48" t="s">
        <v>57</v>
      </c>
      <c r="B49" s="294"/>
      <c r="C49" s="101" t="s">
        <v>24</v>
      </c>
      <c r="D49" s="79"/>
      <c r="E49" s="79"/>
      <c r="F49" s="79"/>
      <c r="G49" s="79"/>
      <c r="H49" s="79"/>
      <c r="I49" s="79"/>
      <c r="J49" s="116">
        <f t="shared" si="3"/>
        <v>0</v>
      </c>
      <c r="K49" s="116">
        <f t="shared" si="3"/>
        <v>0</v>
      </c>
      <c r="L49" s="116">
        <f t="shared" si="3"/>
        <v>0</v>
      </c>
      <c r="M49" s="79"/>
      <c r="N49" s="79"/>
      <c r="O49" s="241"/>
      <c r="P49" s="213"/>
      <c r="Q49" s="213"/>
      <c r="R49" s="213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3"/>
      <c r="Z49" s="213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96"/>
      <c r="AV49" s="29" t="s">
        <v>57</v>
      </c>
      <c r="AW49" s="12"/>
    </row>
    <row r="50" spans="1:49" ht="24" customHeight="1">
      <c r="A50" s="48"/>
      <c r="B50" s="293" t="s">
        <v>58</v>
      </c>
      <c r="C50" s="102" t="s">
        <v>23</v>
      </c>
      <c r="D50" s="78"/>
      <c r="E50" s="78"/>
      <c r="F50" s="78"/>
      <c r="G50" s="78"/>
      <c r="H50" s="78"/>
      <c r="I50" s="78"/>
      <c r="J50" s="25">
        <f t="shared" si="3"/>
        <v>0</v>
      </c>
      <c r="K50" s="25">
        <f t="shared" si="3"/>
        <v>0</v>
      </c>
      <c r="L50" s="25">
        <f t="shared" si="3"/>
        <v>0</v>
      </c>
      <c r="M50" s="78"/>
      <c r="N50" s="78"/>
      <c r="O50" s="240"/>
      <c r="P50" s="169"/>
      <c r="Q50" s="169"/>
      <c r="R50" s="169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69"/>
      <c r="Z50" s="169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0</v>
      </c>
      <c r="AR50" s="108">
        <f t="shared" si="5"/>
        <v>0</v>
      </c>
      <c r="AS50" s="108">
        <f t="shared" si="5"/>
        <v>0</v>
      </c>
      <c r="AT50" s="32" t="s">
        <v>23</v>
      </c>
      <c r="AU50" s="295" t="s">
        <v>58</v>
      </c>
      <c r="AV50" s="28"/>
      <c r="AW50" s="12"/>
    </row>
    <row r="51" spans="1:49" ht="24" customHeight="1">
      <c r="A51" s="48"/>
      <c r="B51" s="294"/>
      <c r="C51" s="101" t="s">
        <v>24</v>
      </c>
      <c r="D51" s="79"/>
      <c r="E51" s="79"/>
      <c r="F51" s="79"/>
      <c r="G51" s="79"/>
      <c r="H51" s="79"/>
      <c r="I51" s="79"/>
      <c r="J51" s="116">
        <f t="shared" si="3"/>
        <v>0</v>
      </c>
      <c r="K51" s="116">
        <f t="shared" si="3"/>
        <v>0</v>
      </c>
      <c r="L51" s="116">
        <f t="shared" si="3"/>
        <v>0</v>
      </c>
      <c r="M51" s="79"/>
      <c r="N51" s="79"/>
      <c r="O51" s="241"/>
      <c r="P51" s="213"/>
      <c r="Q51" s="213"/>
      <c r="R51" s="213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3"/>
      <c r="Z51" s="213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296"/>
      <c r="AV51" s="29"/>
      <c r="AW51" s="12"/>
    </row>
    <row r="52" spans="1:49" ht="24" customHeight="1">
      <c r="A52" s="48"/>
      <c r="B52" s="293" t="s">
        <v>59</v>
      </c>
      <c r="C52" s="102" t="s">
        <v>23</v>
      </c>
      <c r="D52" s="78"/>
      <c r="E52" s="78"/>
      <c r="F52" s="78"/>
      <c r="G52" s="78"/>
      <c r="H52" s="78"/>
      <c r="I52" s="78"/>
      <c r="J52" s="25">
        <f t="shared" si="3"/>
        <v>0</v>
      </c>
      <c r="K52" s="25">
        <f t="shared" si="3"/>
        <v>0</v>
      </c>
      <c r="L52" s="25">
        <f t="shared" si="3"/>
        <v>0</v>
      </c>
      <c r="M52" s="78"/>
      <c r="N52" s="78"/>
      <c r="O52" s="240"/>
      <c r="P52" s="169"/>
      <c r="Q52" s="169"/>
      <c r="R52" s="169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69"/>
      <c r="Z52" s="169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95" t="s">
        <v>59</v>
      </c>
      <c r="AV52" s="29"/>
      <c r="AW52" s="12"/>
    </row>
    <row r="53" spans="1:49" ht="24" customHeight="1">
      <c r="A53" s="48" t="s">
        <v>27</v>
      </c>
      <c r="B53" s="294"/>
      <c r="C53" s="101" t="s">
        <v>24</v>
      </c>
      <c r="D53" s="79"/>
      <c r="E53" s="79"/>
      <c r="F53" s="79"/>
      <c r="G53" s="79"/>
      <c r="H53" s="79"/>
      <c r="I53" s="79"/>
      <c r="J53" s="116">
        <f t="shared" si="3"/>
        <v>0</v>
      </c>
      <c r="K53" s="116">
        <f t="shared" si="3"/>
        <v>0</v>
      </c>
      <c r="L53" s="116">
        <f t="shared" si="3"/>
        <v>0</v>
      </c>
      <c r="M53" s="79"/>
      <c r="N53" s="79"/>
      <c r="O53" s="241"/>
      <c r="P53" s="213"/>
      <c r="Q53" s="213"/>
      <c r="R53" s="213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3"/>
      <c r="Z53" s="213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0</v>
      </c>
      <c r="AR53" s="45">
        <f t="shared" si="5"/>
        <v>0</v>
      </c>
      <c r="AS53" s="45">
        <f t="shared" si="5"/>
        <v>0</v>
      </c>
      <c r="AT53" s="61" t="s">
        <v>24</v>
      </c>
      <c r="AU53" s="296"/>
      <c r="AV53" s="29" t="s">
        <v>27</v>
      </c>
      <c r="AW53" s="12"/>
    </row>
    <row r="54" spans="1:49" ht="24" customHeight="1">
      <c r="A54" s="48"/>
      <c r="B54" s="293" t="s">
        <v>60</v>
      </c>
      <c r="C54" s="102" t="s">
        <v>23</v>
      </c>
      <c r="D54" s="78"/>
      <c r="E54" s="78"/>
      <c r="F54" s="78"/>
      <c r="G54" s="78"/>
      <c r="H54" s="78"/>
      <c r="I54" s="78"/>
      <c r="J54" s="25">
        <f t="shared" si="3"/>
        <v>0</v>
      </c>
      <c r="K54" s="25">
        <f t="shared" si="3"/>
        <v>0</v>
      </c>
      <c r="L54" s="25">
        <f t="shared" si="3"/>
        <v>0</v>
      </c>
      <c r="M54" s="78"/>
      <c r="N54" s="78"/>
      <c r="O54" s="240"/>
      <c r="P54" s="169"/>
      <c r="Q54" s="169"/>
      <c r="R54" s="169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69"/>
      <c r="Z54" s="169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>
        <v>4</v>
      </c>
      <c r="AL54" s="20">
        <v>6.2899999999999998E-2</v>
      </c>
      <c r="AM54" s="20">
        <v>63.185000000000002</v>
      </c>
      <c r="AN54" s="20">
        <v>11</v>
      </c>
      <c r="AO54" s="20">
        <v>0.10580000000000001</v>
      </c>
      <c r="AP54" s="20">
        <v>280.20699999999999</v>
      </c>
      <c r="AQ54" s="108">
        <f t="shared" si="5"/>
        <v>15</v>
      </c>
      <c r="AR54" s="108">
        <f t="shared" si="5"/>
        <v>0.16870000000000002</v>
      </c>
      <c r="AS54" s="108">
        <f t="shared" si="5"/>
        <v>343.392</v>
      </c>
      <c r="AT54" s="62" t="s">
        <v>23</v>
      </c>
      <c r="AU54" s="295" t="s">
        <v>60</v>
      </c>
      <c r="AV54" s="49"/>
      <c r="AW54" s="12"/>
    </row>
    <row r="55" spans="1:49" ht="24" customHeight="1">
      <c r="A55" s="26"/>
      <c r="B55" s="294"/>
      <c r="C55" s="101" t="s">
        <v>24</v>
      </c>
      <c r="D55" s="79"/>
      <c r="E55" s="79"/>
      <c r="F55" s="79"/>
      <c r="G55" s="79"/>
      <c r="H55" s="79"/>
      <c r="I55" s="79"/>
      <c r="J55" s="116">
        <f t="shared" si="3"/>
        <v>0</v>
      </c>
      <c r="K55" s="116">
        <f t="shared" si="3"/>
        <v>0</v>
      </c>
      <c r="L55" s="116">
        <f t="shared" si="3"/>
        <v>0</v>
      </c>
      <c r="M55" s="79"/>
      <c r="N55" s="79"/>
      <c r="O55" s="241"/>
      <c r="P55" s="213"/>
      <c r="Q55" s="213"/>
      <c r="R55" s="213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3"/>
      <c r="Z55" s="213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96"/>
      <c r="AV55" s="27"/>
      <c r="AW55" s="12"/>
    </row>
    <row r="56" spans="1:49" ht="24" customHeight="1">
      <c r="A56" s="315" t="s">
        <v>61</v>
      </c>
      <c r="B56" s="295" t="s">
        <v>62</v>
      </c>
      <c r="C56" s="102" t="s">
        <v>23</v>
      </c>
      <c r="D56" s="78"/>
      <c r="E56" s="78"/>
      <c r="F56" s="78"/>
      <c r="G56" s="78"/>
      <c r="H56" s="78"/>
      <c r="I56" s="78"/>
      <c r="J56" s="25">
        <f t="shared" si="3"/>
        <v>0</v>
      </c>
      <c r="K56" s="25">
        <f t="shared" si="3"/>
        <v>0</v>
      </c>
      <c r="L56" s="25">
        <f t="shared" si="3"/>
        <v>0</v>
      </c>
      <c r="M56" s="78"/>
      <c r="N56" s="78"/>
      <c r="O56" s="240"/>
      <c r="P56" s="169"/>
      <c r="Q56" s="169"/>
      <c r="R56" s="169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69"/>
      <c r="Z56" s="169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0</v>
      </c>
      <c r="AR56" s="108">
        <f t="shared" si="5"/>
        <v>0</v>
      </c>
      <c r="AS56" s="108">
        <f t="shared" si="5"/>
        <v>0</v>
      </c>
      <c r="AT56" s="31" t="s">
        <v>23</v>
      </c>
      <c r="AU56" s="317" t="s">
        <v>61</v>
      </c>
      <c r="AV56" s="318" t="s">
        <v>64</v>
      </c>
      <c r="AW56" s="12"/>
    </row>
    <row r="57" spans="1:49" ht="24" customHeight="1">
      <c r="A57" s="316"/>
      <c r="B57" s="296"/>
      <c r="C57" s="101" t="s">
        <v>24</v>
      </c>
      <c r="D57" s="79"/>
      <c r="E57" s="79"/>
      <c r="F57" s="79"/>
      <c r="G57" s="79"/>
      <c r="H57" s="79"/>
      <c r="I57" s="79"/>
      <c r="J57" s="116">
        <f t="shared" si="3"/>
        <v>0</v>
      </c>
      <c r="K57" s="116">
        <f t="shared" si="3"/>
        <v>0</v>
      </c>
      <c r="L57" s="116">
        <f t="shared" si="3"/>
        <v>0</v>
      </c>
      <c r="M57" s="79"/>
      <c r="N57" s="79"/>
      <c r="O57" s="241"/>
      <c r="P57" s="213"/>
      <c r="Q57" s="213"/>
      <c r="R57" s="213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3"/>
      <c r="Z57" s="213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0</v>
      </c>
      <c r="AR57" s="45">
        <f t="shared" si="5"/>
        <v>0</v>
      </c>
      <c r="AS57" s="45">
        <f t="shared" si="5"/>
        <v>0</v>
      </c>
      <c r="AT57" s="22" t="s">
        <v>24</v>
      </c>
      <c r="AU57" s="319"/>
      <c r="AV57" s="320"/>
      <c r="AW57" s="12"/>
    </row>
    <row r="58" spans="1:49" ht="24" customHeight="1">
      <c r="A58" s="7" t="s">
        <v>64</v>
      </c>
      <c r="C58" s="103" t="s">
        <v>23</v>
      </c>
      <c r="D58" s="80"/>
      <c r="E58" s="80"/>
      <c r="F58" s="80"/>
      <c r="G58" s="200">
        <v>4</v>
      </c>
      <c r="H58" s="200">
        <v>0.1201</v>
      </c>
      <c r="I58" s="159">
        <v>134.136</v>
      </c>
      <c r="J58" s="25">
        <f t="shared" ref="J58:L71" si="6">SUM(D58,G58)</f>
        <v>4</v>
      </c>
      <c r="K58" s="25">
        <f t="shared" si="6"/>
        <v>0.1201</v>
      </c>
      <c r="L58" s="25">
        <f t="shared" si="6"/>
        <v>134.136</v>
      </c>
      <c r="M58" s="200">
        <v>2097</v>
      </c>
      <c r="N58" s="200">
        <v>88.031999999999996</v>
      </c>
      <c r="O58" s="268">
        <v>44774.788</v>
      </c>
      <c r="P58" s="216">
        <v>27</v>
      </c>
      <c r="Q58" s="216">
        <v>52.137</v>
      </c>
      <c r="R58" s="216">
        <v>23913.545999999998</v>
      </c>
      <c r="S58" s="51"/>
      <c r="T58" s="51"/>
      <c r="U58" s="42"/>
      <c r="V58" s="25">
        <f t="shared" si="4"/>
        <v>27</v>
      </c>
      <c r="W58" s="25">
        <f t="shared" si="1"/>
        <v>52.137</v>
      </c>
      <c r="X58" s="25">
        <f t="shared" si="1"/>
        <v>23913.545999999998</v>
      </c>
      <c r="Y58" s="216">
        <v>346</v>
      </c>
      <c r="Z58" s="216">
        <v>18.075399999999998</v>
      </c>
      <c r="AA58" s="287">
        <v>11426.933000000001</v>
      </c>
      <c r="AB58" s="187">
        <v>1208</v>
      </c>
      <c r="AC58" s="173">
        <v>40.760100000000001</v>
      </c>
      <c r="AD58" s="173">
        <v>27110.878000000001</v>
      </c>
      <c r="AE58" s="173"/>
      <c r="AF58" s="173"/>
      <c r="AG58" s="173"/>
      <c r="AH58" s="184">
        <v>70</v>
      </c>
      <c r="AI58" s="184">
        <v>15.496499999999999</v>
      </c>
      <c r="AJ58" s="184">
        <v>5883.8459999999995</v>
      </c>
      <c r="AK58" s="184">
        <v>212</v>
      </c>
      <c r="AL58" s="184">
        <v>8.8059999999999992</v>
      </c>
      <c r="AM58" s="184">
        <v>5692.7129999999997</v>
      </c>
      <c r="AN58" s="173">
        <v>11</v>
      </c>
      <c r="AO58" s="173">
        <v>0.77259999999999995</v>
      </c>
      <c r="AP58" s="173">
        <v>812.98</v>
      </c>
      <c r="AQ58" s="108">
        <f t="shared" ref="AQ58:AS71" si="7">SUM(J58,M58,V58,Y58,AB58,AE58,AH58,AK58,AN58)</f>
        <v>3975</v>
      </c>
      <c r="AR58" s="108">
        <f t="shared" si="7"/>
        <v>224.19970000000001</v>
      </c>
      <c r="AS58" s="108">
        <f t="shared" si="7"/>
        <v>119749.82</v>
      </c>
      <c r="AT58" s="32" t="s">
        <v>23</v>
      </c>
      <c r="AU58" s="34"/>
      <c r="AV58" s="49" t="s">
        <v>64</v>
      </c>
      <c r="AW58" s="12"/>
    </row>
    <row r="59" spans="1:49" ht="24" customHeight="1">
      <c r="A59" s="309" t="s">
        <v>65</v>
      </c>
      <c r="B59" s="310"/>
      <c r="C59" s="104" t="s">
        <v>66</v>
      </c>
      <c r="D59" s="152"/>
      <c r="E59" s="152"/>
      <c r="F59" s="152"/>
      <c r="G59" s="147"/>
      <c r="H59" s="78"/>
      <c r="I59" s="160"/>
      <c r="J59" s="95">
        <f t="shared" si="6"/>
        <v>0</v>
      </c>
      <c r="K59" s="95">
        <f t="shared" si="6"/>
        <v>0</v>
      </c>
      <c r="L59" s="95">
        <f t="shared" si="6"/>
        <v>0</v>
      </c>
      <c r="M59" s="147"/>
      <c r="N59" s="78"/>
      <c r="O59" s="269"/>
      <c r="P59" s="169"/>
      <c r="Q59" s="215"/>
      <c r="R59" s="169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69"/>
      <c r="Z59" s="215"/>
      <c r="AA59" s="108"/>
      <c r="AB59" s="153"/>
      <c r="AC59" s="186"/>
      <c r="AD59" s="20"/>
      <c r="AE59" s="20"/>
      <c r="AF59" s="186"/>
      <c r="AG59" s="20"/>
      <c r="AH59" s="20"/>
      <c r="AI59" s="186"/>
      <c r="AJ59" s="20"/>
      <c r="AK59" s="20"/>
      <c r="AL59" s="186"/>
      <c r="AM59" s="20"/>
      <c r="AN59" s="20"/>
      <c r="AO59" s="186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11" t="s">
        <v>65</v>
      </c>
      <c r="AV59" s="312"/>
      <c r="AW59" s="12"/>
    </row>
    <row r="60" spans="1:49" ht="24" customHeight="1">
      <c r="A60" s="15"/>
      <c r="B60" s="16"/>
      <c r="C60" s="101" t="s">
        <v>24</v>
      </c>
      <c r="D60" s="79"/>
      <c r="E60" s="79"/>
      <c r="F60" s="79"/>
      <c r="G60" s="148"/>
      <c r="H60" s="79"/>
      <c r="I60" s="161"/>
      <c r="J60" s="112">
        <f t="shared" si="6"/>
        <v>0</v>
      </c>
      <c r="K60" s="112">
        <f t="shared" si="6"/>
        <v>0</v>
      </c>
      <c r="L60" s="112">
        <f t="shared" si="6"/>
        <v>0</v>
      </c>
      <c r="M60" s="148">
        <v>135</v>
      </c>
      <c r="N60" s="79">
        <v>3.1520999999999999</v>
      </c>
      <c r="O60" s="270">
        <v>2723.7979999999998</v>
      </c>
      <c r="P60" s="213">
        <v>24</v>
      </c>
      <c r="Q60" s="213">
        <v>123.8986</v>
      </c>
      <c r="R60" s="213">
        <v>47031.885999999999</v>
      </c>
      <c r="S60" s="41"/>
      <c r="T60" s="41"/>
      <c r="U60" s="41"/>
      <c r="V60" s="112">
        <f t="shared" si="4"/>
        <v>24</v>
      </c>
      <c r="W60" s="112">
        <f t="shared" si="1"/>
        <v>123.8986</v>
      </c>
      <c r="X60" s="112">
        <f t="shared" si="1"/>
        <v>47031.885999999999</v>
      </c>
      <c r="Y60" s="213"/>
      <c r="Z60" s="213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159</v>
      </c>
      <c r="AR60" s="45">
        <f t="shared" si="7"/>
        <v>127.05070000000001</v>
      </c>
      <c r="AS60" s="45">
        <f t="shared" si="7"/>
        <v>49755.684000000001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51">
        <v>17</v>
      </c>
      <c r="E61" s="151">
        <v>10.506</v>
      </c>
      <c r="F61" s="151">
        <v>8554.3451298749042</v>
      </c>
      <c r="G61" s="207">
        <v>18</v>
      </c>
      <c r="H61" s="151">
        <v>33.4377</v>
      </c>
      <c r="I61" s="159">
        <v>30052.138999999999</v>
      </c>
      <c r="J61" s="25">
        <f t="shared" si="6"/>
        <v>35</v>
      </c>
      <c r="K61" s="25">
        <f t="shared" si="6"/>
        <v>43.9437</v>
      </c>
      <c r="L61" s="25">
        <f t="shared" si="6"/>
        <v>38606.484129874902</v>
      </c>
      <c r="M61" s="207">
        <v>2674</v>
      </c>
      <c r="N61" s="151">
        <v>2269.2525000000001</v>
      </c>
      <c r="O61" s="268">
        <v>758007.64599999995</v>
      </c>
      <c r="P61" s="173">
        <v>792</v>
      </c>
      <c r="Q61" s="173">
        <v>4408.7120999999997</v>
      </c>
      <c r="R61" s="173">
        <v>742163.13900000008</v>
      </c>
      <c r="S61" s="52"/>
      <c r="T61" s="52"/>
      <c r="U61" s="52"/>
      <c r="V61" s="25">
        <f t="shared" si="4"/>
        <v>792</v>
      </c>
      <c r="W61" s="25">
        <f t="shared" si="1"/>
        <v>4408.7120999999997</v>
      </c>
      <c r="X61" s="25">
        <f t="shared" si="1"/>
        <v>742163.13900000008</v>
      </c>
      <c r="Y61" s="216">
        <v>767</v>
      </c>
      <c r="Z61" s="216">
        <v>2090.5194000000001</v>
      </c>
      <c r="AA61" s="287">
        <v>355846.185</v>
      </c>
      <c r="AB61" s="187">
        <v>3639</v>
      </c>
      <c r="AC61" s="173">
        <v>379.86445000000003</v>
      </c>
      <c r="AD61" s="173">
        <v>227130.81899999999</v>
      </c>
      <c r="AE61" s="184">
        <v>163</v>
      </c>
      <c r="AF61" s="184">
        <v>12.3703</v>
      </c>
      <c r="AG61" s="184">
        <v>15273.829</v>
      </c>
      <c r="AH61" s="173">
        <v>404</v>
      </c>
      <c r="AI61" s="173">
        <v>119.5737</v>
      </c>
      <c r="AJ61" s="173">
        <v>75936.054000000018</v>
      </c>
      <c r="AK61" s="184">
        <v>287</v>
      </c>
      <c r="AL61" s="184">
        <v>10.769699999999998</v>
      </c>
      <c r="AM61" s="184">
        <v>8782.9939999999988</v>
      </c>
      <c r="AN61" s="173">
        <v>441</v>
      </c>
      <c r="AO61" s="173">
        <v>47.895999999999994</v>
      </c>
      <c r="AP61" s="173">
        <v>39106.268000000004</v>
      </c>
      <c r="AQ61" s="108">
        <f t="shared" si="7"/>
        <v>9202</v>
      </c>
      <c r="AR61" s="108">
        <f t="shared" si="7"/>
        <v>9382.9018500000038</v>
      </c>
      <c r="AS61" s="108">
        <f t="shared" si="7"/>
        <v>2260853.4181298749</v>
      </c>
      <c r="AT61" s="32" t="s">
        <v>23</v>
      </c>
      <c r="AU61" s="34"/>
      <c r="AV61" s="49" t="s">
        <v>64</v>
      </c>
      <c r="AW61" s="12"/>
    </row>
    <row r="62" spans="1:49" ht="24" customHeight="1">
      <c r="A62" s="313" t="s">
        <v>67</v>
      </c>
      <c r="B62" s="314" t="s">
        <v>68</v>
      </c>
      <c r="C62" s="102" t="s">
        <v>66</v>
      </c>
      <c r="D62" s="78"/>
      <c r="E62" s="78"/>
      <c r="F62" s="78"/>
      <c r="G62" s="147"/>
      <c r="H62" s="78"/>
      <c r="I62" s="160"/>
      <c r="J62" s="95">
        <f t="shared" si="6"/>
        <v>0</v>
      </c>
      <c r="K62" s="95">
        <f t="shared" si="6"/>
        <v>0</v>
      </c>
      <c r="L62" s="95">
        <f t="shared" si="6"/>
        <v>0</v>
      </c>
      <c r="M62" s="147"/>
      <c r="N62" s="78"/>
      <c r="O62" s="269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69"/>
      <c r="Z62" s="169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11" t="s">
        <v>67</v>
      </c>
      <c r="AV62" s="312"/>
      <c r="AW62" s="12"/>
    </row>
    <row r="63" spans="1:49" ht="24" customHeight="1">
      <c r="A63" s="15"/>
      <c r="B63" s="16"/>
      <c r="C63" s="101" t="s">
        <v>24</v>
      </c>
      <c r="D63" s="79">
        <v>47</v>
      </c>
      <c r="E63" s="79">
        <v>1173.0282</v>
      </c>
      <c r="F63" s="79">
        <v>484170.34967096534</v>
      </c>
      <c r="G63" s="79">
        <v>24</v>
      </c>
      <c r="H63" s="79">
        <v>282.53120000000001</v>
      </c>
      <c r="I63" s="161">
        <v>319846.21999999997</v>
      </c>
      <c r="J63" s="112">
        <f t="shared" si="6"/>
        <v>71</v>
      </c>
      <c r="K63" s="112">
        <f t="shared" si="6"/>
        <v>1455.5594000000001</v>
      </c>
      <c r="L63" s="112">
        <f t="shared" si="6"/>
        <v>804016.56967096531</v>
      </c>
      <c r="M63" s="148">
        <v>285</v>
      </c>
      <c r="N63" s="79">
        <v>5477.2205000000013</v>
      </c>
      <c r="O63" s="270">
        <v>962910.2</v>
      </c>
      <c r="P63" s="23">
        <v>82</v>
      </c>
      <c r="Q63" s="23">
        <v>6911.5655999999999</v>
      </c>
      <c r="R63" s="23">
        <v>623857.15599999996</v>
      </c>
      <c r="S63" s="44"/>
      <c r="T63" s="44"/>
      <c r="U63" s="44"/>
      <c r="V63" s="112">
        <f t="shared" si="4"/>
        <v>82</v>
      </c>
      <c r="W63" s="112">
        <f t="shared" si="1"/>
        <v>6911.5655999999999</v>
      </c>
      <c r="X63" s="112">
        <f t="shared" si="1"/>
        <v>623857.15599999996</v>
      </c>
      <c r="Y63" s="213">
        <v>70</v>
      </c>
      <c r="Z63" s="213">
        <v>2604.09</v>
      </c>
      <c r="AA63" s="109">
        <v>447356.49800000002</v>
      </c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508</v>
      </c>
      <c r="AR63" s="45">
        <f t="shared" si="7"/>
        <v>16448.4355</v>
      </c>
      <c r="AS63" s="45">
        <f t="shared" si="7"/>
        <v>2838140.4236709652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93" t="s">
        <v>70</v>
      </c>
      <c r="C64" s="102" t="s">
        <v>23</v>
      </c>
      <c r="D64" s="78"/>
      <c r="E64" s="78"/>
      <c r="F64" s="78"/>
      <c r="G64" s="78">
        <v>181</v>
      </c>
      <c r="H64" s="78">
        <v>799.85900000000004</v>
      </c>
      <c r="I64" s="78">
        <v>304491.57500000001</v>
      </c>
      <c r="J64" s="25">
        <f t="shared" si="6"/>
        <v>181</v>
      </c>
      <c r="K64" s="25">
        <f t="shared" si="6"/>
        <v>799.85900000000004</v>
      </c>
      <c r="L64" s="25">
        <f t="shared" si="6"/>
        <v>304491.57500000001</v>
      </c>
      <c r="M64" s="147">
        <v>616</v>
      </c>
      <c r="N64" s="78">
        <v>57.826799999999999</v>
      </c>
      <c r="O64" s="269">
        <v>51910.919000000002</v>
      </c>
      <c r="P64" s="20">
        <v>3135</v>
      </c>
      <c r="Q64" s="20">
        <v>466.54239999999999</v>
      </c>
      <c r="R64" s="20">
        <v>245872.06299999999</v>
      </c>
      <c r="S64" s="111"/>
      <c r="T64" s="40"/>
      <c r="U64" s="40"/>
      <c r="V64" s="25">
        <f t="shared" si="4"/>
        <v>3135</v>
      </c>
      <c r="W64" s="25">
        <f t="shared" si="1"/>
        <v>466.54239999999999</v>
      </c>
      <c r="X64" s="25">
        <f t="shared" si="1"/>
        <v>245872.06299999999</v>
      </c>
      <c r="Y64" s="169">
        <v>77</v>
      </c>
      <c r="Z64" s="169">
        <v>663.49350000000004</v>
      </c>
      <c r="AA64" s="108">
        <v>85839.043000000005</v>
      </c>
      <c r="AB64" s="153"/>
      <c r="AC64" s="20"/>
      <c r="AD64" s="20"/>
      <c r="AE64" s="20"/>
      <c r="AF64" s="20"/>
      <c r="AG64" s="20"/>
      <c r="AH64" s="20">
        <v>6</v>
      </c>
      <c r="AI64" s="20">
        <v>1.621</v>
      </c>
      <c r="AJ64" s="20">
        <v>52.521000000000001</v>
      </c>
      <c r="AK64" s="20"/>
      <c r="AL64" s="20"/>
      <c r="AM64" s="20"/>
      <c r="AN64" s="20"/>
      <c r="AO64" s="20"/>
      <c r="AP64" s="20"/>
      <c r="AQ64" s="108">
        <f t="shared" si="7"/>
        <v>4015</v>
      </c>
      <c r="AR64" s="108">
        <f t="shared" si="7"/>
        <v>1989.3427000000001</v>
      </c>
      <c r="AS64" s="108">
        <f t="shared" si="7"/>
        <v>688166.12100000004</v>
      </c>
      <c r="AT64" s="32" t="s">
        <v>23</v>
      </c>
      <c r="AU64" s="295" t="s">
        <v>70</v>
      </c>
      <c r="AV64" s="35" t="s">
        <v>69</v>
      </c>
      <c r="AW64" s="12"/>
    </row>
    <row r="65" spans="1:49" ht="24" customHeight="1">
      <c r="A65" s="48"/>
      <c r="B65" s="294"/>
      <c r="C65" s="101" t="s">
        <v>24</v>
      </c>
      <c r="D65" s="79">
        <v>267</v>
      </c>
      <c r="E65" s="79">
        <v>27.336300000000001</v>
      </c>
      <c r="F65" s="79">
        <v>24499.886199159744</v>
      </c>
      <c r="G65" s="79">
        <v>72</v>
      </c>
      <c r="H65" s="79">
        <v>525.50379999999996</v>
      </c>
      <c r="I65" s="79">
        <v>214629.03400000001</v>
      </c>
      <c r="J65" s="116">
        <f t="shared" si="6"/>
        <v>339</v>
      </c>
      <c r="K65" s="116">
        <f t="shared" si="6"/>
        <v>552.84010000000001</v>
      </c>
      <c r="L65" s="116">
        <f t="shared" si="6"/>
        <v>239128.92019915977</v>
      </c>
      <c r="M65" s="79">
        <v>58</v>
      </c>
      <c r="N65" s="79">
        <v>7.9212999999999996</v>
      </c>
      <c r="O65" s="241">
        <v>2341.6979999999999</v>
      </c>
      <c r="P65" s="23">
        <v>37</v>
      </c>
      <c r="Q65" s="23">
        <v>7.4396000000000004</v>
      </c>
      <c r="R65" s="23">
        <v>1685.5530000000001</v>
      </c>
      <c r="S65" s="41"/>
      <c r="T65" s="41"/>
      <c r="U65" s="41"/>
      <c r="V65" s="116">
        <f t="shared" si="4"/>
        <v>37</v>
      </c>
      <c r="W65" s="116">
        <f t="shared" si="1"/>
        <v>7.4396000000000004</v>
      </c>
      <c r="X65" s="116">
        <f t="shared" si="1"/>
        <v>1685.5530000000001</v>
      </c>
      <c r="Y65" s="213"/>
      <c r="Z65" s="213"/>
      <c r="AA65" s="109"/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434</v>
      </c>
      <c r="AR65" s="45">
        <f t="shared" si="7"/>
        <v>568.20100000000002</v>
      </c>
      <c r="AS65" s="45">
        <f t="shared" si="7"/>
        <v>243156.17119915978</v>
      </c>
      <c r="AT65" s="61" t="s">
        <v>24</v>
      </c>
      <c r="AU65" s="296"/>
      <c r="AV65" s="49"/>
      <c r="AW65" s="12"/>
    </row>
    <row r="66" spans="1:49" ht="24" customHeight="1">
      <c r="A66" s="48" t="s">
        <v>71</v>
      </c>
      <c r="B66" s="293" t="s">
        <v>72</v>
      </c>
      <c r="C66" s="102" t="s">
        <v>23</v>
      </c>
      <c r="D66" s="78"/>
      <c r="E66" s="78"/>
      <c r="F66" s="78"/>
      <c r="G66" s="78"/>
      <c r="H66" s="78"/>
      <c r="I66" s="78"/>
      <c r="J66" s="25">
        <f t="shared" si="6"/>
        <v>0</v>
      </c>
      <c r="K66" s="25">
        <f t="shared" si="6"/>
        <v>0</v>
      </c>
      <c r="L66" s="25">
        <f t="shared" si="6"/>
        <v>0</v>
      </c>
      <c r="M66" s="78"/>
      <c r="N66" s="78"/>
      <c r="O66" s="240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69"/>
      <c r="Z66" s="169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95" t="s">
        <v>72</v>
      </c>
      <c r="AV66" s="49" t="s">
        <v>71</v>
      </c>
      <c r="AW66" s="12"/>
    </row>
    <row r="67" spans="1:49" ht="24" customHeight="1">
      <c r="A67" s="26" t="s">
        <v>49</v>
      </c>
      <c r="B67" s="294"/>
      <c r="C67" s="101" t="s">
        <v>24</v>
      </c>
      <c r="D67" s="79"/>
      <c r="E67" s="79"/>
      <c r="F67" s="79"/>
      <c r="G67" s="79"/>
      <c r="H67" s="79"/>
      <c r="I67" s="79"/>
      <c r="J67" s="116">
        <f t="shared" si="6"/>
        <v>0</v>
      </c>
      <c r="K67" s="116">
        <f t="shared" si="6"/>
        <v>0</v>
      </c>
      <c r="L67" s="116">
        <f t="shared" si="6"/>
        <v>0</v>
      </c>
      <c r="M67" s="79"/>
      <c r="N67" s="79"/>
      <c r="O67" s="241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3"/>
      <c r="Z67" s="213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96"/>
      <c r="AV67" s="27" t="s">
        <v>49</v>
      </c>
      <c r="AW67" s="12"/>
    </row>
    <row r="68" spans="1:49" ht="24" customHeight="1">
      <c r="A68" s="297" t="s">
        <v>73</v>
      </c>
      <c r="B68" s="298"/>
      <c r="C68" s="102" t="s">
        <v>23</v>
      </c>
      <c r="D68" s="20">
        <v>17</v>
      </c>
      <c r="E68" s="20">
        <v>10.506</v>
      </c>
      <c r="F68" s="25">
        <v>8554.3451298749042</v>
      </c>
      <c r="G68" s="153">
        <v>199</v>
      </c>
      <c r="H68" s="20">
        <v>833.29669999999999</v>
      </c>
      <c r="I68" s="134">
        <v>334543.71400000004</v>
      </c>
      <c r="J68" s="25">
        <f t="shared" si="6"/>
        <v>216</v>
      </c>
      <c r="K68" s="25">
        <f t="shared" si="6"/>
        <v>843.80269999999996</v>
      </c>
      <c r="L68" s="25">
        <f t="shared" si="6"/>
        <v>343098.05912987492</v>
      </c>
      <c r="M68" s="153">
        <v>3290</v>
      </c>
      <c r="N68" s="20">
        <v>2327.0792999999999</v>
      </c>
      <c r="O68" s="134">
        <v>809918.56499999994</v>
      </c>
      <c r="P68" s="20">
        <v>3927</v>
      </c>
      <c r="Q68" s="20">
        <v>4875.2545</v>
      </c>
      <c r="R68" s="20">
        <v>988035.20200000005</v>
      </c>
      <c r="S68" s="25"/>
      <c r="T68" s="25"/>
      <c r="U68" s="25"/>
      <c r="V68" s="25">
        <f t="shared" si="4"/>
        <v>3927</v>
      </c>
      <c r="W68" s="25">
        <f t="shared" si="1"/>
        <v>4875.2545</v>
      </c>
      <c r="X68" s="25">
        <f t="shared" si="1"/>
        <v>988035.20200000005</v>
      </c>
      <c r="Y68" s="169">
        <v>844</v>
      </c>
      <c r="Z68" s="169">
        <v>2754.0129000000002</v>
      </c>
      <c r="AA68" s="108">
        <v>441685.228</v>
      </c>
      <c r="AB68" s="153">
        <v>3639</v>
      </c>
      <c r="AC68" s="20">
        <v>379.86445000000003</v>
      </c>
      <c r="AD68" s="20">
        <v>227130.81899999999</v>
      </c>
      <c r="AE68" s="20">
        <v>163</v>
      </c>
      <c r="AF68" s="20">
        <v>12.3703</v>
      </c>
      <c r="AG68" s="20">
        <v>15273.829</v>
      </c>
      <c r="AH68" s="20">
        <v>410</v>
      </c>
      <c r="AI68" s="20">
        <v>121.1947</v>
      </c>
      <c r="AJ68" s="20">
        <v>75988.575000000012</v>
      </c>
      <c r="AK68" s="20">
        <v>287</v>
      </c>
      <c r="AL68" s="20">
        <v>10.769699999999998</v>
      </c>
      <c r="AM68" s="20">
        <v>8782.9939999999988</v>
      </c>
      <c r="AN68" s="20">
        <v>441</v>
      </c>
      <c r="AO68" s="20">
        <v>47.895999999999994</v>
      </c>
      <c r="AP68" s="20">
        <v>39106.268000000004</v>
      </c>
      <c r="AQ68" s="108">
        <f t="shared" si="7"/>
        <v>13217</v>
      </c>
      <c r="AR68" s="108">
        <f t="shared" si="7"/>
        <v>11372.244550000001</v>
      </c>
      <c r="AS68" s="108">
        <f t="shared" si="7"/>
        <v>2949019.5391298756</v>
      </c>
      <c r="AT68" s="31" t="s">
        <v>23</v>
      </c>
      <c r="AU68" s="301" t="s">
        <v>73</v>
      </c>
      <c r="AV68" s="302"/>
      <c r="AW68" s="12"/>
    </row>
    <row r="69" spans="1:49" ht="24" customHeight="1">
      <c r="A69" s="299"/>
      <c r="B69" s="300"/>
      <c r="C69" s="101" t="s">
        <v>24</v>
      </c>
      <c r="D69" s="23">
        <v>314</v>
      </c>
      <c r="E69" s="23">
        <v>1200.3644999999999</v>
      </c>
      <c r="F69" s="24">
        <v>508670.23587012506</v>
      </c>
      <c r="G69" s="23">
        <v>96</v>
      </c>
      <c r="H69" s="23">
        <v>808.03499999999997</v>
      </c>
      <c r="I69" s="158">
        <v>534475.25399999996</v>
      </c>
      <c r="J69" s="116">
        <f t="shared" si="6"/>
        <v>410</v>
      </c>
      <c r="K69" s="116">
        <f t="shared" si="6"/>
        <v>2008.3995</v>
      </c>
      <c r="L69" s="116">
        <f t="shared" si="6"/>
        <v>1043145.489870125</v>
      </c>
      <c r="M69" s="23">
        <v>343</v>
      </c>
      <c r="N69" s="23">
        <v>5485.1418000000012</v>
      </c>
      <c r="O69" s="158">
        <v>965251.89799999993</v>
      </c>
      <c r="P69" s="23">
        <v>119</v>
      </c>
      <c r="Q69" s="23">
        <v>6919.0051999999996</v>
      </c>
      <c r="R69" s="23">
        <v>625542.70899999992</v>
      </c>
      <c r="S69" s="24"/>
      <c r="T69" s="24"/>
      <c r="U69" s="24"/>
      <c r="V69" s="116">
        <f t="shared" si="4"/>
        <v>119</v>
      </c>
      <c r="W69" s="116">
        <f t="shared" si="1"/>
        <v>6919.0051999999996</v>
      </c>
      <c r="X69" s="116">
        <f t="shared" si="1"/>
        <v>625542.70899999992</v>
      </c>
      <c r="Y69" s="213">
        <v>70</v>
      </c>
      <c r="Z69" s="213">
        <v>2604.09</v>
      </c>
      <c r="AA69" s="109">
        <v>447356.49800000002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942</v>
      </c>
      <c r="AR69" s="45">
        <f t="shared" si="7"/>
        <v>17016.636500000001</v>
      </c>
      <c r="AS69" s="45">
        <f t="shared" si="7"/>
        <v>3081296.5948701249</v>
      </c>
      <c r="AT69" s="56" t="s">
        <v>24</v>
      </c>
      <c r="AU69" s="303"/>
      <c r="AV69" s="304"/>
      <c r="AW69" s="12"/>
    </row>
    <row r="70" spans="1:49" ht="24" customHeight="1" thickBot="1">
      <c r="A70" s="305" t="s">
        <v>74</v>
      </c>
      <c r="B70" s="306" t="s">
        <v>75</v>
      </c>
      <c r="C70" s="306"/>
      <c r="D70" s="36"/>
      <c r="E70" s="36"/>
      <c r="F70" s="37"/>
      <c r="G70" s="36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7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07" t="s">
        <v>74</v>
      </c>
      <c r="AU70" s="306" t="s">
        <v>75</v>
      </c>
      <c r="AV70" s="308"/>
      <c r="AW70" s="12"/>
    </row>
    <row r="71" spans="1:49" ht="24" customHeight="1" thickBot="1">
      <c r="A71" s="289" t="s">
        <v>76</v>
      </c>
      <c r="B71" s="290" t="s">
        <v>77</v>
      </c>
      <c r="C71" s="290"/>
      <c r="D71" s="67">
        <f t="shared" ref="D71:I71" si="8">D68+D69</f>
        <v>331</v>
      </c>
      <c r="E71" s="67">
        <f t="shared" si="8"/>
        <v>1210.8705</v>
      </c>
      <c r="F71" s="67">
        <f t="shared" si="8"/>
        <v>517224.58099999995</v>
      </c>
      <c r="G71" s="67">
        <f t="shared" si="8"/>
        <v>295</v>
      </c>
      <c r="H71" s="67">
        <f t="shared" si="8"/>
        <v>1641.3317</v>
      </c>
      <c r="I71" s="67">
        <f t="shared" si="8"/>
        <v>869018.96799999999</v>
      </c>
      <c r="J71" s="117">
        <f t="shared" si="6"/>
        <v>626</v>
      </c>
      <c r="K71" s="117">
        <f t="shared" si="6"/>
        <v>2852.2021999999997</v>
      </c>
      <c r="L71" s="117">
        <f t="shared" si="6"/>
        <v>1386243.5489999999</v>
      </c>
      <c r="M71" s="67">
        <f t="shared" ref="M71:O71" si="9">M68+M69</f>
        <v>3633</v>
      </c>
      <c r="N71" s="67">
        <f t="shared" si="9"/>
        <v>7812.2211000000007</v>
      </c>
      <c r="O71" s="67">
        <f t="shared" si="9"/>
        <v>1775170.463</v>
      </c>
      <c r="P71" s="36">
        <f>P68+P69</f>
        <v>4046</v>
      </c>
      <c r="Q71" s="36">
        <f>Q68+Q69</f>
        <v>11794.259699999999</v>
      </c>
      <c r="R71" s="36">
        <f>R68+R69</f>
        <v>1613577.9109999998</v>
      </c>
      <c r="S71" s="37"/>
      <c r="T71" s="37"/>
      <c r="U71" s="37"/>
      <c r="V71" s="117">
        <f t="shared" si="4"/>
        <v>4046</v>
      </c>
      <c r="W71" s="117">
        <f t="shared" si="4"/>
        <v>11794.259699999999</v>
      </c>
      <c r="X71" s="117">
        <f t="shared" si="4"/>
        <v>1613577.9109999998</v>
      </c>
      <c r="Y71" s="217">
        <f>Y68+Y69</f>
        <v>914</v>
      </c>
      <c r="Z71" s="36">
        <f>Z68+Z69</f>
        <v>5358.1028999999999</v>
      </c>
      <c r="AA71" s="37">
        <f>AA68+AA69</f>
        <v>889041.72600000002</v>
      </c>
      <c r="AB71" s="65">
        <f>+AB68+AB69+AB70</f>
        <v>3639</v>
      </c>
      <c r="AC71" s="36">
        <f>+AC68+AC69+AC70</f>
        <v>379.86445000000003</v>
      </c>
      <c r="AD71" s="36">
        <f>+AD68+AD69+AD70</f>
        <v>227130.81899999999</v>
      </c>
      <c r="AE71" s="36">
        <f t="shared" ref="AE71:AP71" si="10">AE68+AE69</f>
        <v>163</v>
      </c>
      <c r="AF71" s="36">
        <f t="shared" si="10"/>
        <v>12.3703</v>
      </c>
      <c r="AG71" s="36">
        <f t="shared" si="10"/>
        <v>15273.829</v>
      </c>
      <c r="AH71" s="36">
        <f t="shared" si="10"/>
        <v>410</v>
      </c>
      <c r="AI71" s="36">
        <f t="shared" si="10"/>
        <v>121.1947</v>
      </c>
      <c r="AJ71" s="36">
        <f t="shared" si="10"/>
        <v>75988.575000000012</v>
      </c>
      <c r="AK71" s="36">
        <f t="shared" si="10"/>
        <v>287</v>
      </c>
      <c r="AL71" s="36">
        <f t="shared" si="10"/>
        <v>10.769699999999998</v>
      </c>
      <c r="AM71" s="36">
        <f t="shared" si="10"/>
        <v>8782.9939999999988</v>
      </c>
      <c r="AN71" s="36">
        <f t="shared" si="10"/>
        <v>441</v>
      </c>
      <c r="AO71" s="36">
        <f t="shared" si="10"/>
        <v>47.895999999999994</v>
      </c>
      <c r="AP71" s="36">
        <f t="shared" si="10"/>
        <v>39106.268000000004</v>
      </c>
      <c r="AQ71" s="46">
        <f t="shared" si="7"/>
        <v>14159</v>
      </c>
      <c r="AR71" s="46">
        <f t="shared" si="7"/>
        <v>28388.881049999996</v>
      </c>
      <c r="AS71" s="46">
        <f t="shared" si="7"/>
        <v>6030316.1340000005</v>
      </c>
      <c r="AT71" s="291" t="s">
        <v>76</v>
      </c>
      <c r="AU71" s="290" t="s">
        <v>77</v>
      </c>
      <c r="AV71" s="292" t="s">
        <v>64</v>
      </c>
      <c r="AW71" s="12"/>
    </row>
    <row r="72" spans="1:49" ht="21.95" customHeight="1">
      <c r="D72" s="81"/>
      <c r="E72" s="81"/>
      <c r="F72" s="82"/>
      <c r="G72" s="81"/>
      <c r="H72" s="81"/>
      <c r="I72" s="82"/>
      <c r="M72" s="81"/>
      <c r="N72" s="81"/>
      <c r="O72" s="82"/>
      <c r="P72" s="81"/>
      <c r="Q72" s="81"/>
      <c r="R72" s="82"/>
      <c r="X72" s="38" t="s">
        <v>78</v>
      </c>
      <c r="Y72" s="81"/>
      <c r="Z72" s="81"/>
      <c r="AA72" s="82"/>
      <c r="AU72" s="38" t="s">
        <v>80</v>
      </c>
    </row>
    <row r="73" spans="1:49">
      <c r="D73" s="81"/>
      <c r="E73" s="81"/>
      <c r="F73" s="82"/>
      <c r="G73" s="81"/>
      <c r="H73" s="81"/>
      <c r="I73" s="82"/>
      <c r="M73" s="81"/>
      <c r="N73" s="81"/>
      <c r="O73" s="82"/>
      <c r="P73" s="81"/>
      <c r="Q73" s="81"/>
      <c r="R73" s="82"/>
      <c r="Y73" s="81"/>
      <c r="Z73" s="81"/>
      <c r="AA73" s="82"/>
      <c r="AR73" s="39"/>
      <c r="AS73" s="39"/>
    </row>
    <row r="74" spans="1:49">
      <c r="D74" s="86"/>
      <c r="E74" s="86"/>
      <c r="F74" s="86"/>
      <c r="G74" s="86"/>
      <c r="H74" s="86"/>
      <c r="I74" s="86"/>
      <c r="M74" s="39"/>
      <c r="N74" s="39"/>
      <c r="O74" s="39"/>
      <c r="P74" s="39"/>
      <c r="Q74" s="39"/>
      <c r="R74" s="39"/>
      <c r="Y74" s="39"/>
      <c r="Z74" s="39"/>
      <c r="AA74" s="39"/>
    </row>
    <row r="75" spans="1:49">
      <c r="D75" s="86"/>
      <c r="E75" s="86"/>
      <c r="F75" s="86"/>
      <c r="G75" s="86"/>
      <c r="H75" s="86"/>
      <c r="I75" s="86"/>
      <c r="M75" s="39"/>
      <c r="N75" s="39"/>
      <c r="O75" s="39"/>
      <c r="P75" s="39"/>
      <c r="Q75" s="39"/>
      <c r="R75" s="39"/>
      <c r="Y75" s="39"/>
      <c r="Z75" s="39"/>
      <c r="AA75" s="39"/>
    </row>
    <row r="76" spans="1:49">
      <c r="D76" s="86"/>
      <c r="E76" s="85"/>
      <c r="F76" s="86"/>
      <c r="G76" s="86"/>
      <c r="H76" s="85"/>
      <c r="I76" s="86"/>
      <c r="M76" s="39"/>
      <c r="O76" s="39"/>
      <c r="P76" s="39"/>
      <c r="R76" s="39"/>
      <c r="Y76" s="39"/>
      <c r="AA76" s="39"/>
    </row>
    <row r="77" spans="1:49">
      <c r="D77" s="86"/>
      <c r="E77" s="85"/>
      <c r="F77" s="86"/>
      <c r="G77" s="86"/>
      <c r="H77" s="85"/>
      <c r="I77" s="86"/>
      <c r="M77" s="39"/>
      <c r="O77" s="39"/>
      <c r="P77" s="39"/>
      <c r="R77" s="39"/>
      <c r="Y77" s="39"/>
      <c r="AA77" s="39"/>
    </row>
    <row r="78" spans="1:49">
      <c r="D78" s="86"/>
      <c r="E78" s="85"/>
      <c r="F78" s="86"/>
      <c r="G78" s="86"/>
      <c r="H78" s="85"/>
      <c r="I78" s="86"/>
      <c r="M78" s="39"/>
      <c r="O78" s="39"/>
      <c r="P78" s="39"/>
      <c r="R78" s="39"/>
      <c r="Y78" s="39"/>
      <c r="AA78" s="39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AC1" zoomScale="40" zoomScaleNormal="40" workbookViewId="0">
      <selection activeCell="AM10" sqref="AM10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49" ht="21.95" customHeight="1" thickBot="1">
      <c r="A2" s="4"/>
      <c r="B2" s="4" t="s">
        <v>98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12月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27" t="s">
        <v>2</v>
      </c>
      <c r="E3" s="325"/>
      <c r="F3" s="326"/>
      <c r="G3" s="322" t="s">
        <v>3</v>
      </c>
      <c r="H3" s="323"/>
      <c r="I3" s="328"/>
      <c r="J3" s="9" t="s">
        <v>4</v>
      </c>
      <c r="K3" s="94"/>
      <c r="L3" s="94"/>
      <c r="M3" s="322" t="s">
        <v>99</v>
      </c>
      <c r="N3" s="323"/>
      <c r="O3" s="328"/>
      <c r="P3" s="322" t="s">
        <v>5</v>
      </c>
      <c r="Q3" s="323"/>
      <c r="R3" s="328"/>
      <c r="S3" s="322" t="s">
        <v>6</v>
      </c>
      <c r="T3" s="323"/>
      <c r="U3" s="324"/>
      <c r="V3" s="94" t="s">
        <v>7</v>
      </c>
      <c r="W3" s="94"/>
      <c r="X3" s="8"/>
      <c r="Y3" s="322" t="s">
        <v>8</v>
      </c>
      <c r="Z3" s="323"/>
      <c r="AA3" s="328"/>
      <c r="AB3" s="325" t="s">
        <v>9</v>
      </c>
      <c r="AC3" s="325"/>
      <c r="AD3" s="326"/>
      <c r="AE3" s="322" t="s">
        <v>10</v>
      </c>
      <c r="AF3" s="323"/>
      <c r="AG3" s="328"/>
      <c r="AH3" s="322" t="s">
        <v>11</v>
      </c>
      <c r="AI3" s="323"/>
      <c r="AJ3" s="328"/>
      <c r="AK3" s="322" t="s">
        <v>12</v>
      </c>
      <c r="AL3" s="323"/>
      <c r="AM3" s="328"/>
      <c r="AN3" s="322" t="s">
        <v>13</v>
      </c>
      <c r="AO3" s="323"/>
      <c r="AP3" s="328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286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3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3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23" t="s">
        <v>18</v>
      </c>
      <c r="H5" s="123" t="s">
        <v>19</v>
      </c>
      <c r="I5" s="136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36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39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7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7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93" t="s">
        <v>22</v>
      </c>
      <c r="C6" s="100" t="s">
        <v>23</v>
      </c>
      <c r="D6" s="78"/>
      <c r="E6" s="78"/>
      <c r="F6" s="78"/>
      <c r="G6" s="208"/>
      <c r="H6" s="76"/>
      <c r="I6" s="209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76"/>
      <c r="N6" s="76"/>
      <c r="O6" s="271"/>
      <c r="P6" s="169"/>
      <c r="Q6" s="169"/>
      <c r="R6" s="169"/>
      <c r="S6" s="25"/>
      <c r="T6" s="25"/>
      <c r="U6" s="25"/>
      <c r="V6" s="25">
        <f>SUM(P6,S6)</f>
        <v>0</v>
      </c>
      <c r="W6" s="25">
        <f t="shared" ref="W6:X69" si="1">SUM(Q6,T6)</f>
        <v>0</v>
      </c>
      <c r="X6" s="25">
        <f t="shared" si="1"/>
        <v>0</v>
      </c>
      <c r="Y6" s="169"/>
      <c r="Z6" s="169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0</v>
      </c>
      <c r="AR6" s="108">
        <f t="shared" ref="AR6:AS21" si="2">SUM(K6,N6,W6,Z6,AC6,AF6,AI6,AL6,AO6)</f>
        <v>0</v>
      </c>
      <c r="AS6" s="108">
        <f t="shared" si="2"/>
        <v>0</v>
      </c>
      <c r="AT6" s="32" t="s">
        <v>23</v>
      </c>
      <c r="AU6" s="295" t="s">
        <v>22</v>
      </c>
      <c r="AV6" s="49" t="s">
        <v>21</v>
      </c>
      <c r="AW6" s="12"/>
    </row>
    <row r="7" spans="1:49" ht="24" customHeight="1">
      <c r="A7" s="48"/>
      <c r="B7" s="294"/>
      <c r="C7" s="101" t="s">
        <v>24</v>
      </c>
      <c r="D7" s="79"/>
      <c r="E7" s="79"/>
      <c r="F7" s="79"/>
      <c r="G7" s="148"/>
      <c r="H7" s="79"/>
      <c r="I7" s="210"/>
      <c r="J7" s="116">
        <f>SUM(D7,G7)</f>
        <v>0</v>
      </c>
      <c r="K7" s="116">
        <f t="shared" si="0"/>
        <v>0</v>
      </c>
      <c r="L7" s="116">
        <f t="shared" si="0"/>
        <v>0</v>
      </c>
      <c r="M7" s="77"/>
      <c r="N7" s="77"/>
      <c r="O7" s="264"/>
      <c r="P7" s="213"/>
      <c r="Q7" s="213"/>
      <c r="R7" s="213"/>
      <c r="S7" s="24"/>
      <c r="T7" s="24"/>
      <c r="U7" s="24"/>
      <c r="V7" s="116">
        <f>SUM(P7,S7)</f>
        <v>0</v>
      </c>
      <c r="W7" s="116">
        <f t="shared" si="1"/>
        <v>0</v>
      </c>
      <c r="X7" s="116">
        <f t="shared" si="1"/>
        <v>0</v>
      </c>
      <c r="Y7" s="213"/>
      <c r="Z7" s="213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0</v>
      </c>
      <c r="AR7" s="45">
        <f>SUM(K7,N7,W7,Z7,AC7,AF7,AI7,AL7,AO7)</f>
        <v>0</v>
      </c>
      <c r="AS7" s="45">
        <f t="shared" si="2"/>
        <v>0</v>
      </c>
      <c r="AT7" s="61" t="s">
        <v>24</v>
      </c>
      <c r="AU7" s="296"/>
      <c r="AV7" s="49"/>
      <c r="AW7" s="12"/>
    </row>
    <row r="8" spans="1:49" ht="24" customHeight="1">
      <c r="A8" s="48" t="s">
        <v>25</v>
      </c>
      <c r="B8" s="293" t="s">
        <v>26</v>
      </c>
      <c r="C8" s="102" t="s">
        <v>23</v>
      </c>
      <c r="D8" s="78"/>
      <c r="E8" s="78"/>
      <c r="F8" s="78"/>
      <c r="G8" s="147"/>
      <c r="H8" s="78"/>
      <c r="I8" s="211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76">
        <v>13</v>
      </c>
      <c r="N8" s="76">
        <v>928.7672</v>
      </c>
      <c r="O8" s="262">
        <v>100695.814</v>
      </c>
      <c r="P8" s="169">
        <v>12</v>
      </c>
      <c r="Q8" s="169">
        <v>1368.7339999999999</v>
      </c>
      <c r="R8" s="169">
        <v>118193.319</v>
      </c>
      <c r="S8" s="25"/>
      <c r="T8" s="25"/>
      <c r="U8" s="25"/>
      <c r="V8" s="25">
        <f t="shared" ref="V8:X71" si="4">SUM(P8,S8)</f>
        <v>12</v>
      </c>
      <c r="W8" s="25">
        <f t="shared" si="1"/>
        <v>1368.7339999999999</v>
      </c>
      <c r="X8" s="25">
        <f t="shared" si="1"/>
        <v>118193.319</v>
      </c>
      <c r="Y8" s="169"/>
      <c r="Z8" s="169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25</v>
      </c>
      <c r="AR8" s="108">
        <f t="shared" si="5"/>
        <v>2297.5011999999997</v>
      </c>
      <c r="AS8" s="108">
        <f t="shared" si="2"/>
        <v>218889.133</v>
      </c>
      <c r="AT8" s="32" t="s">
        <v>23</v>
      </c>
      <c r="AU8" s="295" t="s">
        <v>26</v>
      </c>
      <c r="AV8" s="49" t="s">
        <v>25</v>
      </c>
      <c r="AW8" s="12"/>
    </row>
    <row r="9" spans="1:49" ht="24" customHeight="1">
      <c r="A9" s="48"/>
      <c r="B9" s="294"/>
      <c r="C9" s="101" t="s">
        <v>24</v>
      </c>
      <c r="D9" s="79">
        <v>7</v>
      </c>
      <c r="E9" s="79">
        <v>574.85199999999998</v>
      </c>
      <c r="F9" s="79">
        <v>39705.071400000001</v>
      </c>
      <c r="G9" s="148">
        <v>1</v>
      </c>
      <c r="H9" s="79">
        <v>8.8000000000000007</v>
      </c>
      <c r="I9" s="210">
        <v>2898.72</v>
      </c>
      <c r="J9" s="116">
        <f t="shared" si="3"/>
        <v>8</v>
      </c>
      <c r="K9" s="116">
        <f t="shared" si="0"/>
        <v>583.65199999999993</v>
      </c>
      <c r="L9" s="116">
        <f t="shared" si="0"/>
        <v>42603.791400000002</v>
      </c>
      <c r="M9" s="77">
        <v>28</v>
      </c>
      <c r="N9" s="77">
        <v>2219.7060000000001</v>
      </c>
      <c r="O9" s="264">
        <v>232607.35999999999</v>
      </c>
      <c r="P9" s="213">
        <v>86</v>
      </c>
      <c r="Q9" s="213">
        <v>10641.085999999999</v>
      </c>
      <c r="R9" s="213">
        <v>844387.12600000005</v>
      </c>
      <c r="S9" s="24"/>
      <c r="T9" s="24"/>
      <c r="U9" s="24"/>
      <c r="V9" s="116">
        <f t="shared" si="4"/>
        <v>86</v>
      </c>
      <c r="W9" s="116">
        <f t="shared" si="1"/>
        <v>10641.085999999999</v>
      </c>
      <c r="X9" s="116">
        <f t="shared" si="1"/>
        <v>844387.12600000005</v>
      </c>
      <c r="Y9" s="213"/>
      <c r="Z9" s="213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122</v>
      </c>
      <c r="AR9" s="45">
        <f t="shared" si="5"/>
        <v>13444.444</v>
      </c>
      <c r="AS9" s="45">
        <f t="shared" si="2"/>
        <v>1119598.2774</v>
      </c>
      <c r="AT9" s="61" t="s">
        <v>24</v>
      </c>
      <c r="AU9" s="296"/>
      <c r="AV9" s="49"/>
      <c r="AW9" s="12"/>
    </row>
    <row r="10" spans="1:49" ht="24" customHeight="1">
      <c r="A10" s="48" t="s">
        <v>27</v>
      </c>
      <c r="B10" s="293" t="s">
        <v>28</v>
      </c>
      <c r="C10" s="102" t="s">
        <v>23</v>
      </c>
      <c r="D10" s="78"/>
      <c r="E10" s="78"/>
      <c r="F10" s="78"/>
      <c r="G10" s="147"/>
      <c r="H10" s="78"/>
      <c r="I10" s="211"/>
      <c r="J10" s="25">
        <f t="shared" si="3"/>
        <v>0</v>
      </c>
      <c r="K10" s="25">
        <f t="shared" si="0"/>
        <v>0</v>
      </c>
      <c r="L10" s="25">
        <f t="shared" si="0"/>
        <v>0</v>
      </c>
      <c r="M10" s="76"/>
      <c r="N10" s="76"/>
      <c r="O10" s="262"/>
      <c r="P10" s="169"/>
      <c r="Q10" s="169"/>
      <c r="R10" s="169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69"/>
      <c r="Z10" s="169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95" t="s">
        <v>28</v>
      </c>
      <c r="AV10" s="49" t="s">
        <v>27</v>
      </c>
      <c r="AW10" s="12"/>
    </row>
    <row r="11" spans="1:49" ht="24" customHeight="1">
      <c r="A11" s="26"/>
      <c r="B11" s="294"/>
      <c r="C11" s="101" t="s">
        <v>24</v>
      </c>
      <c r="D11" s="79"/>
      <c r="E11" s="79"/>
      <c r="F11" s="79"/>
      <c r="G11" s="148"/>
      <c r="H11" s="79"/>
      <c r="I11" s="210"/>
      <c r="J11" s="116">
        <f t="shared" si="3"/>
        <v>0</v>
      </c>
      <c r="K11" s="116">
        <f t="shared" si="0"/>
        <v>0</v>
      </c>
      <c r="L11" s="116">
        <f t="shared" si="0"/>
        <v>0</v>
      </c>
      <c r="M11" s="77"/>
      <c r="N11" s="77"/>
      <c r="O11" s="264"/>
      <c r="P11" s="213"/>
      <c r="Q11" s="213"/>
      <c r="R11" s="213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3"/>
      <c r="Z11" s="213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96"/>
      <c r="AV11" s="27"/>
      <c r="AW11" s="12"/>
    </row>
    <row r="12" spans="1:49" ht="24" customHeight="1">
      <c r="A12" s="48"/>
      <c r="B12" s="293" t="s">
        <v>29</v>
      </c>
      <c r="C12" s="102" t="s">
        <v>23</v>
      </c>
      <c r="D12" s="78"/>
      <c r="E12" s="78"/>
      <c r="F12" s="78"/>
      <c r="G12" s="147"/>
      <c r="H12" s="78"/>
      <c r="I12" s="211"/>
      <c r="J12" s="25">
        <f t="shared" si="3"/>
        <v>0</v>
      </c>
      <c r="K12" s="25">
        <f t="shared" si="0"/>
        <v>0</v>
      </c>
      <c r="L12" s="25">
        <f t="shared" si="0"/>
        <v>0</v>
      </c>
      <c r="M12" s="76"/>
      <c r="N12" s="76"/>
      <c r="O12" s="262"/>
      <c r="P12" s="169"/>
      <c r="Q12" s="169"/>
      <c r="R12" s="169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69"/>
      <c r="Z12" s="169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95" t="s">
        <v>29</v>
      </c>
      <c r="AV12" s="49"/>
      <c r="AW12" s="12"/>
    </row>
    <row r="13" spans="1:49" ht="24" customHeight="1">
      <c r="A13" s="48" t="s">
        <v>30</v>
      </c>
      <c r="B13" s="294"/>
      <c r="C13" s="101" t="s">
        <v>24</v>
      </c>
      <c r="D13" s="79"/>
      <c r="E13" s="79"/>
      <c r="F13" s="79"/>
      <c r="G13" s="148"/>
      <c r="H13" s="79"/>
      <c r="I13" s="210"/>
      <c r="J13" s="116">
        <f t="shared" si="3"/>
        <v>0</v>
      </c>
      <c r="K13" s="116">
        <f t="shared" si="0"/>
        <v>0</v>
      </c>
      <c r="L13" s="116">
        <f t="shared" si="0"/>
        <v>0</v>
      </c>
      <c r="M13" s="77"/>
      <c r="N13" s="77"/>
      <c r="O13" s="264"/>
      <c r="P13" s="213"/>
      <c r="Q13" s="213"/>
      <c r="R13" s="213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3"/>
      <c r="Z13" s="213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96"/>
      <c r="AV13" s="49" t="s">
        <v>30</v>
      </c>
      <c r="AW13" s="12"/>
    </row>
    <row r="14" spans="1:49" ht="24" customHeight="1">
      <c r="A14" s="48"/>
      <c r="B14" s="293" t="s">
        <v>31</v>
      </c>
      <c r="C14" s="102" t="s">
        <v>23</v>
      </c>
      <c r="D14" s="78"/>
      <c r="E14" s="78"/>
      <c r="F14" s="78"/>
      <c r="G14" s="147"/>
      <c r="H14" s="78"/>
      <c r="I14" s="211"/>
      <c r="J14" s="25">
        <f t="shared" si="3"/>
        <v>0</v>
      </c>
      <c r="K14" s="25">
        <f t="shared" si="0"/>
        <v>0</v>
      </c>
      <c r="L14" s="25">
        <f t="shared" si="0"/>
        <v>0</v>
      </c>
      <c r="M14" s="76"/>
      <c r="N14" s="76"/>
      <c r="O14" s="262"/>
      <c r="P14" s="169">
        <v>193</v>
      </c>
      <c r="Q14" s="169">
        <v>1752.6753000000001</v>
      </c>
      <c r="R14" s="169">
        <v>379935.04200000002</v>
      </c>
      <c r="S14" s="40"/>
      <c r="T14" s="40"/>
      <c r="U14" s="40"/>
      <c r="V14" s="25">
        <f t="shared" si="4"/>
        <v>193</v>
      </c>
      <c r="W14" s="25">
        <f t="shared" si="1"/>
        <v>1752.6753000000001</v>
      </c>
      <c r="X14" s="25">
        <f t="shared" si="1"/>
        <v>379935.04200000002</v>
      </c>
      <c r="Y14" s="169">
        <v>56</v>
      </c>
      <c r="Z14" s="169">
        <v>332.21420000000001</v>
      </c>
      <c r="AA14" s="108">
        <v>48259.370999999999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249</v>
      </c>
      <c r="AR14" s="108">
        <f t="shared" si="5"/>
        <v>2084.8895000000002</v>
      </c>
      <c r="AS14" s="108">
        <f t="shared" si="2"/>
        <v>428194.413</v>
      </c>
      <c r="AT14" s="62" t="s">
        <v>23</v>
      </c>
      <c r="AU14" s="295" t="s">
        <v>31</v>
      </c>
      <c r="AV14" s="49"/>
      <c r="AW14" s="12"/>
    </row>
    <row r="15" spans="1:49" ht="24" customHeight="1">
      <c r="A15" s="48" t="s">
        <v>25</v>
      </c>
      <c r="B15" s="294"/>
      <c r="C15" s="101" t="s">
        <v>24</v>
      </c>
      <c r="D15" s="79"/>
      <c r="E15" s="79"/>
      <c r="F15" s="79"/>
      <c r="G15" s="148"/>
      <c r="H15" s="79"/>
      <c r="I15" s="210"/>
      <c r="J15" s="116">
        <f t="shared" si="3"/>
        <v>0</v>
      </c>
      <c r="K15" s="116">
        <f t="shared" si="0"/>
        <v>0</v>
      </c>
      <c r="L15" s="116">
        <f t="shared" si="0"/>
        <v>0</v>
      </c>
      <c r="M15" s="77"/>
      <c r="N15" s="77"/>
      <c r="O15" s="264"/>
      <c r="P15" s="213"/>
      <c r="Q15" s="213"/>
      <c r="R15" s="213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3"/>
      <c r="Z15" s="213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96"/>
      <c r="AV15" s="49" t="s">
        <v>25</v>
      </c>
      <c r="AW15" s="12"/>
    </row>
    <row r="16" spans="1:49" ht="24" customHeight="1">
      <c r="A16" s="48"/>
      <c r="B16" s="293" t="s">
        <v>32</v>
      </c>
      <c r="C16" s="102" t="s">
        <v>23</v>
      </c>
      <c r="D16" s="78">
        <v>12</v>
      </c>
      <c r="E16" s="78">
        <v>6.8136000000000001</v>
      </c>
      <c r="F16" s="162">
        <v>4882.7750399999995</v>
      </c>
      <c r="G16" s="147">
        <v>15</v>
      </c>
      <c r="H16" s="78">
        <v>9.5558999999999994</v>
      </c>
      <c r="I16" s="211">
        <v>4498.7920000000004</v>
      </c>
      <c r="J16" s="25">
        <f t="shared" si="3"/>
        <v>27</v>
      </c>
      <c r="K16" s="25">
        <f t="shared" si="0"/>
        <v>16.369499999999999</v>
      </c>
      <c r="L16" s="25">
        <f t="shared" si="0"/>
        <v>9381.5670399999999</v>
      </c>
      <c r="M16" s="76"/>
      <c r="N16" s="76"/>
      <c r="O16" s="262"/>
      <c r="P16" s="169">
        <v>204</v>
      </c>
      <c r="Q16" s="169">
        <v>404.84219999999999</v>
      </c>
      <c r="R16" s="169">
        <v>144835.26199999999</v>
      </c>
      <c r="S16" s="40"/>
      <c r="T16" s="40"/>
      <c r="U16" s="40"/>
      <c r="V16" s="25">
        <f t="shared" si="4"/>
        <v>204</v>
      </c>
      <c r="W16" s="25">
        <f t="shared" si="1"/>
        <v>404.84219999999999</v>
      </c>
      <c r="X16" s="25">
        <f t="shared" si="1"/>
        <v>144835.26199999999</v>
      </c>
      <c r="Y16" s="169"/>
      <c r="Z16" s="169"/>
      <c r="AA16" s="108"/>
      <c r="AB16" s="153"/>
      <c r="AC16" s="20"/>
      <c r="AD16" s="20"/>
      <c r="AE16" s="20"/>
      <c r="AF16" s="20"/>
      <c r="AG16" s="20"/>
      <c r="AH16" s="20">
        <v>57</v>
      </c>
      <c r="AI16" s="20">
        <v>49.375700000000002</v>
      </c>
      <c r="AJ16" s="20">
        <v>23431.038</v>
      </c>
      <c r="AK16" s="20"/>
      <c r="AL16" s="20"/>
      <c r="AM16" s="20"/>
      <c r="AN16" s="20"/>
      <c r="AO16" s="20"/>
      <c r="AP16" s="20"/>
      <c r="AQ16" s="108">
        <f t="shared" si="5"/>
        <v>288</v>
      </c>
      <c r="AR16" s="108">
        <f t="shared" si="5"/>
        <v>470.5874</v>
      </c>
      <c r="AS16" s="108">
        <f t="shared" si="2"/>
        <v>177647.86703999998</v>
      </c>
      <c r="AT16" s="32" t="s">
        <v>23</v>
      </c>
      <c r="AU16" s="295" t="s">
        <v>32</v>
      </c>
      <c r="AV16" s="49"/>
      <c r="AW16" s="12"/>
    </row>
    <row r="17" spans="1:49" ht="24" customHeight="1">
      <c r="A17" s="48" t="s">
        <v>27</v>
      </c>
      <c r="B17" s="294"/>
      <c r="C17" s="101" t="s">
        <v>24</v>
      </c>
      <c r="D17" s="79"/>
      <c r="E17" s="79"/>
      <c r="F17" s="79"/>
      <c r="G17" s="148"/>
      <c r="H17" s="79"/>
      <c r="I17" s="210"/>
      <c r="J17" s="116">
        <f t="shared" si="3"/>
        <v>0</v>
      </c>
      <c r="K17" s="116">
        <f t="shared" si="0"/>
        <v>0</v>
      </c>
      <c r="L17" s="116">
        <f t="shared" si="0"/>
        <v>0</v>
      </c>
      <c r="M17" s="77"/>
      <c r="N17" s="77"/>
      <c r="O17" s="264"/>
      <c r="P17" s="213"/>
      <c r="Q17" s="213"/>
      <c r="R17" s="213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3"/>
      <c r="Z17" s="213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96"/>
      <c r="AV17" s="49" t="s">
        <v>27</v>
      </c>
      <c r="AW17" s="12"/>
    </row>
    <row r="18" spans="1:49" ht="24" customHeight="1">
      <c r="A18" s="48"/>
      <c r="B18" s="293" t="s">
        <v>33</v>
      </c>
      <c r="C18" s="102" t="s">
        <v>23</v>
      </c>
      <c r="D18" s="78"/>
      <c r="E18" s="78"/>
      <c r="F18" s="78"/>
      <c r="G18" s="147"/>
      <c r="H18" s="78"/>
      <c r="I18" s="211"/>
      <c r="J18" s="25">
        <f t="shared" si="3"/>
        <v>0</v>
      </c>
      <c r="K18" s="25">
        <f t="shared" si="0"/>
        <v>0</v>
      </c>
      <c r="L18" s="25">
        <f t="shared" si="0"/>
        <v>0</v>
      </c>
      <c r="M18" s="76"/>
      <c r="N18" s="76"/>
      <c r="O18" s="262"/>
      <c r="P18" s="169">
        <v>164</v>
      </c>
      <c r="Q18" s="169">
        <v>228.95859999999999</v>
      </c>
      <c r="R18" s="169">
        <v>85358.695999999996</v>
      </c>
      <c r="S18" s="110"/>
      <c r="T18" s="40"/>
      <c r="U18" s="40"/>
      <c r="V18" s="25">
        <f t="shared" si="4"/>
        <v>164</v>
      </c>
      <c r="W18" s="25">
        <f t="shared" si="1"/>
        <v>228.95859999999999</v>
      </c>
      <c r="X18" s="25">
        <f t="shared" si="1"/>
        <v>85358.695999999996</v>
      </c>
      <c r="Y18" s="169"/>
      <c r="Z18" s="169"/>
      <c r="AA18" s="108"/>
      <c r="AB18" s="153"/>
      <c r="AC18" s="20"/>
      <c r="AD18" s="20"/>
      <c r="AE18" s="20">
        <v>161</v>
      </c>
      <c r="AF18" s="20">
        <v>13.3125</v>
      </c>
      <c r="AG18" s="20">
        <v>14635.27</v>
      </c>
      <c r="AH18" s="20">
        <v>42</v>
      </c>
      <c r="AI18" s="20">
        <v>3.6907999999999999</v>
      </c>
      <c r="AJ18" s="20">
        <v>3676.8789999999999</v>
      </c>
      <c r="AK18" s="20"/>
      <c r="AL18" s="20"/>
      <c r="AM18" s="20"/>
      <c r="AN18" s="20"/>
      <c r="AO18" s="20"/>
      <c r="AP18" s="20"/>
      <c r="AQ18" s="108">
        <f t="shared" si="5"/>
        <v>367</v>
      </c>
      <c r="AR18" s="108">
        <f t="shared" si="5"/>
        <v>245.96189999999999</v>
      </c>
      <c r="AS18" s="108">
        <f t="shared" si="2"/>
        <v>103670.845</v>
      </c>
      <c r="AT18" s="32" t="s">
        <v>23</v>
      </c>
      <c r="AU18" s="295" t="s">
        <v>33</v>
      </c>
      <c r="AV18" s="49"/>
      <c r="AW18" s="12"/>
    </row>
    <row r="19" spans="1:49" ht="24" customHeight="1">
      <c r="A19" s="26"/>
      <c r="B19" s="294"/>
      <c r="C19" s="101" t="s">
        <v>24</v>
      </c>
      <c r="D19" s="79"/>
      <c r="E19" s="79"/>
      <c r="F19" s="79"/>
      <c r="G19" s="148"/>
      <c r="H19" s="79"/>
      <c r="I19" s="210"/>
      <c r="J19" s="116">
        <f t="shared" si="3"/>
        <v>0</v>
      </c>
      <c r="K19" s="116">
        <f t="shared" si="0"/>
        <v>0</v>
      </c>
      <c r="L19" s="116">
        <f t="shared" si="0"/>
        <v>0</v>
      </c>
      <c r="M19" s="77"/>
      <c r="N19" s="77"/>
      <c r="O19" s="264"/>
      <c r="P19" s="213"/>
      <c r="Q19" s="213"/>
      <c r="R19" s="213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3"/>
      <c r="Z19" s="213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96"/>
      <c r="AV19" s="27"/>
      <c r="AW19" s="12"/>
    </row>
    <row r="20" spans="1:49" ht="24" customHeight="1">
      <c r="A20" s="48" t="s">
        <v>34</v>
      </c>
      <c r="B20" s="293" t="s">
        <v>35</v>
      </c>
      <c r="C20" s="102" t="s">
        <v>23</v>
      </c>
      <c r="D20" s="78"/>
      <c r="E20" s="78"/>
      <c r="F20" s="78"/>
      <c r="G20" s="147"/>
      <c r="H20" s="78"/>
      <c r="I20" s="211"/>
      <c r="J20" s="25">
        <f t="shared" si="3"/>
        <v>0</v>
      </c>
      <c r="K20" s="25">
        <f t="shared" si="0"/>
        <v>0</v>
      </c>
      <c r="L20" s="25">
        <f t="shared" si="0"/>
        <v>0</v>
      </c>
      <c r="M20" s="76">
        <v>1</v>
      </c>
      <c r="N20" s="76">
        <v>9.5000000000000001E-2</v>
      </c>
      <c r="O20" s="262">
        <v>14.467000000000001</v>
      </c>
      <c r="P20" s="169"/>
      <c r="Q20" s="169"/>
      <c r="R20" s="169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69"/>
      <c r="Z20" s="169"/>
      <c r="AA20" s="108"/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1</v>
      </c>
      <c r="AR20" s="108">
        <f t="shared" si="5"/>
        <v>9.5000000000000001E-2</v>
      </c>
      <c r="AS20" s="108">
        <f t="shared" si="2"/>
        <v>14.467000000000001</v>
      </c>
      <c r="AT20" s="32" t="s">
        <v>23</v>
      </c>
      <c r="AU20" s="295" t="s">
        <v>35</v>
      </c>
      <c r="AV20" s="49" t="s">
        <v>34</v>
      </c>
      <c r="AW20" s="12"/>
    </row>
    <row r="21" spans="1:49" ht="24" customHeight="1">
      <c r="A21" s="48" t="s">
        <v>25</v>
      </c>
      <c r="B21" s="294"/>
      <c r="C21" s="101" t="s">
        <v>24</v>
      </c>
      <c r="D21" s="79"/>
      <c r="E21" s="79"/>
      <c r="F21" s="79"/>
      <c r="G21" s="148"/>
      <c r="H21" s="79"/>
      <c r="I21" s="210"/>
      <c r="J21" s="116">
        <f t="shared" si="3"/>
        <v>0</v>
      </c>
      <c r="K21" s="116">
        <f t="shared" si="0"/>
        <v>0</v>
      </c>
      <c r="L21" s="116">
        <f t="shared" si="0"/>
        <v>0</v>
      </c>
      <c r="M21" s="77">
        <v>2</v>
      </c>
      <c r="N21" s="77">
        <v>1.649</v>
      </c>
      <c r="O21" s="264">
        <v>208.77799999999999</v>
      </c>
      <c r="P21" s="213"/>
      <c r="Q21" s="213"/>
      <c r="R21" s="213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3">
        <v>2</v>
      </c>
      <c r="Z21" s="213">
        <v>1.0569999999999999</v>
      </c>
      <c r="AA21" s="109">
        <v>124.956</v>
      </c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4</v>
      </c>
      <c r="AR21" s="45">
        <f t="shared" si="5"/>
        <v>2.706</v>
      </c>
      <c r="AS21" s="45">
        <f t="shared" si="2"/>
        <v>333.73399999999998</v>
      </c>
      <c r="AT21" s="61" t="s">
        <v>24</v>
      </c>
      <c r="AU21" s="296"/>
      <c r="AV21" s="49" t="s">
        <v>25</v>
      </c>
      <c r="AW21" s="12"/>
    </row>
    <row r="22" spans="1:49" ht="24" customHeight="1">
      <c r="A22" s="48" t="s">
        <v>27</v>
      </c>
      <c r="B22" s="293" t="s">
        <v>36</v>
      </c>
      <c r="C22" s="102" t="s">
        <v>23</v>
      </c>
      <c r="D22" s="78"/>
      <c r="E22" s="78"/>
      <c r="F22" s="78"/>
      <c r="G22" s="147"/>
      <c r="H22" s="78"/>
      <c r="I22" s="211"/>
      <c r="J22" s="25">
        <f t="shared" si="3"/>
        <v>0</v>
      </c>
      <c r="K22" s="25">
        <f t="shared" si="3"/>
        <v>0</v>
      </c>
      <c r="L22" s="25">
        <f t="shared" si="3"/>
        <v>0</v>
      </c>
      <c r="M22" s="76"/>
      <c r="N22" s="76"/>
      <c r="O22" s="262"/>
      <c r="P22" s="169"/>
      <c r="Q22" s="169"/>
      <c r="R22" s="169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69"/>
      <c r="Z22" s="169"/>
      <c r="AA22" s="108"/>
      <c r="AB22" s="153">
        <v>2</v>
      </c>
      <c r="AC22" s="20">
        <v>7.2700000000000001E-2</v>
      </c>
      <c r="AD22" s="20">
        <v>59.173999999999999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2</v>
      </c>
      <c r="AR22" s="108">
        <f t="shared" si="5"/>
        <v>7.2700000000000001E-2</v>
      </c>
      <c r="AS22" s="108">
        <f t="shared" si="5"/>
        <v>59.173999999999999</v>
      </c>
      <c r="AT22" s="32" t="s">
        <v>23</v>
      </c>
      <c r="AU22" s="295" t="s">
        <v>36</v>
      </c>
      <c r="AV22" s="49" t="s">
        <v>27</v>
      </c>
      <c r="AW22" s="12"/>
    </row>
    <row r="23" spans="1:49" ht="24" customHeight="1">
      <c r="A23" s="26"/>
      <c r="B23" s="294"/>
      <c r="C23" s="101" t="s">
        <v>24</v>
      </c>
      <c r="D23" s="79"/>
      <c r="E23" s="79"/>
      <c r="F23" s="79"/>
      <c r="G23" s="148"/>
      <c r="H23" s="79"/>
      <c r="I23" s="210"/>
      <c r="J23" s="116">
        <f t="shared" si="3"/>
        <v>0</v>
      </c>
      <c r="K23" s="116">
        <f t="shared" si="3"/>
        <v>0</v>
      </c>
      <c r="L23" s="116">
        <f t="shared" si="3"/>
        <v>0</v>
      </c>
      <c r="M23" s="77"/>
      <c r="N23" s="77"/>
      <c r="O23" s="264"/>
      <c r="P23" s="213"/>
      <c r="Q23" s="213"/>
      <c r="R23" s="213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3"/>
      <c r="Z23" s="213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96"/>
      <c r="AV23" s="27"/>
      <c r="AW23" s="12"/>
    </row>
    <row r="24" spans="1:49" ht="24" customHeight="1">
      <c r="A24" s="48"/>
      <c r="B24" s="293" t="s">
        <v>37</v>
      </c>
      <c r="C24" s="102" t="s">
        <v>23</v>
      </c>
      <c r="D24" s="78"/>
      <c r="E24" s="78"/>
      <c r="F24" s="78"/>
      <c r="G24" s="147"/>
      <c r="H24" s="78"/>
      <c r="I24" s="211"/>
      <c r="J24" s="25">
        <f t="shared" si="3"/>
        <v>0</v>
      </c>
      <c r="K24" s="25">
        <f t="shared" si="3"/>
        <v>0</v>
      </c>
      <c r="L24" s="25">
        <f t="shared" si="3"/>
        <v>0</v>
      </c>
      <c r="M24" s="76">
        <v>20</v>
      </c>
      <c r="N24" s="76">
        <v>144.04589999999999</v>
      </c>
      <c r="O24" s="262">
        <v>22878.382000000001</v>
      </c>
      <c r="P24" s="169"/>
      <c r="Q24" s="169"/>
      <c r="R24" s="169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69"/>
      <c r="Z24" s="169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20</v>
      </c>
      <c r="AR24" s="108">
        <f t="shared" si="5"/>
        <v>144.04589999999999</v>
      </c>
      <c r="AS24" s="108">
        <f t="shared" si="5"/>
        <v>22878.382000000001</v>
      </c>
      <c r="AT24" s="32" t="s">
        <v>23</v>
      </c>
      <c r="AU24" s="295" t="s">
        <v>37</v>
      </c>
      <c r="AV24" s="49"/>
      <c r="AW24" s="12"/>
    </row>
    <row r="25" spans="1:49" ht="24" customHeight="1">
      <c r="A25" s="48" t="s">
        <v>38</v>
      </c>
      <c r="B25" s="294"/>
      <c r="C25" s="101" t="s">
        <v>24</v>
      </c>
      <c r="D25" s="79"/>
      <c r="E25" s="79"/>
      <c r="F25" s="79"/>
      <c r="G25" s="148"/>
      <c r="H25" s="79"/>
      <c r="I25" s="210"/>
      <c r="J25" s="116">
        <f t="shared" si="3"/>
        <v>0</v>
      </c>
      <c r="K25" s="116">
        <f t="shared" si="3"/>
        <v>0</v>
      </c>
      <c r="L25" s="116">
        <f t="shared" si="3"/>
        <v>0</v>
      </c>
      <c r="M25" s="77">
        <v>11</v>
      </c>
      <c r="N25" s="77">
        <v>80.479399999999998</v>
      </c>
      <c r="O25" s="264">
        <v>14304.629000000001</v>
      </c>
      <c r="P25" s="213"/>
      <c r="Q25" s="213"/>
      <c r="R25" s="213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3"/>
      <c r="Z25" s="213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11</v>
      </c>
      <c r="AR25" s="45">
        <f t="shared" si="5"/>
        <v>80.479399999999998</v>
      </c>
      <c r="AS25" s="45">
        <f t="shared" si="5"/>
        <v>14304.629000000001</v>
      </c>
      <c r="AT25" s="61" t="s">
        <v>24</v>
      </c>
      <c r="AU25" s="296"/>
      <c r="AV25" s="49" t="s">
        <v>38</v>
      </c>
      <c r="AW25" s="12"/>
    </row>
    <row r="26" spans="1:49" ht="24" customHeight="1">
      <c r="A26" s="48"/>
      <c r="B26" s="293" t="s">
        <v>39</v>
      </c>
      <c r="C26" s="102" t="s">
        <v>23</v>
      </c>
      <c r="D26" s="78"/>
      <c r="E26" s="78"/>
      <c r="F26" s="78"/>
      <c r="G26" s="147"/>
      <c r="H26" s="78"/>
      <c r="I26" s="211"/>
      <c r="J26" s="25">
        <f t="shared" si="3"/>
        <v>0</v>
      </c>
      <c r="K26" s="25">
        <f t="shared" si="3"/>
        <v>0</v>
      </c>
      <c r="L26" s="25">
        <f t="shared" si="3"/>
        <v>0</v>
      </c>
      <c r="M26" s="76"/>
      <c r="N26" s="76"/>
      <c r="O26" s="262"/>
      <c r="P26" s="169"/>
      <c r="Q26" s="169"/>
      <c r="R26" s="169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69"/>
      <c r="Z26" s="169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95" t="s">
        <v>39</v>
      </c>
      <c r="AV26" s="49"/>
      <c r="AW26" s="12"/>
    </row>
    <row r="27" spans="1:49" ht="24" customHeight="1">
      <c r="A27" s="48" t="s">
        <v>25</v>
      </c>
      <c r="B27" s="294"/>
      <c r="C27" s="101" t="s">
        <v>24</v>
      </c>
      <c r="D27" s="79"/>
      <c r="E27" s="79"/>
      <c r="F27" s="79"/>
      <c r="G27" s="148"/>
      <c r="H27" s="79"/>
      <c r="I27" s="210"/>
      <c r="J27" s="116">
        <f t="shared" si="3"/>
        <v>0</v>
      </c>
      <c r="K27" s="116">
        <f t="shared" si="3"/>
        <v>0</v>
      </c>
      <c r="L27" s="116">
        <f t="shared" si="3"/>
        <v>0</v>
      </c>
      <c r="M27" s="77"/>
      <c r="N27" s="77"/>
      <c r="O27" s="264"/>
      <c r="P27" s="213"/>
      <c r="Q27" s="213"/>
      <c r="R27" s="213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3"/>
      <c r="Z27" s="213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96"/>
      <c r="AV27" s="49" t="s">
        <v>25</v>
      </c>
      <c r="AW27" s="12"/>
    </row>
    <row r="28" spans="1:49" ht="24" customHeight="1">
      <c r="A28" s="48"/>
      <c r="B28" s="293" t="s">
        <v>40</v>
      </c>
      <c r="C28" s="102" t="s">
        <v>23</v>
      </c>
      <c r="D28" s="78"/>
      <c r="E28" s="78"/>
      <c r="F28" s="78"/>
      <c r="G28" s="147"/>
      <c r="H28" s="78"/>
      <c r="I28" s="211"/>
      <c r="J28" s="25">
        <f t="shared" si="3"/>
        <v>0</v>
      </c>
      <c r="K28" s="25">
        <f t="shared" si="3"/>
        <v>0</v>
      </c>
      <c r="L28" s="25">
        <f t="shared" si="3"/>
        <v>0</v>
      </c>
      <c r="M28" s="76"/>
      <c r="N28" s="76"/>
      <c r="O28" s="262"/>
      <c r="P28" s="169"/>
      <c r="Q28" s="169"/>
      <c r="R28" s="169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69"/>
      <c r="Z28" s="169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95" t="s">
        <v>40</v>
      </c>
      <c r="AV28" s="49"/>
      <c r="AW28" s="12"/>
    </row>
    <row r="29" spans="1:49" ht="24" customHeight="1">
      <c r="A29" s="48" t="s">
        <v>27</v>
      </c>
      <c r="B29" s="294"/>
      <c r="C29" s="101" t="s">
        <v>24</v>
      </c>
      <c r="D29" s="79"/>
      <c r="E29" s="79"/>
      <c r="F29" s="79"/>
      <c r="G29" s="148"/>
      <c r="H29" s="79"/>
      <c r="I29" s="210"/>
      <c r="J29" s="116">
        <f t="shared" si="3"/>
        <v>0</v>
      </c>
      <c r="K29" s="116">
        <f t="shared" si="3"/>
        <v>0</v>
      </c>
      <c r="L29" s="116">
        <f t="shared" si="3"/>
        <v>0</v>
      </c>
      <c r="M29" s="77"/>
      <c r="N29" s="77"/>
      <c r="O29" s="264"/>
      <c r="P29" s="213"/>
      <c r="Q29" s="213"/>
      <c r="R29" s="213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3"/>
      <c r="Z29" s="213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96"/>
      <c r="AV29" s="49" t="s">
        <v>27</v>
      </c>
      <c r="AW29" s="12"/>
    </row>
    <row r="30" spans="1:49" ht="24" customHeight="1">
      <c r="A30" s="48"/>
      <c r="B30" s="293" t="s">
        <v>41</v>
      </c>
      <c r="C30" s="102" t="s">
        <v>23</v>
      </c>
      <c r="D30" s="78">
        <v>6</v>
      </c>
      <c r="E30" s="78">
        <v>1.9091</v>
      </c>
      <c r="F30" s="162">
        <v>1195.4185199999999</v>
      </c>
      <c r="G30" s="147">
        <v>20</v>
      </c>
      <c r="H30" s="78">
        <v>1.6776</v>
      </c>
      <c r="I30" s="211">
        <v>1422.116</v>
      </c>
      <c r="J30" s="25">
        <f t="shared" si="3"/>
        <v>26</v>
      </c>
      <c r="K30" s="25">
        <f t="shared" si="3"/>
        <v>3.5867</v>
      </c>
      <c r="L30" s="25">
        <f t="shared" si="3"/>
        <v>2617.5345200000002</v>
      </c>
      <c r="M30" s="76"/>
      <c r="N30" s="76"/>
      <c r="O30" s="262"/>
      <c r="P30" s="169"/>
      <c r="Q30" s="169"/>
      <c r="R30" s="169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69">
        <v>73</v>
      </c>
      <c r="Z30" s="169">
        <v>3.9321000000000002</v>
      </c>
      <c r="AA30" s="108">
        <v>2495.3580000000002</v>
      </c>
      <c r="AB30" s="153">
        <v>356</v>
      </c>
      <c r="AC30" s="20">
        <v>14.189500000000001</v>
      </c>
      <c r="AD30" s="20">
        <v>7636.9859999999999</v>
      </c>
      <c r="AE30" s="20"/>
      <c r="AF30" s="20"/>
      <c r="AG30" s="20"/>
      <c r="AH30" s="20">
        <v>159</v>
      </c>
      <c r="AI30" s="20">
        <v>23.2438</v>
      </c>
      <c r="AJ30" s="20">
        <v>25503.539000000001</v>
      </c>
      <c r="AK30" s="20">
        <v>95</v>
      </c>
      <c r="AL30" s="20">
        <v>2.8113999999999999</v>
      </c>
      <c r="AM30" s="20">
        <v>2366.3319999999999</v>
      </c>
      <c r="AN30" s="20">
        <v>433</v>
      </c>
      <c r="AO30" s="20">
        <v>38.064140000000002</v>
      </c>
      <c r="AP30" s="20">
        <v>32071.981</v>
      </c>
      <c r="AQ30" s="108">
        <f t="shared" si="5"/>
        <v>1142</v>
      </c>
      <c r="AR30" s="108">
        <f t="shared" si="5"/>
        <v>85.827640000000002</v>
      </c>
      <c r="AS30" s="108">
        <f t="shared" si="5"/>
        <v>72691.730520000012</v>
      </c>
      <c r="AT30" s="32" t="s">
        <v>23</v>
      </c>
      <c r="AU30" s="295" t="s">
        <v>41</v>
      </c>
      <c r="AV30" s="28"/>
      <c r="AW30" s="12"/>
    </row>
    <row r="31" spans="1:49" ht="24" customHeight="1">
      <c r="A31" s="26"/>
      <c r="B31" s="294"/>
      <c r="C31" s="101" t="s">
        <v>24</v>
      </c>
      <c r="D31" s="79"/>
      <c r="E31" s="79"/>
      <c r="F31" s="79"/>
      <c r="G31" s="148"/>
      <c r="H31" s="79"/>
      <c r="I31" s="210"/>
      <c r="J31" s="116">
        <f t="shared" si="3"/>
        <v>0</v>
      </c>
      <c r="K31" s="116">
        <f t="shared" si="3"/>
        <v>0</v>
      </c>
      <c r="L31" s="116">
        <f t="shared" si="3"/>
        <v>0</v>
      </c>
      <c r="M31" s="77"/>
      <c r="N31" s="77"/>
      <c r="O31" s="264"/>
      <c r="P31" s="213"/>
      <c r="Q31" s="213"/>
      <c r="R31" s="213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3"/>
      <c r="Z31" s="213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96"/>
      <c r="AV31" s="27"/>
      <c r="AW31" s="12"/>
    </row>
    <row r="32" spans="1:49" ht="24" customHeight="1">
      <c r="A32" s="48" t="s">
        <v>42</v>
      </c>
      <c r="B32" s="293" t="s">
        <v>43</v>
      </c>
      <c r="C32" s="102" t="s">
        <v>23</v>
      </c>
      <c r="D32" s="78"/>
      <c r="E32" s="78"/>
      <c r="F32" s="78"/>
      <c r="G32" s="147"/>
      <c r="H32" s="78"/>
      <c r="I32" s="211"/>
      <c r="J32" s="25">
        <f t="shared" si="3"/>
        <v>0</v>
      </c>
      <c r="K32" s="25">
        <f t="shared" si="3"/>
        <v>0</v>
      </c>
      <c r="L32" s="25">
        <f t="shared" si="3"/>
        <v>0</v>
      </c>
      <c r="M32" s="76">
        <v>110</v>
      </c>
      <c r="N32" s="76">
        <v>563.60559999999998</v>
      </c>
      <c r="O32" s="262">
        <v>57063.495000000003</v>
      </c>
      <c r="P32" s="169">
        <v>171</v>
      </c>
      <c r="Q32" s="169">
        <v>2179.1804000000002</v>
      </c>
      <c r="R32" s="169">
        <v>123259.147</v>
      </c>
      <c r="S32" s="40"/>
      <c r="T32" s="40"/>
      <c r="U32" s="40"/>
      <c r="V32" s="25">
        <f t="shared" si="4"/>
        <v>171</v>
      </c>
      <c r="W32" s="25">
        <f t="shared" si="1"/>
        <v>2179.1804000000002</v>
      </c>
      <c r="X32" s="25">
        <f t="shared" si="1"/>
        <v>123259.147</v>
      </c>
      <c r="Y32" s="169">
        <v>153</v>
      </c>
      <c r="Z32" s="169">
        <v>2530.0506999999998</v>
      </c>
      <c r="AA32" s="108">
        <v>177427.06599999999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>
        <v>4</v>
      </c>
      <c r="AL32" s="20">
        <v>3.5499999999999997E-2</v>
      </c>
      <c r="AM32" s="20">
        <v>1092.0150000000001</v>
      </c>
      <c r="AN32" s="20"/>
      <c r="AO32" s="20"/>
      <c r="AP32" s="20"/>
      <c r="AQ32" s="108">
        <f t="shared" si="5"/>
        <v>438</v>
      </c>
      <c r="AR32" s="108">
        <f t="shared" si="5"/>
        <v>5272.8721999999998</v>
      </c>
      <c r="AS32" s="108">
        <f t="shared" si="5"/>
        <v>358841.723</v>
      </c>
      <c r="AT32" s="53" t="s">
        <v>23</v>
      </c>
      <c r="AU32" s="295" t="s">
        <v>43</v>
      </c>
      <c r="AV32" s="49" t="s">
        <v>42</v>
      </c>
      <c r="AW32" s="12"/>
    </row>
    <row r="33" spans="1:49" ht="24" customHeight="1">
      <c r="A33" s="48" t="s">
        <v>44</v>
      </c>
      <c r="B33" s="294"/>
      <c r="C33" s="101" t="s">
        <v>24</v>
      </c>
      <c r="D33" s="79"/>
      <c r="E33" s="79"/>
      <c r="F33" s="79"/>
      <c r="G33" s="148"/>
      <c r="H33" s="79"/>
      <c r="I33" s="210"/>
      <c r="J33" s="116">
        <f t="shared" si="3"/>
        <v>0</v>
      </c>
      <c r="K33" s="116">
        <f t="shared" si="3"/>
        <v>0</v>
      </c>
      <c r="L33" s="116">
        <f t="shared" si="3"/>
        <v>0</v>
      </c>
      <c r="M33" s="77"/>
      <c r="N33" s="77"/>
      <c r="O33" s="264"/>
      <c r="P33" s="213"/>
      <c r="Q33" s="213"/>
      <c r="R33" s="213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3"/>
      <c r="Z33" s="213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96"/>
      <c r="AV33" s="49" t="s">
        <v>44</v>
      </c>
      <c r="AW33" s="12"/>
    </row>
    <row r="34" spans="1:49" ht="24" customHeight="1">
      <c r="A34" s="48" t="s">
        <v>25</v>
      </c>
      <c r="B34" s="293" t="s">
        <v>45</v>
      </c>
      <c r="C34" s="102" t="s">
        <v>23</v>
      </c>
      <c r="D34" s="78"/>
      <c r="E34" s="78"/>
      <c r="F34" s="78"/>
      <c r="G34" s="147"/>
      <c r="H34" s="78"/>
      <c r="I34" s="211"/>
      <c r="J34" s="25">
        <f t="shared" si="3"/>
        <v>0</v>
      </c>
      <c r="K34" s="25">
        <f t="shared" si="3"/>
        <v>0</v>
      </c>
      <c r="L34" s="25">
        <f t="shared" si="3"/>
        <v>0</v>
      </c>
      <c r="M34" s="76">
        <v>94</v>
      </c>
      <c r="N34" s="76">
        <v>61.611899999999999</v>
      </c>
      <c r="O34" s="262">
        <v>14024.361000000001</v>
      </c>
      <c r="P34" s="169"/>
      <c r="Q34" s="169"/>
      <c r="R34" s="169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69"/>
      <c r="Z34" s="169"/>
      <c r="AA34" s="108"/>
      <c r="AB34" s="153">
        <v>208</v>
      </c>
      <c r="AC34" s="20">
        <v>135.78200000000001</v>
      </c>
      <c r="AD34" s="20">
        <v>22092.65</v>
      </c>
      <c r="AE34" s="20"/>
      <c r="AF34" s="20"/>
      <c r="AG34" s="20"/>
      <c r="AH34" s="20">
        <v>46</v>
      </c>
      <c r="AI34" s="20">
        <v>9.6494999999999997</v>
      </c>
      <c r="AJ34" s="20">
        <v>6026.3649999999998</v>
      </c>
      <c r="AK34" s="20">
        <v>1</v>
      </c>
      <c r="AL34" s="20">
        <v>4.7999999999999996E-3</v>
      </c>
      <c r="AM34" s="20">
        <v>3.7320000000000002</v>
      </c>
      <c r="AN34" s="20">
        <v>10</v>
      </c>
      <c r="AO34" s="20">
        <v>0.23649999999999999</v>
      </c>
      <c r="AP34" s="20">
        <v>158.31700000000001</v>
      </c>
      <c r="AQ34" s="108">
        <f t="shared" si="5"/>
        <v>359</v>
      </c>
      <c r="AR34" s="108">
        <f t="shared" si="5"/>
        <v>207.28469999999999</v>
      </c>
      <c r="AS34" s="108">
        <f t="shared" si="5"/>
        <v>42305.425000000003</v>
      </c>
      <c r="AT34" s="62" t="s">
        <v>23</v>
      </c>
      <c r="AU34" s="295" t="s">
        <v>45</v>
      </c>
      <c r="AV34" s="49" t="s">
        <v>25</v>
      </c>
      <c r="AW34" s="12"/>
    </row>
    <row r="35" spans="1:49" ht="24" customHeight="1">
      <c r="A35" s="26" t="s">
        <v>27</v>
      </c>
      <c r="B35" s="294"/>
      <c r="C35" s="101" t="s">
        <v>24</v>
      </c>
      <c r="D35" s="79"/>
      <c r="E35" s="79"/>
      <c r="F35" s="79"/>
      <c r="G35" s="148"/>
      <c r="H35" s="79"/>
      <c r="I35" s="210"/>
      <c r="J35" s="116">
        <f t="shared" si="3"/>
        <v>0</v>
      </c>
      <c r="K35" s="116">
        <f t="shared" si="3"/>
        <v>0</v>
      </c>
      <c r="L35" s="116">
        <f t="shared" si="3"/>
        <v>0</v>
      </c>
      <c r="M35" s="77"/>
      <c r="N35" s="77"/>
      <c r="O35" s="264"/>
      <c r="P35" s="213"/>
      <c r="Q35" s="213"/>
      <c r="R35" s="213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3"/>
      <c r="Z35" s="213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96"/>
      <c r="AV35" s="27" t="s">
        <v>27</v>
      </c>
      <c r="AW35" s="12"/>
    </row>
    <row r="36" spans="1:49" ht="24" customHeight="1">
      <c r="A36" s="48" t="s">
        <v>46</v>
      </c>
      <c r="B36" s="293" t="s">
        <v>47</v>
      </c>
      <c r="C36" s="102" t="s">
        <v>23</v>
      </c>
      <c r="D36" s="78"/>
      <c r="E36" s="78"/>
      <c r="F36" s="78"/>
      <c r="G36" s="147"/>
      <c r="H36" s="78"/>
      <c r="I36" s="211"/>
      <c r="J36" s="25">
        <f t="shared" si="3"/>
        <v>0</v>
      </c>
      <c r="K36" s="25">
        <f t="shared" si="3"/>
        <v>0</v>
      </c>
      <c r="L36" s="25">
        <f t="shared" si="3"/>
        <v>0</v>
      </c>
      <c r="M36" s="76"/>
      <c r="N36" s="76"/>
      <c r="O36" s="262"/>
      <c r="P36" s="169"/>
      <c r="Q36" s="169"/>
      <c r="R36" s="169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69"/>
      <c r="Z36" s="169"/>
      <c r="AA36" s="108"/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0</v>
      </c>
      <c r="AR36" s="108">
        <f t="shared" si="5"/>
        <v>0</v>
      </c>
      <c r="AS36" s="108">
        <f t="shared" si="5"/>
        <v>0</v>
      </c>
      <c r="AT36" s="32" t="s">
        <v>23</v>
      </c>
      <c r="AU36" s="295" t="s">
        <v>47</v>
      </c>
      <c r="AV36" s="49" t="s">
        <v>46</v>
      </c>
      <c r="AW36" s="12"/>
    </row>
    <row r="37" spans="1:49" ht="24" customHeight="1">
      <c r="A37" s="48" t="s">
        <v>25</v>
      </c>
      <c r="B37" s="294"/>
      <c r="C37" s="101" t="s">
        <v>24</v>
      </c>
      <c r="D37" s="79"/>
      <c r="E37" s="79"/>
      <c r="F37" s="79"/>
      <c r="G37" s="148"/>
      <c r="H37" s="79"/>
      <c r="I37" s="210"/>
      <c r="J37" s="116">
        <f t="shared" si="3"/>
        <v>0</v>
      </c>
      <c r="K37" s="116">
        <f t="shared" si="3"/>
        <v>0</v>
      </c>
      <c r="L37" s="116">
        <f t="shared" si="3"/>
        <v>0</v>
      </c>
      <c r="M37" s="77"/>
      <c r="N37" s="77"/>
      <c r="O37" s="264"/>
      <c r="P37" s="213"/>
      <c r="Q37" s="213"/>
      <c r="R37" s="213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3"/>
      <c r="Z37" s="213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96"/>
      <c r="AV37" s="49" t="s">
        <v>25</v>
      </c>
      <c r="AW37" s="12"/>
    </row>
    <row r="38" spans="1:49" ht="24" customHeight="1">
      <c r="A38" s="48" t="s">
        <v>27</v>
      </c>
      <c r="B38" s="293" t="s">
        <v>48</v>
      </c>
      <c r="C38" s="102" t="s">
        <v>23</v>
      </c>
      <c r="D38" s="78">
        <v>2</v>
      </c>
      <c r="E38" s="78">
        <v>0.38500000000000001</v>
      </c>
      <c r="F38" s="162">
        <v>399.8646</v>
      </c>
      <c r="G38" s="147"/>
      <c r="H38" s="78"/>
      <c r="I38" s="211"/>
      <c r="J38" s="25">
        <f t="shared" si="3"/>
        <v>2</v>
      </c>
      <c r="K38" s="25">
        <f t="shared" si="3"/>
        <v>0.38500000000000001</v>
      </c>
      <c r="L38" s="25">
        <f t="shared" si="3"/>
        <v>399.8646</v>
      </c>
      <c r="M38" s="76"/>
      <c r="N38" s="76"/>
      <c r="O38" s="262"/>
      <c r="P38" s="169"/>
      <c r="Q38" s="169"/>
      <c r="R38" s="169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69"/>
      <c r="Z38" s="169"/>
      <c r="AA38" s="108"/>
      <c r="AB38" s="153">
        <v>360</v>
      </c>
      <c r="AC38" s="20">
        <v>18.2987</v>
      </c>
      <c r="AD38" s="20">
        <v>11766.885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>
        <v>8</v>
      </c>
      <c r="AO38" s="20">
        <v>0.96870000000000001</v>
      </c>
      <c r="AP38" s="20">
        <v>2643.8939999999998</v>
      </c>
      <c r="AQ38" s="108">
        <f t="shared" si="5"/>
        <v>370</v>
      </c>
      <c r="AR38" s="108">
        <f t="shared" si="5"/>
        <v>19.6524</v>
      </c>
      <c r="AS38" s="108">
        <f t="shared" si="5"/>
        <v>14810.643600000001</v>
      </c>
      <c r="AT38" s="32" t="s">
        <v>23</v>
      </c>
      <c r="AU38" s="295" t="s">
        <v>48</v>
      </c>
      <c r="AV38" s="49" t="s">
        <v>27</v>
      </c>
      <c r="AW38" s="12"/>
    </row>
    <row r="39" spans="1:49" ht="24" customHeight="1">
      <c r="A39" s="26" t="s">
        <v>49</v>
      </c>
      <c r="B39" s="294"/>
      <c r="C39" s="101" t="s">
        <v>24</v>
      </c>
      <c r="D39" s="79"/>
      <c r="E39" s="79"/>
      <c r="F39" s="79"/>
      <c r="G39" s="148"/>
      <c r="H39" s="79"/>
      <c r="I39" s="210"/>
      <c r="J39" s="116">
        <f t="shared" si="3"/>
        <v>0</v>
      </c>
      <c r="K39" s="116">
        <f t="shared" si="3"/>
        <v>0</v>
      </c>
      <c r="L39" s="116">
        <f t="shared" si="3"/>
        <v>0</v>
      </c>
      <c r="M39" s="77"/>
      <c r="N39" s="77"/>
      <c r="O39" s="264"/>
      <c r="P39" s="213"/>
      <c r="Q39" s="213"/>
      <c r="R39" s="213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3"/>
      <c r="Z39" s="213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96"/>
      <c r="AV39" s="27" t="s">
        <v>49</v>
      </c>
      <c r="AW39" s="12"/>
    </row>
    <row r="40" spans="1:49" ht="24" customHeight="1">
      <c r="A40" s="48"/>
      <c r="B40" s="293" t="s">
        <v>50</v>
      </c>
      <c r="C40" s="102" t="s">
        <v>23</v>
      </c>
      <c r="D40" s="78"/>
      <c r="E40" s="78"/>
      <c r="F40" s="78"/>
      <c r="G40" s="147"/>
      <c r="H40" s="78"/>
      <c r="I40" s="211"/>
      <c r="J40" s="25">
        <f t="shared" si="3"/>
        <v>0</v>
      </c>
      <c r="K40" s="25">
        <f t="shared" si="3"/>
        <v>0</v>
      </c>
      <c r="L40" s="25">
        <f t="shared" si="3"/>
        <v>0</v>
      </c>
      <c r="M40" s="76"/>
      <c r="N40" s="76"/>
      <c r="O40" s="262"/>
      <c r="P40" s="169"/>
      <c r="Q40" s="169"/>
      <c r="R40" s="169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69"/>
      <c r="Z40" s="169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0</v>
      </c>
      <c r="AR40" s="108">
        <f t="shared" si="5"/>
        <v>0</v>
      </c>
      <c r="AS40" s="108">
        <f t="shared" si="5"/>
        <v>0</v>
      </c>
      <c r="AT40" s="53" t="s">
        <v>23</v>
      </c>
      <c r="AU40" s="295" t="s">
        <v>50</v>
      </c>
      <c r="AV40" s="49"/>
      <c r="AW40" s="12"/>
    </row>
    <row r="41" spans="1:49" ht="24" customHeight="1">
      <c r="A41" s="48" t="s">
        <v>51</v>
      </c>
      <c r="B41" s="294"/>
      <c r="C41" s="101" t="s">
        <v>24</v>
      </c>
      <c r="D41" s="79"/>
      <c r="E41" s="79"/>
      <c r="F41" s="79"/>
      <c r="G41" s="148"/>
      <c r="H41" s="79"/>
      <c r="I41" s="210"/>
      <c r="J41" s="116">
        <f t="shared" si="3"/>
        <v>0</v>
      </c>
      <c r="K41" s="116">
        <f t="shared" si="3"/>
        <v>0</v>
      </c>
      <c r="L41" s="116">
        <f t="shared" si="3"/>
        <v>0</v>
      </c>
      <c r="M41" s="77"/>
      <c r="N41" s="77"/>
      <c r="O41" s="264"/>
      <c r="P41" s="213"/>
      <c r="Q41" s="213"/>
      <c r="R41" s="213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3"/>
      <c r="Z41" s="213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96"/>
      <c r="AV41" s="49" t="s">
        <v>51</v>
      </c>
      <c r="AW41" s="12"/>
    </row>
    <row r="42" spans="1:49" ht="24" customHeight="1">
      <c r="A42" s="48"/>
      <c r="B42" s="293" t="s">
        <v>52</v>
      </c>
      <c r="C42" s="102" t="s">
        <v>23</v>
      </c>
      <c r="D42" s="78"/>
      <c r="E42" s="78"/>
      <c r="F42" s="162"/>
      <c r="G42" s="147">
        <v>2</v>
      </c>
      <c r="H42" s="78">
        <v>22.843399999999999</v>
      </c>
      <c r="I42" s="211">
        <v>17246.565999999999</v>
      </c>
      <c r="J42" s="25">
        <f t="shared" si="3"/>
        <v>2</v>
      </c>
      <c r="K42" s="25">
        <f t="shared" si="3"/>
        <v>22.843399999999999</v>
      </c>
      <c r="L42" s="25">
        <f t="shared" si="3"/>
        <v>17246.565999999999</v>
      </c>
      <c r="M42" s="76">
        <v>16</v>
      </c>
      <c r="N42" s="76">
        <v>633.19740000000002</v>
      </c>
      <c r="O42" s="262">
        <v>299934.28000000003</v>
      </c>
      <c r="P42" s="169"/>
      <c r="Q42" s="169"/>
      <c r="R42" s="169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69"/>
      <c r="Z42" s="169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18</v>
      </c>
      <c r="AR42" s="108">
        <f t="shared" si="5"/>
        <v>656.04079999999999</v>
      </c>
      <c r="AS42" s="108">
        <f t="shared" si="5"/>
        <v>317180.84600000002</v>
      </c>
      <c r="AT42" s="32" t="s">
        <v>23</v>
      </c>
      <c r="AU42" s="295" t="s">
        <v>52</v>
      </c>
      <c r="AV42" s="49"/>
      <c r="AW42" s="12"/>
    </row>
    <row r="43" spans="1:49" ht="24" customHeight="1">
      <c r="A43" s="48" t="s">
        <v>53</v>
      </c>
      <c r="B43" s="294"/>
      <c r="C43" s="101" t="s">
        <v>24</v>
      </c>
      <c r="D43" s="79">
        <v>28</v>
      </c>
      <c r="E43" s="79">
        <v>330.2826</v>
      </c>
      <c r="F43" s="163">
        <v>314940.75588000001</v>
      </c>
      <c r="G43" s="148">
        <v>18</v>
      </c>
      <c r="H43" s="79">
        <v>310.29039999999998</v>
      </c>
      <c r="I43" s="210">
        <v>267228.81</v>
      </c>
      <c r="J43" s="116">
        <f t="shared" si="3"/>
        <v>46</v>
      </c>
      <c r="K43" s="116">
        <f t="shared" si="3"/>
        <v>640.57299999999998</v>
      </c>
      <c r="L43" s="116">
        <f t="shared" si="3"/>
        <v>582169.56588000001</v>
      </c>
      <c r="M43" s="77">
        <v>6</v>
      </c>
      <c r="N43" s="77">
        <v>78.492400000000004</v>
      </c>
      <c r="O43" s="264">
        <v>43351.692000000003</v>
      </c>
      <c r="P43" s="213"/>
      <c r="Q43" s="213"/>
      <c r="R43" s="213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3"/>
      <c r="Z43" s="213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52</v>
      </c>
      <c r="AR43" s="45">
        <f t="shared" si="5"/>
        <v>719.06539999999995</v>
      </c>
      <c r="AS43" s="45">
        <f t="shared" si="5"/>
        <v>625521.25788000005</v>
      </c>
      <c r="AT43" s="61" t="s">
        <v>24</v>
      </c>
      <c r="AU43" s="296"/>
      <c r="AV43" s="49" t="s">
        <v>53</v>
      </c>
      <c r="AW43" s="12"/>
    </row>
    <row r="44" spans="1:49" ht="24" customHeight="1">
      <c r="A44" s="48"/>
      <c r="B44" s="293" t="s">
        <v>54</v>
      </c>
      <c r="C44" s="102" t="s">
        <v>23</v>
      </c>
      <c r="D44" s="78"/>
      <c r="E44" s="78"/>
      <c r="F44" s="78"/>
      <c r="G44" s="147"/>
      <c r="H44" s="78"/>
      <c r="I44" s="211"/>
      <c r="J44" s="25">
        <f t="shared" si="3"/>
        <v>0</v>
      </c>
      <c r="K44" s="25">
        <f t="shared" si="3"/>
        <v>0</v>
      </c>
      <c r="L44" s="25">
        <f t="shared" si="3"/>
        <v>0</v>
      </c>
      <c r="M44" s="76">
        <v>199</v>
      </c>
      <c r="N44" s="76">
        <v>12.8025</v>
      </c>
      <c r="O44" s="257">
        <v>7064.5739999999996</v>
      </c>
      <c r="P44" s="169"/>
      <c r="Q44" s="169"/>
      <c r="R44" s="169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69"/>
      <c r="Z44" s="169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199</v>
      </c>
      <c r="AR44" s="108">
        <f t="shared" si="5"/>
        <v>12.8025</v>
      </c>
      <c r="AS44" s="108">
        <f t="shared" si="5"/>
        <v>7064.5739999999996</v>
      </c>
      <c r="AT44" s="62" t="s">
        <v>23</v>
      </c>
      <c r="AU44" s="295" t="s">
        <v>54</v>
      </c>
      <c r="AV44" s="49"/>
      <c r="AW44" s="12"/>
    </row>
    <row r="45" spans="1:49" ht="24" customHeight="1">
      <c r="A45" s="48" t="s">
        <v>27</v>
      </c>
      <c r="B45" s="294"/>
      <c r="C45" s="101" t="s">
        <v>24</v>
      </c>
      <c r="D45" s="79"/>
      <c r="E45" s="79"/>
      <c r="F45" s="79"/>
      <c r="G45" s="148"/>
      <c r="H45" s="79"/>
      <c r="I45" s="210"/>
      <c r="J45" s="116">
        <f t="shared" si="3"/>
        <v>0</v>
      </c>
      <c r="K45" s="116">
        <f t="shared" si="3"/>
        <v>0</v>
      </c>
      <c r="L45" s="116">
        <f t="shared" si="3"/>
        <v>0</v>
      </c>
      <c r="M45" s="77"/>
      <c r="N45" s="77"/>
      <c r="O45" s="258"/>
      <c r="P45" s="213"/>
      <c r="Q45" s="213"/>
      <c r="R45" s="213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3"/>
      <c r="Z45" s="213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96"/>
      <c r="AV45" s="29" t="s">
        <v>27</v>
      </c>
      <c r="AW45" s="12"/>
    </row>
    <row r="46" spans="1:49" ht="24" customHeight="1">
      <c r="A46" s="48"/>
      <c r="B46" s="293" t="s">
        <v>55</v>
      </c>
      <c r="C46" s="102" t="s">
        <v>23</v>
      </c>
      <c r="D46" s="78"/>
      <c r="E46" s="78"/>
      <c r="F46" s="78"/>
      <c r="G46" s="147"/>
      <c r="H46" s="78"/>
      <c r="I46" s="211"/>
      <c r="J46" s="25">
        <f t="shared" si="3"/>
        <v>0</v>
      </c>
      <c r="K46" s="25">
        <f t="shared" si="3"/>
        <v>0</v>
      </c>
      <c r="L46" s="25">
        <f t="shared" si="3"/>
        <v>0</v>
      </c>
      <c r="M46" s="76"/>
      <c r="N46" s="76"/>
      <c r="O46" s="271"/>
      <c r="P46" s="169"/>
      <c r="Q46" s="169"/>
      <c r="R46" s="169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69"/>
      <c r="Z46" s="169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95" t="s">
        <v>55</v>
      </c>
      <c r="AV46" s="29"/>
      <c r="AW46" s="12"/>
    </row>
    <row r="47" spans="1:49" ht="24" customHeight="1">
      <c r="A47" s="26"/>
      <c r="B47" s="294"/>
      <c r="C47" s="101" t="s">
        <v>24</v>
      </c>
      <c r="D47" s="79"/>
      <c r="E47" s="79"/>
      <c r="F47" s="79"/>
      <c r="G47" s="148"/>
      <c r="H47" s="79"/>
      <c r="I47" s="210"/>
      <c r="J47" s="116">
        <f t="shared" si="3"/>
        <v>0</v>
      </c>
      <c r="K47" s="116">
        <f t="shared" si="3"/>
        <v>0</v>
      </c>
      <c r="L47" s="116">
        <f t="shared" si="3"/>
        <v>0</v>
      </c>
      <c r="M47" s="77"/>
      <c r="N47" s="77"/>
      <c r="O47" s="264"/>
      <c r="P47" s="213"/>
      <c r="Q47" s="213"/>
      <c r="R47" s="213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3"/>
      <c r="Z47" s="213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96"/>
      <c r="AV47" s="30"/>
      <c r="AW47" s="12"/>
    </row>
    <row r="48" spans="1:49" ht="24" customHeight="1">
      <c r="A48" s="48"/>
      <c r="B48" s="293" t="s">
        <v>56</v>
      </c>
      <c r="C48" s="102" t="s">
        <v>23</v>
      </c>
      <c r="D48" s="78"/>
      <c r="E48" s="78"/>
      <c r="F48" s="78"/>
      <c r="G48" s="147"/>
      <c r="H48" s="78"/>
      <c r="I48" s="211"/>
      <c r="J48" s="25">
        <f t="shared" si="3"/>
        <v>0</v>
      </c>
      <c r="K48" s="25">
        <f t="shared" si="3"/>
        <v>0</v>
      </c>
      <c r="L48" s="25">
        <f t="shared" si="3"/>
        <v>0</v>
      </c>
      <c r="M48" s="76">
        <v>27</v>
      </c>
      <c r="N48" s="76">
        <v>5.1029999999999998</v>
      </c>
      <c r="O48" s="262">
        <v>3673.4</v>
      </c>
      <c r="P48" s="169">
        <v>59</v>
      </c>
      <c r="Q48" s="169">
        <v>7.09</v>
      </c>
      <c r="R48" s="169">
        <v>7120.0079999999998</v>
      </c>
      <c r="S48" s="111"/>
      <c r="T48" s="40"/>
      <c r="U48" s="40"/>
      <c r="V48" s="25">
        <f t="shared" si="4"/>
        <v>59</v>
      </c>
      <c r="W48" s="25">
        <f t="shared" si="1"/>
        <v>7.09</v>
      </c>
      <c r="X48" s="25">
        <f t="shared" si="1"/>
        <v>7120.0079999999998</v>
      </c>
      <c r="Y48" s="169">
        <v>16</v>
      </c>
      <c r="Z48" s="169">
        <v>1.5</v>
      </c>
      <c r="AA48" s="108">
        <v>1193.4000000000001</v>
      </c>
      <c r="AB48" s="153">
        <v>1</v>
      </c>
      <c r="AC48" s="20">
        <v>0.02</v>
      </c>
      <c r="AD48" s="20">
        <v>15.66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103</v>
      </c>
      <c r="AR48" s="108">
        <f t="shared" si="5"/>
        <v>13.712999999999999</v>
      </c>
      <c r="AS48" s="108">
        <f t="shared" si="5"/>
        <v>12002.467999999999</v>
      </c>
      <c r="AT48" s="32" t="s">
        <v>23</v>
      </c>
      <c r="AU48" s="295" t="s">
        <v>56</v>
      </c>
      <c r="AV48" s="29"/>
      <c r="AW48" s="12"/>
    </row>
    <row r="49" spans="1:49" ht="24" customHeight="1">
      <c r="A49" s="48" t="s">
        <v>57</v>
      </c>
      <c r="B49" s="294"/>
      <c r="C49" s="101" t="s">
        <v>24</v>
      </c>
      <c r="D49" s="79"/>
      <c r="E49" s="79"/>
      <c r="F49" s="79"/>
      <c r="G49" s="148"/>
      <c r="H49" s="79"/>
      <c r="I49" s="210"/>
      <c r="J49" s="116">
        <f t="shared" si="3"/>
        <v>0</v>
      </c>
      <c r="K49" s="116">
        <f t="shared" si="3"/>
        <v>0</v>
      </c>
      <c r="L49" s="116">
        <f t="shared" si="3"/>
        <v>0</v>
      </c>
      <c r="M49" s="77"/>
      <c r="N49" s="77"/>
      <c r="O49" s="264"/>
      <c r="P49" s="213"/>
      <c r="Q49" s="213"/>
      <c r="R49" s="213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3"/>
      <c r="Z49" s="213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96"/>
      <c r="AV49" s="29" t="s">
        <v>57</v>
      </c>
      <c r="AW49" s="12"/>
    </row>
    <row r="50" spans="1:49" ht="24" customHeight="1">
      <c r="A50" s="48"/>
      <c r="B50" s="293" t="s">
        <v>58</v>
      </c>
      <c r="C50" s="102" t="s">
        <v>23</v>
      </c>
      <c r="D50" s="78"/>
      <c r="E50" s="78"/>
      <c r="F50" s="78"/>
      <c r="G50" s="147"/>
      <c r="H50" s="78"/>
      <c r="I50" s="211"/>
      <c r="J50" s="25">
        <f t="shared" si="3"/>
        <v>0</v>
      </c>
      <c r="K50" s="25">
        <f t="shared" si="3"/>
        <v>0</v>
      </c>
      <c r="L50" s="25">
        <f t="shared" si="3"/>
        <v>0</v>
      </c>
      <c r="M50" s="76"/>
      <c r="N50" s="76"/>
      <c r="O50" s="262"/>
      <c r="P50" s="169"/>
      <c r="Q50" s="169"/>
      <c r="R50" s="169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69"/>
      <c r="Z50" s="169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0</v>
      </c>
      <c r="AR50" s="108">
        <f t="shared" si="5"/>
        <v>0</v>
      </c>
      <c r="AS50" s="108">
        <f t="shared" si="5"/>
        <v>0</v>
      </c>
      <c r="AT50" s="32" t="s">
        <v>23</v>
      </c>
      <c r="AU50" s="295" t="s">
        <v>58</v>
      </c>
      <c r="AV50" s="28"/>
      <c r="AW50" s="12"/>
    </row>
    <row r="51" spans="1:49" ht="24" customHeight="1">
      <c r="A51" s="48"/>
      <c r="B51" s="294"/>
      <c r="C51" s="101" t="s">
        <v>24</v>
      </c>
      <c r="D51" s="79"/>
      <c r="E51" s="79"/>
      <c r="F51" s="79"/>
      <c r="G51" s="148"/>
      <c r="H51" s="79"/>
      <c r="I51" s="210"/>
      <c r="J51" s="116">
        <f t="shared" si="3"/>
        <v>0</v>
      </c>
      <c r="K51" s="116">
        <f t="shared" si="3"/>
        <v>0</v>
      </c>
      <c r="L51" s="116">
        <f t="shared" si="3"/>
        <v>0</v>
      </c>
      <c r="M51" s="77"/>
      <c r="N51" s="77"/>
      <c r="O51" s="264"/>
      <c r="P51" s="213"/>
      <c r="Q51" s="213"/>
      <c r="R51" s="213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3"/>
      <c r="Z51" s="213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296"/>
      <c r="AV51" s="29"/>
      <c r="AW51" s="12"/>
    </row>
    <row r="52" spans="1:49" ht="24" customHeight="1">
      <c r="A52" s="48"/>
      <c r="B52" s="293" t="s">
        <v>59</v>
      </c>
      <c r="C52" s="102" t="s">
        <v>23</v>
      </c>
      <c r="D52" s="78"/>
      <c r="E52" s="78"/>
      <c r="F52" s="78"/>
      <c r="G52" s="147"/>
      <c r="H52" s="78"/>
      <c r="I52" s="211"/>
      <c r="J52" s="25">
        <f t="shared" si="3"/>
        <v>0</v>
      </c>
      <c r="K52" s="25">
        <f t="shared" si="3"/>
        <v>0</v>
      </c>
      <c r="L52" s="25">
        <f t="shared" si="3"/>
        <v>0</v>
      </c>
      <c r="M52" s="76"/>
      <c r="N52" s="76"/>
      <c r="O52" s="262"/>
      <c r="P52" s="169"/>
      <c r="Q52" s="169"/>
      <c r="R52" s="169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69"/>
      <c r="Z52" s="169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95" t="s">
        <v>59</v>
      </c>
      <c r="AV52" s="29"/>
      <c r="AW52" s="12"/>
    </row>
    <row r="53" spans="1:49" ht="24" customHeight="1">
      <c r="A53" s="48" t="s">
        <v>27</v>
      </c>
      <c r="B53" s="294"/>
      <c r="C53" s="101" t="s">
        <v>24</v>
      </c>
      <c r="D53" s="79"/>
      <c r="E53" s="79"/>
      <c r="F53" s="79"/>
      <c r="G53" s="148"/>
      <c r="H53" s="79"/>
      <c r="I53" s="210"/>
      <c r="J53" s="116">
        <f t="shared" si="3"/>
        <v>0</v>
      </c>
      <c r="K53" s="116">
        <f t="shared" si="3"/>
        <v>0</v>
      </c>
      <c r="L53" s="116">
        <f t="shared" si="3"/>
        <v>0</v>
      </c>
      <c r="M53" s="77"/>
      <c r="N53" s="77"/>
      <c r="O53" s="264"/>
      <c r="P53" s="213"/>
      <c r="Q53" s="213"/>
      <c r="R53" s="213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3"/>
      <c r="Z53" s="213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0</v>
      </c>
      <c r="AR53" s="45">
        <f t="shared" si="5"/>
        <v>0</v>
      </c>
      <c r="AS53" s="45">
        <f t="shared" si="5"/>
        <v>0</v>
      </c>
      <c r="AT53" s="61" t="s">
        <v>24</v>
      </c>
      <c r="AU53" s="296"/>
      <c r="AV53" s="29" t="s">
        <v>27</v>
      </c>
      <c r="AW53" s="12"/>
    </row>
    <row r="54" spans="1:49" ht="24" customHeight="1">
      <c r="A54" s="48"/>
      <c r="B54" s="293" t="s">
        <v>60</v>
      </c>
      <c r="C54" s="102" t="s">
        <v>23</v>
      </c>
      <c r="D54" s="78"/>
      <c r="E54" s="78"/>
      <c r="F54" s="78"/>
      <c r="G54" s="147"/>
      <c r="H54" s="78"/>
      <c r="I54" s="211"/>
      <c r="J54" s="25">
        <f t="shared" si="3"/>
        <v>0</v>
      </c>
      <c r="K54" s="25">
        <f t="shared" si="3"/>
        <v>0</v>
      </c>
      <c r="L54" s="25">
        <f t="shared" si="3"/>
        <v>0</v>
      </c>
      <c r="M54" s="76"/>
      <c r="N54" s="76"/>
      <c r="O54" s="271"/>
      <c r="P54" s="169"/>
      <c r="Q54" s="169"/>
      <c r="R54" s="169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69"/>
      <c r="Z54" s="169"/>
      <c r="AA54" s="108"/>
      <c r="AB54" s="153">
        <v>1</v>
      </c>
      <c r="AC54" s="20">
        <v>0.1835</v>
      </c>
      <c r="AD54" s="20">
        <v>112.78400000000001</v>
      </c>
      <c r="AE54" s="20"/>
      <c r="AF54" s="20"/>
      <c r="AG54" s="20"/>
      <c r="AH54" s="20"/>
      <c r="AI54" s="20"/>
      <c r="AJ54" s="20"/>
      <c r="AK54" s="20">
        <v>8</v>
      </c>
      <c r="AL54" s="20">
        <v>9.0800000000000006E-2</v>
      </c>
      <c r="AM54" s="20">
        <v>93.100999999999999</v>
      </c>
      <c r="AN54" s="20">
        <v>5</v>
      </c>
      <c r="AO54" s="20">
        <v>4.82E-2</v>
      </c>
      <c r="AP54" s="20">
        <v>73.537000000000006</v>
      </c>
      <c r="AQ54" s="108">
        <f t="shared" si="5"/>
        <v>14</v>
      </c>
      <c r="AR54" s="108">
        <f t="shared" si="5"/>
        <v>0.32250000000000001</v>
      </c>
      <c r="AS54" s="108">
        <f t="shared" si="5"/>
        <v>279.42200000000003</v>
      </c>
      <c r="AT54" s="62" t="s">
        <v>23</v>
      </c>
      <c r="AU54" s="295" t="s">
        <v>60</v>
      </c>
      <c r="AV54" s="49"/>
      <c r="AW54" s="12"/>
    </row>
    <row r="55" spans="1:49" ht="24" customHeight="1">
      <c r="A55" s="26"/>
      <c r="B55" s="294"/>
      <c r="C55" s="101" t="s">
        <v>24</v>
      </c>
      <c r="D55" s="79"/>
      <c r="E55" s="79"/>
      <c r="F55" s="79"/>
      <c r="G55" s="148"/>
      <c r="H55" s="79"/>
      <c r="I55" s="210"/>
      <c r="J55" s="116">
        <f t="shared" si="3"/>
        <v>0</v>
      </c>
      <c r="K55" s="116">
        <f t="shared" si="3"/>
        <v>0</v>
      </c>
      <c r="L55" s="116">
        <f t="shared" si="3"/>
        <v>0</v>
      </c>
      <c r="M55" s="77"/>
      <c r="N55" s="77"/>
      <c r="O55" s="264"/>
      <c r="P55" s="213"/>
      <c r="Q55" s="213"/>
      <c r="R55" s="221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3"/>
      <c r="Z55" s="213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96"/>
      <c r="AV55" s="27"/>
      <c r="AW55" s="12"/>
    </row>
    <row r="56" spans="1:49" ht="24" customHeight="1">
      <c r="A56" s="315" t="s">
        <v>61</v>
      </c>
      <c r="B56" s="295" t="s">
        <v>62</v>
      </c>
      <c r="C56" s="102" t="s">
        <v>23</v>
      </c>
      <c r="D56" s="78"/>
      <c r="E56" s="78"/>
      <c r="F56" s="78"/>
      <c r="G56" s="147"/>
      <c r="H56" s="78"/>
      <c r="I56" s="211"/>
      <c r="J56" s="25">
        <f t="shared" si="3"/>
        <v>0</v>
      </c>
      <c r="K56" s="25">
        <f t="shared" si="3"/>
        <v>0</v>
      </c>
      <c r="L56" s="25">
        <f t="shared" si="3"/>
        <v>0</v>
      </c>
      <c r="M56" s="76"/>
      <c r="N56" s="76"/>
      <c r="O56" s="262"/>
      <c r="P56" s="169"/>
      <c r="Q56" s="169"/>
      <c r="R56" s="220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69"/>
      <c r="Z56" s="169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0</v>
      </c>
      <c r="AR56" s="108">
        <f t="shared" si="5"/>
        <v>0</v>
      </c>
      <c r="AS56" s="108">
        <f t="shared" si="5"/>
        <v>0</v>
      </c>
      <c r="AT56" s="31" t="s">
        <v>23</v>
      </c>
      <c r="AU56" s="317" t="s">
        <v>61</v>
      </c>
      <c r="AV56" s="318" t="s">
        <v>64</v>
      </c>
      <c r="AW56" s="12"/>
    </row>
    <row r="57" spans="1:49" ht="24" customHeight="1">
      <c r="A57" s="316"/>
      <c r="B57" s="296"/>
      <c r="C57" s="101" t="s">
        <v>24</v>
      </c>
      <c r="D57" s="79"/>
      <c r="E57" s="79"/>
      <c r="F57" s="79"/>
      <c r="G57" s="148"/>
      <c r="H57" s="79"/>
      <c r="I57" s="210"/>
      <c r="J57" s="116">
        <f t="shared" si="3"/>
        <v>0</v>
      </c>
      <c r="K57" s="116">
        <f t="shared" si="3"/>
        <v>0</v>
      </c>
      <c r="L57" s="116">
        <f t="shared" si="3"/>
        <v>0</v>
      </c>
      <c r="M57" s="77"/>
      <c r="N57" s="77"/>
      <c r="O57" s="264"/>
      <c r="P57" s="213"/>
      <c r="Q57" s="213"/>
      <c r="R57" s="219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3"/>
      <c r="Z57" s="213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0</v>
      </c>
      <c r="AR57" s="45">
        <f t="shared" si="5"/>
        <v>0</v>
      </c>
      <c r="AS57" s="45">
        <f t="shared" si="5"/>
        <v>0</v>
      </c>
      <c r="AT57" s="22" t="s">
        <v>24</v>
      </c>
      <c r="AU57" s="319"/>
      <c r="AV57" s="320"/>
      <c r="AW57" s="12"/>
    </row>
    <row r="58" spans="1:49" ht="24" customHeight="1">
      <c r="A58" s="7" t="s">
        <v>64</v>
      </c>
      <c r="C58" s="103" t="s">
        <v>23</v>
      </c>
      <c r="D58" s="80"/>
      <c r="E58" s="80"/>
      <c r="F58" s="151"/>
      <c r="G58" s="206">
        <v>1</v>
      </c>
      <c r="H58" s="151">
        <v>1.5299999999999999E-2</v>
      </c>
      <c r="I58" s="212">
        <v>14.191000000000001</v>
      </c>
      <c r="J58" s="25">
        <f t="shared" ref="J58:L71" si="6">SUM(D58,G58)</f>
        <v>1</v>
      </c>
      <c r="K58" s="25">
        <f t="shared" si="6"/>
        <v>1.5299999999999999E-2</v>
      </c>
      <c r="L58" s="25">
        <f t="shared" si="6"/>
        <v>14.191000000000001</v>
      </c>
      <c r="M58" s="259">
        <v>1573</v>
      </c>
      <c r="N58" s="260">
        <v>46.902500000000003</v>
      </c>
      <c r="O58" s="272">
        <v>33478.769999999997</v>
      </c>
      <c r="P58" s="216">
        <v>31</v>
      </c>
      <c r="Q58" s="216">
        <v>50.791600000000003</v>
      </c>
      <c r="R58" s="223">
        <v>21756.76</v>
      </c>
      <c r="S58" s="51"/>
      <c r="T58" s="51"/>
      <c r="U58" s="42"/>
      <c r="V58" s="25">
        <f t="shared" si="4"/>
        <v>31</v>
      </c>
      <c r="W58" s="25">
        <f t="shared" si="1"/>
        <v>50.791600000000003</v>
      </c>
      <c r="X58" s="25">
        <f t="shared" si="1"/>
        <v>21756.76</v>
      </c>
      <c r="Y58" s="216">
        <v>280</v>
      </c>
      <c r="Z58" s="216">
        <v>16.412199999999999</v>
      </c>
      <c r="AA58" s="287">
        <v>10610.514999999999</v>
      </c>
      <c r="AB58" s="187">
        <v>1122</v>
      </c>
      <c r="AC58" s="173">
        <v>47.409500000000001</v>
      </c>
      <c r="AD58" s="191">
        <v>30458.26</v>
      </c>
      <c r="AE58" s="173"/>
      <c r="AF58" s="173"/>
      <c r="AG58" s="173"/>
      <c r="AH58" s="184">
        <v>2</v>
      </c>
      <c r="AI58" s="184">
        <v>8.7999999999999995E-2</v>
      </c>
      <c r="AJ58" s="184">
        <v>42.509</v>
      </c>
      <c r="AK58" s="184">
        <v>103</v>
      </c>
      <c r="AL58" s="184">
        <v>4.282</v>
      </c>
      <c r="AM58" s="184">
        <v>2994.4050000000002</v>
      </c>
      <c r="AN58" s="173">
        <v>24</v>
      </c>
      <c r="AO58" s="173">
        <v>0.78049999999999997</v>
      </c>
      <c r="AP58" s="173">
        <v>2254.0030000000002</v>
      </c>
      <c r="AQ58" s="108">
        <f t="shared" ref="AQ58:AS71" si="7">SUM(J58,M58,V58,Y58,AB58,AE58,AH58,AK58,AN58)</f>
        <v>3136</v>
      </c>
      <c r="AR58" s="108">
        <f t="shared" si="7"/>
        <v>166.6816</v>
      </c>
      <c r="AS58" s="108">
        <f t="shared" si="7"/>
        <v>101609.41299999999</v>
      </c>
      <c r="AT58" s="32" t="s">
        <v>23</v>
      </c>
      <c r="AU58" s="34"/>
      <c r="AV58" s="49" t="s">
        <v>64</v>
      </c>
      <c r="AW58" s="12"/>
    </row>
    <row r="59" spans="1:49" ht="24" customHeight="1">
      <c r="A59" s="309" t="s">
        <v>65</v>
      </c>
      <c r="B59" s="310"/>
      <c r="C59" s="104" t="s">
        <v>66</v>
      </c>
      <c r="D59" s="152"/>
      <c r="E59" s="152"/>
      <c r="F59" s="78"/>
      <c r="G59" s="147"/>
      <c r="H59" s="78"/>
      <c r="I59" s="211"/>
      <c r="J59" s="95">
        <f t="shared" si="6"/>
        <v>0</v>
      </c>
      <c r="K59" s="95">
        <f t="shared" si="6"/>
        <v>0</v>
      </c>
      <c r="L59" s="95">
        <f t="shared" si="6"/>
        <v>0</v>
      </c>
      <c r="M59" s="208"/>
      <c r="N59" s="76"/>
      <c r="O59" s="262"/>
      <c r="P59" s="169"/>
      <c r="Q59" s="215"/>
      <c r="R59" s="220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69"/>
      <c r="Z59" s="215"/>
      <c r="AA59" s="108"/>
      <c r="AB59" s="153"/>
      <c r="AC59" s="186"/>
      <c r="AD59" s="20"/>
      <c r="AE59" s="20"/>
      <c r="AF59" s="186"/>
      <c r="AG59" s="20"/>
      <c r="AH59" s="20"/>
      <c r="AI59" s="186"/>
      <c r="AJ59" s="20"/>
      <c r="AK59" s="20"/>
      <c r="AL59" s="186"/>
      <c r="AM59" s="20"/>
      <c r="AN59" s="20"/>
      <c r="AO59" s="186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11" t="s">
        <v>65</v>
      </c>
      <c r="AV59" s="312"/>
      <c r="AW59" s="12"/>
    </row>
    <row r="60" spans="1:49" ht="24" customHeight="1">
      <c r="A60" s="15"/>
      <c r="B60" s="16"/>
      <c r="C60" s="101" t="s">
        <v>24</v>
      </c>
      <c r="D60" s="79"/>
      <c r="E60" s="79"/>
      <c r="F60" s="79"/>
      <c r="G60" s="148"/>
      <c r="H60" s="79"/>
      <c r="I60" s="210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63">
        <v>83</v>
      </c>
      <c r="N60" s="77">
        <v>2.1082999999999998</v>
      </c>
      <c r="O60" s="264">
        <v>2183.4140000000002</v>
      </c>
      <c r="P60" s="213">
        <v>52</v>
      </c>
      <c r="Q60" s="213">
        <v>238.2346</v>
      </c>
      <c r="R60" s="219">
        <v>87704.281000000003</v>
      </c>
      <c r="S60" s="41"/>
      <c r="T60" s="41"/>
      <c r="U60" s="41"/>
      <c r="V60" s="112">
        <f t="shared" si="4"/>
        <v>52</v>
      </c>
      <c r="W60" s="112">
        <f t="shared" si="1"/>
        <v>238.2346</v>
      </c>
      <c r="X60" s="112">
        <f t="shared" si="1"/>
        <v>87704.281000000003</v>
      </c>
      <c r="Y60" s="213"/>
      <c r="Z60" s="213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135</v>
      </c>
      <c r="AR60" s="45">
        <f t="shared" si="7"/>
        <v>240.34289999999999</v>
      </c>
      <c r="AS60" s="45">
        <f t="shared" si="7"/>
        <v>89887.695000000007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80">
        <v>20</v>
      </c>
      <c r="E61" s="151">
        <v>9.1076999999999995</v>
      </c>
      <c r="F61" s="164">
        <v>6478.0581599999996</v>
      </c>
      <c r="G61" s="207">
        <v>38</v>
      </c>
      <c r="H61" s="151">
        <v>34.092199999999998</v>
      </c>
      <c r="I61" s="151">
        <v>23181.664999999997</v>
      </c>
      <c r="J61" s="25">
        <f t="shared" si="6"/>
        <v>58</v>
      </c>
      <c r="K61" s="25">
        <f t="shared" si="6"/>
        <v>43.1999</v>
      </c>
      <c r="L61" s="25">
        <f t="shared" si="6"/>
        <v>29659.723159999998</v>
      </c>
      <c r="M61" s="265">
        <v>2053</v>
      </c>
      <c r="N61" s="266">
        <v>2396.1310000000003</v>
      </c>
      <c r="O61" s="261">
        <v>538827.54300000006</v>
      </c>
      <c r="P61" s="173">
        <v>834</v>
      </c>
      <c r="Q61" s="173">
        <v>5992.2721000000001</v>
      </c>
      <c r="R61" s="171">
        <v>880458.23400000005</v>
      </c>
      <c r="S61" s="52"/>
      <c r="T61" s="52"/>
      <c r="U61" s="52"/>
      <c r="V61" s="25">
        <f t="shared" si="4"/>
        <v>834</v>
      </c>
      <c r="W61" s="25">
        <f t="shared" si="1"/>
        <v>5992.2721000000001</v>
      </c>
      <c r="X61" s="25">
        <f t="shared" si="1"/>
        <v>880458.23400000005</v>
      </c>
      <c r="Y61" s="216">
        <v>578</v>
      </c>
      <c r="Z61" s="216">
        <v>2884.1091999999999</v>
      </c>
      <c r="AA61" s="287">
        <v>239985.70999999996</v>
      </c>
      <c r="AB61" s="187">
        <v>2050</v>
      </c>
      <c r="AC61" s="173">
        <v>215.95590000000004</v>
      </c>
      <c r="AD61" s="173">
        <v>72142.399000000005</v>
      </c>
      <c r="AE61" s="184">
        <v>161</v>
      </c>
      <c r="AF61" s="184">
        <v>13.3125</v>
      </c>
      <c r="AG61" s="184">
        <v>14635.27</v>
      </c>
      <c r="AH61" s="173">
        <v>306</v>
      </c>
      <c r="AI61" s="173">
        <v>86.047800000000009</v>
      </c>
      <c r="AJ61" s="173">
        <v>58680.33</v>
      </c>
      <c r="AK61" s="184">
        <v>211</v>
      </c>
      <c r="AL61" s="184">
        <v>7.2244999999999999</v>
      </c>
      <c r="AM61" s="184">
        <v>6549.585</v>
      </c>
      <c r="AN61" s="173">
        <v>480</v>
      </c>
      <c r="AO61" s="173">
        <v>40.098039999999997</v>
      </c>
      <c r="AP61" s="173">
        <v>37201.731999999989</v>
      </c>
      <c r="AQ61" s="108">
        <f t="shared" si="7"/>
        <v>6731</v>
      </c>
      <c r="AR61" s="108">
        <f t="shared" si="7"/>
        <v>11678.350940000004</v>
      </c>
      <c r="AS61" s="108">
        <f t="shared" si="7"/>
        <v>1878140.5261600004</v>
      </c>
      <c r="AT61" s="32" t="s">
        <v>23</v>
      </c>
      <c r="AU61" s="34"/>
      <c r="AV61" s="49" t="s">
        <v>64</v>
      </c>
      <c r="AW61" s="12"/>
    </row>
    <row r="62" spans="1:49" ht="24" customHeight="1">
      <c r="A62" s="313" t="s">
        <v>67</v>
      </c>
      <c r="B62" s="314" t="s">
        <v>68</v>
      </c>
      <c r="C62" s="102" t="s">
        <v>66</v>
      </c>
      <c r="D62" s="152"/>
      <c r="E62" s="78"/>
      <c r="F62" s="152"/>
      <c r="G62" s="147"/>
      <c r="H62" s="78"/>
      <c r="I62" s="78"/>
      <c r="J62" s="95">
        <f t="shared" si="6"/>
        <v>0</v>
      </c>
      <c r="K62" s="95">
        <f t="shared" si="6"/>
        <v>0</v>
      </c>
      <c r="L62" s="95">
        <f t="shared" si="6"/>
        <v>0</v>
      </c>
      <c r="M62" s="208"/>
      <c r="N62" s="76"/>
      <c r="O62" s="262"/>
      <c r="P62" s="20"/>
      <c r="Q62" s="20"/>
      <c r="R62" s="134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69"/>
      <c r="Z62" s="169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11" t="s">
        <v>67</v>
      </c>
      <c r="AV62" s="312"/>
      <c r="AW62" s="12"/>
    </row>
    <row r="63" spans="1:49" ht="24" customHeight="1">
      <c r="A63" s="15"/>
      <c r="B63" s="16"/>
      <c r="C63" s="101" t="s">
        <v>24</v>
      </c>
      <c r="D63" s="79">
        <v>35</v>
      </c>
      <c r="E63" s="79">
        <v>905.13459999999998</v>
      </c>
      <c r="F63" s="163">
        <v>354645.82728000003</v>
      </c>
      <c r="G63" s="148">
        <v>19</v>
      </c>
      <c r="H63" s="79">
        <v>319.09039999999999</v>
      </c>
      <c r="I63" s="79">
        <v>270127.52999999997</v>
      </c>
      <c r="J63" s="112">
        <f t="shared" si="6"/>
        <v>54</v>
      </c>
      <c r="K63" s="112">
        <f t="shared" si="6"/>
        <v>1224.2249999999999</v>
      </c>
      <c r="L63" s="112">
        <f t="shared" si="6"/>
        <v>624773.35728</v>
      </c>
      <c r="M63" s="263">
        <v>130</v>
      </c>
      <c r="N63" s="77">
        <v>2382.4351000000001</v>
      </c>
      <c r="O63" s="264">
        <v>292655.87299999996</v>
      </c>
      <c r="P63" s="23">
        <v>138</v>
      </c>
      <c r="Q63" s="23">
        <v>10879.320599999999</v>
      </c>
      <c r="R63" s="158">
        <v>932091.40700000001</v>
      </c>
      <c r="S63" s="44"/>
      <c r="T63" s="44"/>
      <c r="U63" s="44"/>
      <c r="V63" s="112">
        <f t="shared" si="4"/>
        <v>138</v>
      </c>
      <c r="W63" s="112">
        <f t="shared" si="1"/>
        <v>10879.320599999999</v>
      </c>
      <c r="X63" s="112">
        <f t="shared" si="1"/>
        <v>932091.40700000001</v>
      </c>
      <c r="Y63" s="213">
        <v>2</v>
      </c>
      <c r="Z63" s="213">
        <v>1.0569999999999999</v>
      </c>
      <c r="AA63" s="109">
        <v>124.956</v>
      </c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324</v>
      </c>
      <c r="AR63" s="45">
        <f t="shared" si="7"/>
        <v>14487.037700000001</v>
      </c>
      <c r="AS63" s="45">
        <f t="shared" si="7"/>
        <v>1849645.5932799999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93" t="s">
        <v>70</v>
      </c>
      <c r="C64" s="102" t="s">
        <v>23</v>
      </c>
      <c r="D64" s="78"/>
      <c r="E64" s="78"/>
      <c r="F64" s="78"/>
      <c r="G64" s="147">
        <v>181</v>
      </c>
      <c r="H64" s="78">
        <v>465.58645000000001</v>
      </c>
      <c r="I64" s="78">
        <v>163311.37700000001</v>
      </c>
      <c r="J64" s="25">
        <f t="shared" si="6"/>
        <v>181</v>
      </c>
      <c r="K64" s="25">
        <f t="shared" si="6"/>
        <v>465.58645000000001</v>
      </c>
      <c r="L64" s="25">
        <f>SUM(F64,I64)</f>
        <v>163311.37700000001</v>
      </c>
      <c r="M64" s="208">
        <v>739</v>
      </c>
      <c r="N64" s="76">
        <v>72.919600000000003</v>
      </c>
      <c r="O64" s="262">
        <v>89531.664000000004</v>
      </c>
      <c r="P64" s="20">
        <v>2508</v>
      </c>
      <c r="Q64" s="20">
        <v>193.9118</v>
      </c>
      <c r="R64" s="134">
        <v>149357.98300000001</v>
      </c>
      <c r="S64" s="111"/>
      <c r="T64" s="40"/>
      <c r="U64" s="40"/>
      <c r="V64" s="25">
        <f t="shared" si="4"/>
        <v>2508</v>
      </c>
      <c r="W64" s="25">
        <f t="shared" si="1"/>
        <v>193.9118</v>
      </c>
      <c r="X64" s="25">
        <f t="shared" si="1"/>
        <v>149357.98300000001</v>
      </c>
      <c r="Y64" s="169">
        <v>51</v>
      </c>
      <c r="Z64" s="169">
        <v>943.17750000000001</v>
      </c>
      <c r="AA64" s="108">
        <v>65420.249000000003</v>
      </c>
      <c r="AB64" s="153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3479</v>
      </c>
      <c r="AR64" s="108">
        <f t="shared" si="7"/>
        <v>1675.5953500000001</v>
      </c>
      <c r="AS64" s="108">
        <f t="shared" si="7"/>
        <v>467621.27300000004</v>
      </c>
      <c r="AT64" s="32" t="s">
        <v>23</v>
      </c>
      <c r="AU64" s="295" t="s">
        <v>70</v>
      </c>
      <c r="AV64" s="35" t="s">
        <v>69</v>
      </c>
      <c r="AW64" s="12"/>
    </row>
    <row r="65" spans="1:49" ht="24" customHeight="1">
      <c r="A65" s="48"/>
      <c r="B65" s="294"/>
      <c r="C65" s="101" t="s">
        <v>24</v>
      </c>
      <c r="D65" s="79">
        <v>391</v>
      </c>
      <c r="E65" s="79">
        <v>45.487200000000001</v>
      </c>
      <c r="F65" s="163">
        <v>62006.722559999995</v>
      </c>
      <c r="G65" s="148">
        <v>49</v>
      </c>
      <c r="H65" s="79">
        <v>5.5823999999999998</v>
      </c>
      <c r="I65" s="79">
        <v>17337.749</v>
      </c>
      <c r="J65" s="116">
        <f t="shared" si="6"/>
        <v>440</v>
      </c>
      <c r="K65" s="116">
        <f t="shared" si="6"/>
        <v>51.069600000000001</v>
      </c>
      <c r="L65" s="116">
        <f t="shared" si="6"/>
        <v>79344.471559999991</v>
      </c>
      <c r="M65" s="77">
        <v>39</v>
      </c>
      <c r="N65" s="77">
        <v>1.3715999999999999</v>
      </c>
      <c r="O65" s="264">
        <v>1288.107</v>
      </c>
      <c r="P65" s="23">
        <v>30</v>
      </c>
      <c r="Q65" s="23">
        <v>8.2637999999999998</v>
      </c>
      <c r="R65" s="158">
        <v>1026.6500000000001</v>
      </c>
      <c r="S65" s="41"/>
      <c r="T65" s="41"/>
      <c r="U65" s="41"/>
      <c r="V65" s="116">
        <f t="shared" si="4"/>
        <v>30</v>
      </c>
      <c r="W65" s="116">
        <f t="shared" si="1"/>
        <v>8.2637999999999998</v>
      </c>
      <c r="X65" s="116">
        <f t="shared" si="1"/>
        <v>1026.6500000000001</v>
      </c>
      <c r="Y65" s="213">
        <v>1</v>
      </c>
      <c r="Z65" s="213">
        <v>0</v>
      </c>
      <c r="AA65" s="109">
        <v>168.48</v>
      </c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510</v>
      </c>
      <c r="AR65" s="45">
        <f t="shared" si="7"/>
        <v>60.704999999999998</v>
      </c>
      <c r="AS65" s="45">
        <f t="shared" si="7"/>
        <v>81827.708559999985</v>
      </c>
      <c r="AT65" s="61" t="s">
        <v>24</v>
      </c>
      <c r="AU65" s="296"/>
      <c r="AV65" s="49"/>
      <c r="AW65" s="12"/>
    </row>
    <row r="66" spans="1:49" ht="24" customHeight="1">
      <c r="A66" s="48" t="s">
        <v>71</v>
      </c>
      <c r="B66" s="293" t="s">
        <v>72</v>
      </c>
      <c r="C66" s="102" t="s">
        <v>23</v>
      </c>
      <c r="D66" s="78"/>
      <c r="E66" s="78"/>
      <c r="F66" s="78"/>
      <c r="G66" s="147"/>
      <c r="H66" s="78"/>
      <c r="I66" s="78"/>
      <c r="J66" s="25">
        <f t="shared" si="6"/>
        <v>0</v>
      </c>
      <c r="K66" s="25">
        <f t="shared" si="6"/>
        <v>0</v>
      </c>
      <c r="L66" s="25">
        <f t="shared" si="6"/>
        <v>0</v>
      </c>
      <c r="M66" s="76"/>
      <c r="N66" s="76"/>
      <c r="O66" s="262"/>
      <c r="P66" s="20"/>
      <c r="Q66" s="20"/>
      <c r="R66" s="134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69"/>
      <c r="Z66" s="169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95" t="s">
        <v>72</v>
      </c>
      <c r="AV66" s="49" t="s">
        <v>71</v>
      </c>
      <c r="AW66" s="12"/>
    </row>
    <row r="67" spans="1:49" ht="24" customHeight="1">
      <c r="A67" s="26" t="s">
        <v>49</v>
      </c>
      <c r="B67" s="294"/>
      <c r="C67" s="101" t="s">
        <v>24</v>
      </c>
      <c r="D67" s="79"/>
      <c r="E67" s="79"/>
      <c r="F67" s="79"/>
      <c r="G67" s="148"/>
      <c r="H67" s="79"/>
      <c r="I67" s="79"/>
      <c r="J67" s="116">
        <f t="shared" si="6"/>
        <v>0</v>
      </c>
      <c r="K67" s="116">
        <f t="shared" si="6"/>
        <v>0</v>
      </c>
      <c r="L67" s="116">
        <f t="shared" si="6"/>
        <v>0</v>
      </c>
      <c r="M67" s="77"/>
      <c r="N67" s="77"/>
      <c r="O67" s="258"/>
      <c r="P67" s="23"/>
      <c r="Q67" s="23"/>
      <c r="R67" s="158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3"/>
      <c r="Z67" s="213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96"/>
      <c r="AV67" s="27" t="s">
        <v>49</v>
      </c>
      <c r="AW67" s="12"/>
    </row>
    <row r="68" spans="1:49" ht="24" customHeight="1">
      <c r="A68" s="297" t="s">
        <v>73</v>
      </c>
      <c r="B68" s="298"/>
      <c r="C68" s="102" t="s">
        <v>23</v>
      </c>
      <c r="D68" s="20">
        <v>20</v>
      </c>
      <c r="E68" s="20">
        <v>9.1076999999999995</v>
      </c>
      <c r="F68" s="25">
        <v>6478.0581599999996</v>
      </c>
      <c r="G68" s="153">
        <v>219</v>
      </c>
      <c r="H68" s="20">
        <v>499.67865</v>
      </c>
      <c r="I68" s="20">
        <v>186493.04200000002</v>
      </c>
      <c r="J68" s="25">
        <f t="shared" si="6"/>
        <v>239</v>
      </c>
      <c r="K68" s="25">
        <f t="shared" si="6"/>
        <v>508.78635000000003</v>
      </c>
      <c r="L68" s="25">
        <f t="shared" si="6"/>
        <v>192971.10016</v>
      </c>
      <c r="M68" s="153">
        <v>2792</v>
      </c>
      <c r="N68" s="20">
        <v>2469.0506000000005</v>
      </c>
      <c r="O68" s="20">
        <v>628359.20700000005</v>
      </c>
      <c r="P68" s="20">
        <v>3342</v>
      </c>
      <c r="Q68" s="20">
        <v>6186.1839</v>
      </c>
      <c r="R68" s="134">
        <v>1029816.2170000001</v>
      </c>
      <c r="S68" s="25"/>
      <c r="T68" s="25"/>
      <c r="U68" s="25"/>
      <c r="V68" s="25">
        <f t="shared" si="4"/>
        <v>3342</v>
      </c>
      <c r="W68" s="25">
        <f t="shared" si="1"/>
        <v>6186.1839</v>
      </c>
      <c r="X68" s="25">
        <f t="shared" si="1"/>
        <v>1029816.2170000001</v>
      </c>
      <c r="Y68" s="169">
        <v>629</v>
      </c>
      <c r="Z68" s="169">
        <v>3827.2866999999997</v>
      </c>
      <c r="AA68" s="108">
        <v>305405.95899999997</v>
      </c>
      <c r="AB68" s="153">
        <v>2050</v>
      </c>
      <c r="AC68" s="20">
        <v>215.95590000000004</v>
      </c>
      <c r="AD68" s="20">
        <v>72142.399000000005</v>
      </c>
      <c r="AE68" s="20">
        <v>161</v>
      </c>
      <c r="AF68" s="20">
        <v>13.3125</v>
      </c>
      <c r="AG68" s="20">
        <v>14635.27</v>
      </c>
      <c r="AH68" s="20">
        <v>306</v>
      </c>
      <c r="AI68" s="20">
        <v>86.047800000000009</v>
      </c>
      <c r="AJ68" s="20">
        <v>58680.33</v>
      </c>
      <c r="AK68" s="20">
        <v>211</v>
      </c>
      <c r="AL68" s="20">
        <v>7.2244999999999999</v>
      </c>
      <c r="AM68" s="20">
        <v>6549.585</v>
      </c>
      <c r="AN68" s="20">
        <v>480</v>
      </c>
      <c r="AO68" s="20">
        <v>40.098039999999997</v>
      </c>
      <c r="AP68" s="20">
        <v>37201.731999999989</v>
      </c>
      <c r="AQ68" s="108">
        <f t="shared" si="7"/>
        <v>10210</v>
      </c>
      <c r="AR68" s="108">
        <f t="shared" si="7"/>
        <v>13353.946290000004</v>
      </c>
      <c r="AS68" s="108">
        <f t="shared" si="7"/>
        <v>2345761.7991599999</v>
      </c>
      <c r="AT68" s="31" t="s">
        <v>23</v>
      </c>
      <c r="AU68" s="301" t="s">
        <v>73</v>
      </c>
      <c r="AV68" s="302"/>
      <c r="AW68" s="12"/>
    </row>
    <row r="69" spans="1:49" ht="24" customHeight="1">
      <c r="A69" s="299"/>
      <c r="B69" s="300"/>
      <c r="C69" s="101" t="s">
        <v>24</v>
      </c>
      <c r="D69" s="23">
        <v>426</v>
      </c>
      <c r="E69" s="23">
        <v>950.62180000000001</v>
      </c>
      <c r="F69" s="24">
        <v>416652.54983999999</v>
      </c>
      <c r="G69" s="23">
        <v>68</v>
      </c>
      <c r="H69" s="23">
        <v>324.6728</v>
      </c>
      <c r="I69" s="158">
        <v>287465.27899999998</v>
      </c>
      <c r="J69" s="116">
        <f t="shared" si="6"/>
        <v>494</v>
      </c>
      <c r="K69" s="116">
        <f t="shared" si="6"/>
        <v>1275.2945999999999</v>
      </c>
      <c r="L69" s="116">
        <f t="shared" si="6"/>
        <v>704117.82883999997</v>
      </c>
      <c r="M69" s="23">
        <v>169</v>
      </c>
      <c r="N69" s="23">
        <v>2383.8067000000001</v>
      </c>
      <c r="O69" s="158">
        <v>293943.98</v>
      </c>
      <c r="P69" s="23">
        <v>168</v>
      </c>
      <c r="Q69" s="23">
        <v>10887.5844</v>
      </c>
      <c r="R69" s="158">
        <v>933118.05700000003</v>
      </c>
      <c r="S69" s="24"/>
      <c r="T69" s="24"/>
      <c r="U69" s="24"/>
      <c r="V69" s="116">
        <f t="shared" si="4"/>
        <v>168</v>
      </c>
      <c r="W69" s="116">
        <f t="shared" si="1"/>
        <v>10887.5844</v>
      </c>
      <c r="X69" s="116">
        <f t="shared" si="1"/>
        <v>933118.05700000003</v>
      </c>
      <c r="Y69" s="213">
        <v>3</v>
      </c>
      <c r="Z69" s="213">
        <v>1.0569999999999999</v>
      </c>
      <c r="AA69" s="109">
        <v>293.43599999999998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834</v>
      </c>
      <c r="AR69" s="45">
        <f t="shared" si="7"/>
        <v>14547.742700000001</v>
      </c>
      <c r="AS69" s="45">
        <f t="shared" si="7"/>
        <v>1931473.3018400001</v>
      </c>
      <c r="AT69" s="56" t="s">
        <v>24</v>
      </c>
      <c r="AU69" s="303"/>
      <c r="AV69" s="304"/>
      <c r="AW69" s="12"/>
    </row>
    <row r="70" spans="1:49" ht="24" customHeight="1" thickBot="1">
      <c r="A70" s="305" t="s">
        <v>74</v>
      </c>
      <c r="B70" s="306" t="s">
        <v>75</v>
      </c>
      <c r="C70" s="306"/>
      <c r="D70" s="36"/>
      <c r="E70" s="36"/>
      <c r="F70" s="37"/>
      <c r="G70" s="36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6"/>
      <c r="P70" s="36"/>
      <c r="Q70" s="36"/>
      <c r="R70" s="135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7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07" t="s">
        <v>74</v>
      </c>
      <c r="AU70" s="306" t="s">
        <v>75</v>
      </c>
      <c r="AV70" s="308"/>
      <c r="AW70" s="12"/>
    </row>
    <row r="71" spans="1:49" ht="24" customHeight="1" thickBot="1">
      <c r="A71" s="289" t="s">
        <v>76</v>
      </c>
      <c r="B71" s="290" t="s">
        <v>77</v>
      </c>
      <c r="C71" s="290"/>
      <c r="D71" s="36">
        <f t="shared" ref="D71:I71" si="8">D68+D69</f>
        <v>446</v>
      </c>
      <c r="E71" s="36">
        <f t="shared" si="8"/>
        <v>959.72950000000003</v>
      </c>
      <c r="F71" s="37">
        <f t="shared" si="8"/>
        <v>423130.60800000001</v>
      </c>
      <c r="G71" s="36">
        <f t="shared" si="8"/>
        <v>287</v>
      </c>
      <c r="H71" s="36">
        <f t="shared" si="8"/>
        <v>824.35145</v>
      </c>
      <c r="I71" s="36">
        <f t="shared" si="8"/>
        <v>473958.321</v>
      </c>
      <c r="J71" s="117">
        <f t="shared" si="6"/>
        <v>733</v>
      </c>
      <c r="K71" s="117">
        <f t="shared" si="6"/>
        <v>1784.08095</v>
      </c>
      <c r="L71" s="117">
        <f t="shared" si="6"/>
        <v>897088.929</v>
      </c>
      <c r="M71" s="36">
        <f t="shared" ref="M71:R71" si="9">M68+M69</f>
        <v>2961</v>
      </c>
      <c r="N71" s="36">
        <f t="shared" si="9"/>
        <v>4852.8573000000006</v>
      </c>
      <c r="O71" s="36">
        <f t="shared" si="9"/>
        <v>922303.18700000003</v>
      </c>
      <c r="P71" s="36">
        <f t="shared" si="9"/>
        <v>3510</v>
      </c>
      <c r="Q71" s="36">
        <f t="shared" si="9"/>
        <v>17073.7683</v>
      </c>
      <c r="R71" s="135">
        <f t="shared" si="9"/>
        <v>1962934.2740000002</v>
      </c>
      <c r="S71" s="37"/>
      <c r="T71" s="37"/>
      <c r="U71" s="37"/>
      <c r="V71" s="117">
        <f t="shared" si="4"/>
        <v>3510</v>
      </c>
      <c r="W71" s="117">
        <f t="shared" si="4"/>
        <v>17073.7683</v>
      </c>
      <c r="X71" s="117">
        <f t="shared" si="4"/>
        <v>1962934.2740000002</v>
      </c>
      <c r="Y71" s="217">
        <f t="shared" ref="Y71:AP71" si="10">Y68+Y69</f>
        <v>632</v>
      </c>
      <c r="Z71" s="36">
        <f t="shared" si="10"/>
        <v>3828.3436999999994</v>
      </c>
      <c r="AA71" s="37">
        <f t="shared" si="10"/>
        <v>305699.39499999996</v>
      </c>
      <c r="AB71" s="65">
        <f t="shared" si="10"/>
        <v>2050</v>
      </c>
      <c r="AC71" s="36">
        <f t="shared" si="10"/>
        <v>215.95590000000004</v>
      </c>
      <c r="AD71" s="36">
        <f t="shared" si="10"/>
        <v>72142.399000000005</v>
      </c>
      <c r="AE71" s="36">
        <f t="shared" si="10"/>
        <v>161</v>
      </c>
      <c r="AF71" s="36">
        <f t="shared" si="10"/>
        <v>13.3125</v>
      </c>
      <c r="AG71" s="36">
        <f t="shared" si="10"/>
        <v>14635.27</v>
      </c>
      <c r="AH71" s="36">
        <f t="shared" si="10"/>
        <v>306</v>
      </c>
      <c r="AI71" s="36">
        <f t="shared" si="10"/>
        <v>86.047800000000009</v>
      </c>
      <c r="AJ71" s="36">
        <f t="shared" si="10"/>
        <v>58680.33</v>
      </c>
      <c r="AK71" s="36">
        <f t="shared" si="10"/>
        <v>211</v>
      </c>
      <c r="AL71" s="36">
        <f t="shared" si="10"/>
        <v>7.2244999999999999</v>
      </c>
      <c r="AM71" s="36">
        <f t="shared" si="10"/>
        <v>6549.585</v>
      </c>
      <c r="AN71" s="36">
        <f t="shared" si="10"/>
        <v>480</v>
      </c>
      <c r="AO71" s="36">
        <f t="shared" si="10"/>
        <v>40.098039999999997</v>
      </c>
      <c r="AP71" s="36">
        <f t="shared" si="10"/>
        <v>37201.731999999989</v>
      </c>
      <c r="AQ71" s="46">
        <f t="shared" si="7"/>
        <v>11044</v>
      </c>
      <c r="AR71" s="46">
        <f t="shared" si="7"/>
        <v>27901.688990000002</v>
      </c>
      <c r="AS71" s="46">
        <f t="shared" si="7"/>
        <v>4277235.1009999998</v>
      </c>
      <c r="AT71" s="291" t="s">
        <v>76</v>
      </c>
      <c r="AU71" s="290" t="s">
        <v>77</v>
      </c>
      <c r="AV71" s="292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85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6"/>
      <c r="E74" s="86"/>
      <c r="F74" s="85"/>
      <c r="G74" s="86"/>
      <c r="H74" s="86"/>
      <c r="I74" s="85"/>
      <c r="M74" s="39"/>
      <c r="N74" s="39"/>
      <c r="P74" s="39"/>
      <c r="Q74" s="39"/>
      <c r="Y74" s="39"/>
      <c r="Z74" s="39"/>
    </row>
    <row r="75" spans="1:49">
      <c r="D75" s="86"/>
      <c r="E75" s="86"/>
      <c r="F75" s="85"/>
      <c r="G75" s="86"/>
      <c r="H75" s="86"/>
      <c r="I75" s="85"/>
      <c r="M75" s="39"/>
      <c r="N75" s="39"/>
      <c r="P75" s="39"/>
      <c r="Q75" s="39"/>
      <c r="Y75" s="39"/>
      <c r="Z75" s="39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7"/>
  <sheetViews>
    <sheetView topLeftCell="AD1" zoomScale="40" zoomScaleNormal="40" workbookViewId="0">
      <selection activeCell="AN6" sqref="AN6:AP70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1" customWidth="1"/>
    <col min="32" max="32" width="22.625" style="1" customWidth="1"/>
    <col min="33" max="33" width="25.625" style="1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1" customWidth="1"/>
    <col min="38" max="38" width="22.625" style="1" customWidth="1"/>
    <col min="39" max="39" width="25.625" style="1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1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１月</v>
      </c>
      <c r="AC2" s="65"/>
      <c r="AD2" s="65"/>
      <c r="AE2" s="5"/>
      <c r="AF2" s="5"/>
      <c r="AG2" s="5"/>
      <c r="AH2" s="65"/>
      <c r="AI2" s="65"/>
      <c r="AJ2" s="65"/>
      <c r="AK2" s="5"/>
      <c r="AL2" s="5"/>
      <c r="AM2" s="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27" t="s">
        <v>2</v>
      </c>
      <c r="E3" s="325"/>
      <c r="F3" s="326"/>
      <c r="G3" s="322" t="s">
        <v>3</v>
      </c>
      <c r="H3" s="323"/>
      <c r="I3" s="328"/>
      <c r="J3" s="9" t="s">
        <v>4</v>
      </c>
      <c r="K3" s="94"/>
      <c r="L3" s="94"/>
      <c r="M3" s="322" t="s">
        <v>99</v>
      </c>
      <c r="N3" s="323"/>
      <c r="O3" s="328"/>
      <c r="P3" s="322" t="s">
        <v>5</v>
      </c>
      <c r="Q3" s="323"/>
      <c r="R3" s="328"/>
      <c r="S3" s="322" t="s">
        <v>6</v>
      </c>
      <c r="T3" s="323"/>
      <c r="U3" s="324"/>
      <c r="V3" s="94" t="s">
        <v>7</v>
      </c>
      <c r="W3" s="94"/>
      <c r="X3" s="8"/>
      <c r="Y3" s="322" t="s">
        <v>8</v>
      </c>
      <c r="Z3" s="323"/>
      <c r="AA3" s="328"/>
      <c r="AB3" s="325" t="s">
        <v>9</v>
      </c>
      <c r="AC3" s="325"/>
      <c r="AD3" s="326"/>
      <c r="AE3" s="322" t="s">
        <v>10</v>
      </c>
      <c r="AF3" s="323"/>
      <c r="AG3" s="328"/>
      <c r="AH3" s="322" t="s">
        <v>11</v>
      </c>
      <c r="AI3" s="323"/>
      <c r="AJ3" s="328"/>
      <c r="AK3" s="322" t="s">
        <v>12</v>
      </c>
      <c r="AL3" s="323"/>
      <c r="AM3" s="328"/>
      <c r="AN3" s="322" t="s">
        <v>13</v>
      </c>
      <c r="AO3" s="323"/>
      <c r="AP3" s="328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3" t="s">
        <v>15</v>
      </c>
      <c r="H4" s="13" t="s">
        <v>16</v>
      </c>
      <c r="I4" s="13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22" t="s">
        <v>15</v>
      </c>
      <c r="Z4" s="122" t="s">
        <v>16</v>
      </c>
      <c r="AA4" s="165" t="s">
        <v>17</v>
      </c>
      <c r="AB4" s="286" t="s">
        <v>15</v>
      </c>
      <c r="AC4" s="13" t="s">
        <v>16</v>
      </c>
      <c r="AD4" s="13" t="s">
        <v>17</v>
      </c>
      <c r="AE4" s="122" t="s">
        <v>15</v>
      </c>
      <c r="AF4" s="122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22" t="s">
        <v>15</v>
      </c>
      <c r="AL4" s="122" t="s">
        <v>16</v>
      </c>
      <c r="AM4" s="122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7" t="s">
        <v>18</v>
      </c>
      <c r="H5" s="17" t="s">
        <v>19</v>
      </c>
      <c r="I5" s="17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23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23" t="s">
        <v>18</v>
      </c>
      <c r="Z5" s="123" t="s">
        <v>19</v>
      </c>
      <c r="AA5" s="166" t="s">
        <v>20</v>
      </c>
      <c r="AB5" s="239" t="s">
        <v>18</v>
      </c>
      <c r="AC5" s="17" t="s">
        <v>19</v>
      </c>
      <c r="AD5" s="17" t="s">
        <v>20</v>
      </c>
      <c r="AE5" s="123" t="s">
        <v>18</v>
      </c>
      <c r="AF5" s="123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23" t="s">
        <v>18</v>
      </c>
      <c r="AL5" s="123" t="s">
        <v>19</v>
      </c>
      <c r="AM5" s="123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19" t="s">
        <v>21</v>
      </c>
      <c r="B6" s="293" t="s">
        <v>22</v>
      </c>
      <c r="C6" s="100" t="s">
        <v>23</v>
      </c>
      <c r="D6" s="125"/>
      <c r="E6" s="125"/>
      <c r="F6" s="125"/>
      <c r="G6" s="169"/>
      <c r="H6" s="169"/>
      <c r="I6" s="169"/>
      <c r="J6" s="25">
        <f>SUM(D6,G6)</f>
        <v>0</v>
      </c>
      <c r="K6" s="25">
        <f t="shared" ref="K6:L6" si="0">SUM(E6,H6)</f>
        <v>0</v>
      </c>
      <c r="L6" s="25">
        <f t="shared" si="0"/>
        <v>0</v>
      </c>
      <c r="M6" s="169"/>
      <c r="N6" s="169"/>
      <c r="O6" s="169"/>
      <c r="P6" s="169"/>
      <c r="Q6" s="169"/>
      <c r="R6" s="169"/>
      <c r="S6" s="25"/>
      <c r="T6" s="25"/>
      <c r="U6" s="25"/>
      <c r="V6" s="25">
        <f>SUM(P6,S6)</f>
        <v>0</v>
      </c>
      <c r="W6" s="25">
        <f t="shared" ref="W6:W69" si="1">SUM(Q6,T6)</f>
        <v>0</v>
      </c>
      <c r="X6" s="25">
        <f t="shared" ref="X6:X69" si="2">SUM(R6,U6)</f>
        <v>0</v>
      </c>
      <c r="Y6" s="169"/>
      <c r="Z6" s="169"/>
      <c r="AA6" s="108"/>
      <c r="AB6" s="153"/>
      <c r="AC6" s="20"/>
      <c r="AD6" s="20"/>
      <c r="AE6" s="169"/>
      <c r="AF6" s="169"/>
      <c r="AG6" s="169"/>
      <c r="AH6" s="20"/>
      <c r="AI6" s="20"/>
      <c r="AJ6" s="20"/>
      <c r="AK6" s="169"/>
      <c r="AL6" s="169"/>
      <c r="AM6" s="169"/>
      <c r="AN6" s="20"/>
      <c r="AO6" s="20"/>
      <c r="AP6" s="20"/>
      <c r="AQ6" s="108">
        <f>SUM(J6,M6,V6,Y6,AB6,AE6,AH6,AK6,AN6)</f>
        <v>0</v>
      </c>
      <c r="AR6" s="108">
        <f t="shared" ref="AR6:AS21" si="3">SUM(K6,N6,W6,Z6,AC6,AF6,AI6,AL6,AO6)</f>
        <v>0</v>
      </c>
      <c r="AS6" s="108">
        <f t="shared" si="3"/>
        <v>0</v>
      </c>
      <c r="AT6" s="32" t="s">
        <v>23</v>
      </c>
      <c r="AU6" s="295" t="s">
        <v>22</v>
      </c>
      <c r="AV6" s="21" t="s">
        <v>21</v>
      </c>
      <c r="AW6" s="12"/>
    </row>
    <row r="7" spans="1:49" ht="24" customHeight="1">
      <c r="A7" s="19"/>
      <c r="B7" s="294"/>
      <c r="C7" s="101" t="s">
        <v>24</v>
      </c>
      <c r="D7" s="126"/>
      <c r="E7" s="126"/>
      <c r="F7" s="127"/>
      <c r="G7" s="23"/>
      <c r="H7" s="23"/>
      <c r="I7" s="23"/>
      <c r="J7" s="116">
        <f>SUM(D7,G7)</f>
        <v>0</v>
      </c>
      <c r="K7" s="116">
        <f t="shared" ref="K7:K8" si="4">SUM(E7,H7)</f>
        <v>0</v>
      </c>
      <c r="L7" s="116">
        <f t="shared" ref="L7:L8" si="5">SUM(F7,I7)</f>
        <v>0</v>
      </c>
      <c r="M7" s="213"/>
      <c r="N7" s="213"/>
      <c r="O7" s="213"/>
      <c r="P7" s="213"/>
      <c r="Q7" s="213"/>
      <c r="R7" s="213"/>
      <c r="S7" s="24"/>
      <c r="T7" s="24"/>
      <c r="U7" s="24"/>
      <c r="V7" s="116">
        <f>SUM(P7,S7)</f>
        <v>0</v>
      </c>
      <c r="W7" s="116">
        <f t="shared" si="1"/>
        <v>0</v>
      </c>
      <c r="X7" s="116">
        <f t="shared" si="2"/>
        <v>0</v>
      </c>
      <c r="Y7" s="213"/>
      <c r="Z7" s="213"/>
      <c r="AA7" s="109"/>
      <c r="AB7" s="157"/>
      <c r="AC7" s="23"/>
      <c r="AD7" s="23"/>
      <c r="AE7" s="213"/>
      <c r="AF7" s="213"/>
      <c r="AG7" s="213"/>
      <c r="AH7" s="23"/>
      <c r="AI7" s="23"/>
      <c r="AJ7" s="23"/>
      <c r="AK7" s="213"/>
      <c r="AL7" s="213"/>
      <c r="AM7" s="213"/>
      <c r="AN7" s="23"/>
      <c r="AO7" s="23"/>
      <c r="AP7" s="23"/>
      <c r="AQ7" s="45">
        <f>SUM(J7,M7,V7,Y7,AB7,AE7,AH7,AK7,AN7)</f>
        <v>0</v>
      </c>
      <c r="AR7" s="45">
        <f>SUM(K7,N7,W7,Z7,AC7,AF7,AI7,AL7,AO7)</f>
        <v>0</v>
      </c>
      <c r="AS7" s="45">
        <f t="shared" si="3"/>
        <v>0</v>
      </c>
      <c r="AT7" s="61" t="s">
        <v>24</v>
      </c>
      <c r="AU7" s="296"/>
      <c r="AV7" s="21"/>
      <c r="AW7" s="12"/>
    </row>
    <row r="8" spans="1:49" ht="24" customHeight="1">
      <c r="A8" s="19" t="s">
        <v>25</v>
      </c>
      <c r="B8" s="293" t="s">
        <v>26</v>
      </c>
      <c r="C8" s="102" t="s">
        <v>23</v>
      </c>
      <c r="D8" s="125"/>
      <c r="E8" s="125"/>
      <c r="F8" s="125"/>
      <c r="G8" s="20"/>
      <c r="H8" s="20"/>
      <c r="I8" s="20"/>
      <c r="J8" s="25">
        <f t="shared" ref="J8:J57" si="6">SUM(D8,G8)</f>
        <v>0</v>
      </c>
      <c r="K8" s="25">
        <f t="shared" si="4"/>
        <v>0</v>
      </c>
      <c r="L8" s="25">
        <f t="shared" si="5"/>
        <v>0</v>
      </c>
      <c r="M8" s="169">
        <v>1</v>
      </c>
      <c r="N8" s="169">
        <v>51.478999999999999</v>
      </c>
      <c r="O8" s="169">
        <v>3338</v>
      </c>
      <c r="P8" s="169">
        <v>2</v>
      </c>
      <c r="Q8" s="169">
        <v>209.804</v>
      </c>
      <c r="R8" s="169">
        <v>15364.7</v>
      </c>
      <c r="S8" s="25"/>
      <c r="T8" s="25"/>
      <c r="U8" s="25"/>
      <c r="V8" s="25">
        <f t="shared" ref="V8:V71" si="7">SUM(P8,S8)</f>
        <v>2</v>
      </c>
      <c r="W8" s="25">
        <f t="shared" si="1"/>
        <v>209.804</v>
      </c>
      <c r="X8" s="25">
        <f t="shared" si="2"/>
        <v>15364.7</v>
      </c>
      <c r="Y8" s="169"/>
      <c r="Z8" s="169"/>
      <c r="AA8" s="108"/>
      <c r="AB8" s="153"/>
      <c r="AC8" s="20"/>
      <c r="AD8" s="20"/>
      <c r="AE8" s="169"/>
      <c r="AF8" s="169"/>
      <c r="AG8" s="169"/>
      <c r="AH8" s="20"/>
      <c r="AI8" s="20"/>
      <c r="AJ8" s="20"/>
      <c r="AK8" s="169"/>
      <c r="AL8" s="169"/>
      <c r="AM8" s="169"/>
      <c r="AN8" s="20"/>
      <c r="AO8" s="20"/>
      <c r="AP8" s="20"/>
      <c r="AQ8" s="108">
        <f t="shared" ref="AQ8:AS57" si="8">SUM(J8,M8,V8,Y8,AB8,AE8,AH8,AK8,AN8)</f>
        <v>3</v>
      </c>
      <c r="AR8" s="108">
        <f t="shared" si="8"/>
        <v>261.28300000000002</v>
      </c>
      <c r="AS8" s="108">
        <f t="shared" si="3"/>
        <v>18702.7</v>
      </c>
      <c r="AT8" s="32" t="s">
        <v>23</v>
      </c>
      <c r="AU8" s="295" t="s">
        <v>26</v>
      </c>
      <c r="AV8" s="21" t="s">
        <v>25</v>
      </c>
      <c r="AW8" s="12"/>
    </row>
    <row r="9" spans="1:49" ht="24" customHeight="1">
      <c r="A9" s="19"/>
      <c r="B9" s="294"/>
      <c r="C9" s="101" t="s">
        <v>24</v>
      </c>
      <c r="D9" s="126">
        <v>1</v>
      </c>
      <c r="E9" s="126">
        <v>90.052999999999997</v>
      </c>
      <c r="F9" s="126">
        <v>5835.4343540770478</v>
      </c>
      <c r="G9" s="23"/>
      <c r="H9" s="23"/>
      <c r="I9" s="23"/>
      <c r="J9" s="116">
        <f t="shared" si="6"/>
        <v>1</v>
      </c>
      <c r="K9" s="116">
        <f t="shared" ref="K9:K57" si="9">SUM(E9,H9)</f>
        <v>90.052999999999997</v>
      </c>
      <c r="L9" s="116">
        <f t="shared" ref="L9:L57" si="10">SUM(F9,I9)</f>
        <v>5835.4343540770478</v>
      </c>
      <c r="M9" s="213">
        <v>10</v>
      </c>
      <c r="N9" s="213">
        <v>2370.4720000000002</v>
      </c>
      <c r="O9" s="213">
        <v>196639.70300000001</v>
      </c>
      <c r="P9" s="213">
        <v>23</v>
      </c>
      <c r="Q9" s="213">
        <v>5059.7079999999996</v>
      </c>
      <c r="R9" s="213">
        <v>426395.70799999998</v>
      </c>
      <c r="S9" s="24"/>
      <c r="T9" s="24"/>
      <c r="U9" s="24"/>
      <c r="V9" s="116">
        <f t="shared" si="7"/>
        <v>23</v>
      </c>
      <c r="W9" s="116">
        <f t="shared" si="1"/>
        <v>5059.7079999999996</v>
      </c>
      <c r="X9" s="116">
        <f t="shared" si="2"/>
        <v>426395.70799999998</v>
      </c>
      <c r="Y9" s="213"/>
      <c r="Z9" s="213"/>
      <c r="AA9" s="109"/>
      <c r="AB9" s="157"/>
      <c r="AC9" s="23"/>
      <c r="AD9" s="23"/>
      <c r="AE9" s="213"/>
      <c r="AF9" s="213"/>
      <c r="AG9" s="213"/>
      <c r="AH9" s="23"/>
      <c r="AI9" s="23"/>
      <c r="AJ9" s="23"/>
      <c r="AK9" s="213"/>
      <c r="AL9" s="213"/>
      <c r="AM9" s="213"/>
      <c r="AN9" s="23"/>
      <c r="AO9" s="23"/>
      <c r="AP9" s="23"/>
      <c r="AQ9" s="45">
        <f t="shared" si="8"/>
        <v>34</v>
      </c>
      <c r="AR9" s="45">
        <f t="shared" si="8"/>
        <v>7520.2330000000002</v>
      </c>
      <c r="AS9" s="45">
        <f t="shared" si="3"/>
        <v>628870.84535407706</v>
      </c>
      <c r="AT9" s="61" t="s">
        <v>24</v>
      </c>
      <c r="AU9" s="296"/>
      <c r="AV9" s="21"/>
      <c r="AW9" s="12"/>
    </row>
    <row r="10" spans="1:49" ht="24" customHeight="1">
      <c r="A10" s="19" t="s">
        <v>27</v>
      </c>
      <c r="B10" s="293" t="s">
        <v>28</v>
      </c>
      <c r="C10" s="102" t="s">
        <v>23</v>
      </c>
      <c r="D10" s="125"/>
      <c r="E10" s="125"/>
      <c r="F10" s="125"/>
      <c r="G10" s="20"/>
      <c r="H10" s="20"/>
      <c r="I10" s="20"/>
      <c r="J10" s="25">
        <f t="shared" si="6"/>
        <v>0</v>
      </c>
      <c r="K10" s="25">
        <f t="shared" si="9"/>
        <v>0</v>
      </c>
      <c r="L10" s="25">
        <f t="shared" si="10"/>
        <v>0</v>
      </c>
      <c r="M10" s="169"/>
      <c r="N10" s="169"/>
      <c r="O10" s="169"/>
      <c r="P10" s="169"/>
      <c r="Q10" s="169"/>
      <c r="R10" s="169"/>
      <c r="S10" s="25"/>
      <c r="T10" s="25"/>
      <c r="U10" s="25"/>
      <c r="V10" s="25">
        <f t="shared" si="7"/>
        <v>0</v>
      </c>
      <c r="W10" s="25">
        <f t="shared" si="1"/>
        <v>0</v>
      </c>
      <c r="X10" s="25">
        <f t="shared" si="2"/>
        <v>0</v>
      </c>
      <c r="Y10" s="169"/>
      <c r="Z10" s="169"/>
      <c r="AA10" s="108"/>
      <c r="AB10" s="153"/>
      <c r="AC10" s="20"/>
      <c r="AD10" s="20"/>
      <c r="AE10" s="169"/>
      <c r="AF10" s="169"/>
      <c r="AG10" s="169"/>
      <c r="AH10" s="20"/>
      <c r="AI10" s="20"/>
      <c r="AJ10" s="20"/>
      <c r="AK10" s="169"/>
      <c r="AL10" s="169"/>
      <c r="AM10" s="169"/>
      <c r="AN10" s="20"/>
      <c r="AO10" s="20"/>
      <c r="AP10" s="20"/>
      <c r="AQ10" s="108">
        <f t="shared" si="8"/>
        <v>0</v>
      </c>
      <c r="AR10" s="108">
        <f t="shared" si="8"/>
        <v>0</v>
      </c>
      <c r="AS10" s="108">
        <f t="shared" si="3"/>
        <v>0</v>
      </c>
      <c r="AT10" s="32" t="s">
        <v>23</v>
      </c>
      <c r="AU10" s="295" t="s">
        <v>28</v>
      </c>
      <c r="AV10" s="21" t="s">
        <v>27</v>
      </c>
      <c r="AW10" s="12"/>
    </row>
    <row r="11" spans="1:49" ht="24" customHeight="1">
      <c r="A11" s="26"/>
      <c r="B11" s="294"/>
      <c r="C11" s="101" t="s">
        <v>24</v>
      </c>
      <c r="D11" s="126"/>
      <c r="E11" s="126"/>
      <c r="F11" s="126"/>
      <c r="G11" s="23"/>
      <c r="H11" s="23"/>
      <c r="I11" s="23"/>
      <c r="J11" s="116">
        <f t="shared" si="6"/>
        <v>0</v>
      </c>
      <c r="K11" s="116">
        <f t="shared" si="9"/>
        <v>0</v>
      </c>
      <c r="L11" s="116">
        <f t="shared" si="10"/>
        <v>0</v>
      </c>
      <c r="M11" s="213"/>
      <c r="N11" s="213"/>
      <c r="O11" s="213"/>
      <c r="P11" s="213"/>
      <c r="Q11" s="213"/>
      <c r="R11" s="213"/>
      <c r="S11" s="24"/>
      <c r="T11" s="24"/>
      <c r="U11" s="24"/>
      <c r="V11" s="116">
        <f t="shared" si="7"/>
        <v>0</v>
      </c>
      <c r="W11" s="116">
        <f t="shared" si="1"/>
        <v>0</v>
      </c>
      <c r="X11" s="116">
        <f t="shared" si="2"/>
        <v>0</v>
      </c>
      <c r="Y11" s="213"/>
      <c r="Z11" s="213"/>
      <c r="AA11" s="109"/>
      <c r="AB11" s="157"/>
      <c r="AC11" s="23"/>
      <c r="AD11" s="23"/>
      <c r="AE11" s="213"/>
      <c r="AF11" s="213"/>
      <c r="AG11" s="213"/>
      <c r="AH11" s="23"/>
      <c r="AI11" s="23"/>
      <c r="AJ11" s="23"/>
      <c r="AK11" s="213"/>
      <c r="AL11" s="213"/>
      <c r="AM11" s="213"/>
      <c r="AN11" s="23"/>
      <c r="AO11" s="23"/>
      <c r="AP11" s="23"/>
      <c r="AQ11" s="45">
        <f t="shared" si="8"/>
        <v>0</v>
      </c>
      <c r="AR11" s="45">
        <f t="shared" si="8"/>
        <v>0</v>
      </c>
      <c r="AS11" s="45">
        <f t="shared" si="3"/>
        <v>0</v>
      </c>
      <c r="AT11" s="56" t="s">
        <v>24</v>
      </c>
      <c r="AU11" s="296"/>
      <c r="AV11" s="27"/>
      <c r="AW11" s="12"/>
    </row>
    <row r="12" spans="1:49" ht="24" customHeight="1">
      <c r="A12" s="19"/>
      <c r="B12" s="293" t="s">
        <v>29</v>
      </c>
      <c r="C12" s="102" t="s">
        <v>23</v>
      </c>
      <c r="D12" s="125"/>
      <c r="E12" s="125"/>
      <c r="F12" s="125"/>
      <c r="G12" s="20"/>
      <c r="H12" s="20"/>
      <c r="I12" s="20"/>
      <c r="J12" s="25">
        <f t="shared" si="6"/>
        <v>0</v>
      </c>
      <c r="K12" s="25">
        <f t="shared" si="9"/>
        <v>0</v>
      </c>
      <c r="L12" s="25">
        <f t="shared" si="10"/>
        <v>0</v>
      </c>
      <c r="M12" s="169"/>
      <c r="N12" s="169"/>
      <c r="O12" s="169"/>
      <c r="P12" s="169"/>
      <c r="Q12" s="169"/>
      <c r="R12" s="169"/>
      <c r="S12" s="25"/>
      <c r="T12" s="25"/>
      <c r="U12" s="25"/>
      <c r="V12" s="25">
        <f t="shared" si="7"/>
        <v>0</v>
      </c>
      <c r="W12" s="25">
        <f t="shared" si="1"/>
        <v>0</v>
      </c>
      <c r="X12" s="25">
        <f t="shared" si="2"/>
        <v>0</v>
      </c>
      <c r="Y12" s="169"/>
      <c r="Z12" s="169"/>
      <c r="AA12" s="108"/>
      <c r="AB12" s="153">
        <v>2</v>
      </c>
      <c r="AC12" s="20">
        <v>0.1085</v>
      </c>
      <c r="AD12" s="20">
        <v>19.3</v>
      </c>
      <c r="AE12" s="169"/>
      <c r="AF12" s="169"/>
      <c r="AG12" s="169"/>
      <c r="AH12" s="20"/>
      <c r="AI12" s="20"/>
      <c r="AJ12" s="20"/>
      <c r="AK12" s="169"/>
      <c r="AL12" s="169"/>
      <c r="AM12" s="169"/>
      <c r="AN12" s="20"/>
      <c r="AO12" s="20"/>
      <c r="AP12" s="20"/>
      <c r="AQ12" s="108">
        <f t="shared" si="8"/>
        <v>2</v>
      </c>
      <c r="AR12" s="108">
        <f t="shared" si="8"/>
        <v>0.1085</v>
      </c>
      <c r="AS12" s="108">
        <f t="shared" si="3"/>
        <v>19.3</v>
      </c>
      <c r="AT12" s="32" t="s">
        <v>23</v>
      </c>
      <c r="AU12" s="295" t="s">
        <v>29</v>
      </c>
      <c r="AV12" s="21"/>
      <c r="AW12" s="12"/>
    </row>
    <row r="13" spans="1:49" ht="24" customHeight="1">
      <c r="A13" s="19" t="s">
        <v>30</v>
      </c>
      <c r="B13" s="294"/>
      <c r="C13" s="101" t="s">
        <v>24</v>
      </c>
      <c r="D13" s="126"/>
      <c r="E13" s="126"/>
      <c r="F13" s="126"/>
      <c r="G13" s="23"/>
      <c r="H13" s="23"/>
      <c r="I13" s="23"/>
      <c r="J13" s="116">
        <f t="shared" si="6"/>
        <v>0</v>
      </c>
      <c r="K13" s="116">
        <f t="shared" si="9"/>
        <v>0</v>
      </c>
      <c r="L13" s="116">
        <f t="shared" si="10"/>
        <v>0</v>
      </c>
      <c r="M13" s="213"/>
      <c r="N13" s="213"/>
      <c r="O13" s="213"/>
      <c r="P13" s="213"/>
      <c r="Q13" s="213"/>
      <c r="R13" s="213"/>
      <c r="S13" s="24"/>
      <c r="T13" s="24"/>
      <c r="U13" s="24"/>
      <c r="V13" s="116">
        <f t="shared" si="7"/>
        <v>0</v>
      </c>
      <c r="W13" s="116">
        <f t="shared" si="1"/>
        <v>0</v>
      </c>
      <c r="X13" s="116">
        <f t="shared" si="2"/>
        <v>0</v>
      </c>
      <c r="Y13" s="213"/>
      <c r="Z13" s="213"/>
      <c r="AA13" s="109"/>
      <c r="AB13" s="157"/>
      <c r="AC13" s="23"/>
      <c r="AD13" s="23"/>
      <c r="AE13" s="213"/>
      <c r="AF13" s="213"/>
      <c r="AG13" s="213"/>
      <c r="AH13" s="23"/>
      <c r="AI13" s="23"/>
      <c r="AJ13" s="23"/>
      <c r="AK13" s="213"/>
      <c r="AL13" s="213"/>
      <c r="AM13" s="213"/>
      <c r="AN13" s="23"/>
      <c r="AO13" s="23"/>
      <c r="AP13" s="23"/>
      <c r="AQ13" s="45">
        <f t="shared" si="8"/>
        <v>0</v>
      </c>
      <c r="AR13" s="45">
        <f t="shared" si="8"/>
        <v>0</v>
      </c>
      <c r="AS13" s="45">
        <f t="shared" si="3"/>
        <v>0</v>
      </c>
      <c r="AT13" s="61" t="s">
        <v>24</v>
      </c>
      <c r="AU13" s="296"/>
      <c r="AV13" s="21" t="s">
        <v>30</v>
      </c>
      <c r="AW13" s="12"/>
    </row>
    <row r="14" spans="1:49" ht="24" customHeight="1">
      <c r="A14" s="19"/>
      <c r="B14" s="293" t="s">
        <v>31</v>
      </c>
      <c r="C14" s="102" t="s">
        <v>23</v>
      </c>
      <c r="D14" s="125"/>
      <c r="E14" s="125"/>
      <c r="F14" s="125"/>
      <c r="G14" s="20"/>
      <c r="H14" s="20"/>
      <c r="I14" s="20"/>
      <c r="J14" s="25">
        <f t="shared" si="6"/>
        <v>0</v>
      </c>
      <c r="K14" s="25">
        <f t="shared" si="9"/>
        <v>0</v>
      </c>
      <c r="L14" s="25">
        <f t="shared" si="10"/>
        <v>0</v>
      </c>
      <c r="M14" s="169"/>
      <c r="N14" s="169"/>
      <c r="O14" s="169"/>
      <c r="P14" s="169">
        <v>153</v>
      </c>
      <c r="Q14" s="169">
        <v>1342.8543999999999</v>
      </c>
      <c r="R14" s="169">
        <v>237620.33499999999</v>
      </c>
      <c r="S14" s="40"/>
      <c r="T14" s="40"/>
      <c r="U14" s="40"/>
      <c r="V14" s="25">
        <f t="shared" si="7"/>
        <v>153</v>
      </c>
      <c r="W14" s="25">
        <f t="shared" si="1"/>
        <v>1342.8543999999999</v>
      </c>
      <c r="X14" s="25">
        <f t="shared" si="2"/>
        <v>237620.33499999999</v>
      </c>
      <c r="Y14" s="169">
        <v>30</v>
      </c>
      <c r="Z14" s="169">
        <v>117.47280000000001</v>
      </c>
      <c r="AA14" s="108">
        <v>11448.471</v>
      </c>
      <c r="AB14" s="153"/>
      <c r="AC14" s="20"/>
      <c r="AD14" s="20"/>
      <c r="AE14" s="169"/>
      <c r="AF14" s="169"/>
      <c r="AG14" s="169"/>
      <c r="AH14" s="20"/>
      <c r="AI14" s="20"/>
      <c r="AJ14" s="20"/>
      <c r="AK14" s="169"/>
      <c r="AL14" s="169"/>
      <c r="AM14" s="169"/>
      <c r="AN14" s="20"/>
      <c r="AO14" s="20"/>
      <c r="AP14" s="20"/>
      <c r="AQ14" s="108">
        <f t="shared" si="8"/>
        <v>183</v>
      </c>
      <c r="AR14" s="108">
        <f t="shared" si="8"/>
        <v>1460.3271999999999</v>
      </c>
      <c r="AS14" s="108">
        <f t="shared" si="3"/>
        <v>249068.80599999998</v>
      </c>
      <c r="AT14" s="62" t="s">
        <v>23</v>
      </c>
      <c r="AU14" s="295" t="s">
        <v>31</v>
      </c>
      <c r="AV14" s="21"/>
      <c r="AW14" s="12"/>
    </row>
    <row r="15" spans="1:49" ht="24" customHeight="1">
      <c r="A15" s="19" t="s">
        <v>25</v>
      </c>
      <c r="B15" s="294"/>
      <c r="C15" s="101" t="s">
        <v>24</v>
      </c>
      <c r="D15" s="126"/>
      <c r="E15" s="126"/>
      <c r="F15" s="126"/>
      <c r="G15" s="23"/>
      <c r="H15" s="23"/>
      <c r="I15" s="23"/>
      <c r="J15" s="116">
        <f t="shared" si="6"/>
        <v>0</v>
      </c>
      <c r="K15" s="116">
        <f t="shared" si="9"/>
        <v>0</v>
      </c>
      <c r="L15" s="116">
        <f t="shared" si="10"/>
        <v>0</v>
      </c>
      <c r="M15" s="213"/>
      <c r="N15" s="213"/>
      <c r="O15" s="213"/>
      <c r="P15" s="213"/>
      <c r="Q15" s="213"/>
      <c r="R15" s="213"/>
      <c r="S15" s="41"/>
      <c r="T15" s="41"/>
      <c r="U15" s="41"/>
      <c r="V15" s="116">
        <f t="shared" si="7"/>
        <v>0</v>
      </c>
      <c r="W15" s="116">
        <f t="shared" si="1"/>
        <v>0</v>
      </c>
      <c r="X15" s="116">
        <f t="shared" si="2"/>
        <v>0</v>
      </c>
      <c r="Y15" s="213"/>
      <c r="Z15" s="213"/>
      <c r="AA15" s="109"/>
      <c r="AB15" s="157"/>
      <c r="AC15" s="23"/>
      <c r="AD15" s="23"/>
      <c r="AE15" s="213"/>
      <c r="AF15" s="213"/>
      <c r="AG15" s="213"/>
      <c r="AH15" s="23"/>
      <c r="AI15" s="23"/>
      <c r="AJ15" s="23"/>
      <c r="AK15" s="213"/>
      <c r="AL15" s="213"/>
      <c r="AM15" s="213"/>
      <c r="AN15" s="23"/>
      <c r="AO15" s="23"/>
      <c r="AP15" s="23"/>
      <c r="AQ15" s="45">
        <f t="shared" si="8"/>
        <v>0</v>
      </c>
      <c r="AR15" s="45">
        <f t="shared" si="8"/>
        <v>0</v>
      </c>
      <c r="AS15" s="45">
        <f t="shared" si="3"/>
        <v>0</v>
      </c>
      <c r="AT15" s="57" t="s">
        <v>24</v>
      </c>
      <c r="AU15" s="296"/>
      <c r="AV15" s="21" t="s">
        <v>25</v>
      </c>
      <c r="AW15" s="12"/>
    </row>
    <row r="16" spans="1:49" ht="24" customHeight="1">
      <c r="A16" s="19"/>
      <c r="B16" s="293" t="s">
        <v>32</v>
      </c>
      <c r="C16" s="102" t="s">
        <v>23</v>
      </c>
      <c r="D16" s="125">
        <v>8</v>
      </c>
      <c r="E16" s="125">
        <v>3.4542999999999999</v>
      </c>
      <c r="F16" s="125">
        <v>2425.4963809121396</v>
      </c>
      <c r="G16" s="20">
        <v>10</v>
      </c>
      <c r="H16" s="20">
        <v>7.0118999999999998</v>
      </c>
      <c r="I16" s="20">
        <v>3737.87</v>
      </c>
      <c r="J16" s="25">
        <f t="shared" si="6"/>
        <v>18</v>
      </c>
      <c r="K16" s="25">
        <f t="shared" si="9"/>
        <v>10.466200000000001</v>
      </c>
      <c r="L16" s="25">
        <f t="shared" si="10"/>
        <v>6163.366380912139</v>
      </c>
      <c r="M16" s="169"/>
      <c r="N16" s="169"/>
      <c r="O16" s="169"/>
      <c r="P16" s="169">
        <v>161</v>
      </c>
      <c r="Q16" s="169">
        <v>483.24979999999999</v>
      </c>
      <c r="R16" s="169">
        <v>115765.56299999999</v>
      </c>
      <c r="S16" s="40"/>
      <c r="T16" s="40"/>
      <c r="U16" s="40"/>
      <c r="V16" s="25">
        <f t="shared" si="7"/>
        <v>161</v>
      </c>
      <c r="W16" s="25">
        <f t="shared" si="1"/>
        <v>483.24979999999999</v>
      </c>
      <c r="X16" s="25">
        <f t="shared" si="2"/>
        <v>115765.56299999999</v>
      </c>
      <c r="Y16" s="169"/>
      <c r="Z16" s="169"/>
      <c r="AA16" s="108"/>
      <c r="AB16" s="153"/>
      <c r="AC16" s="20"/>
      <c r="AD16" s="20"/>
      <c r="AE16" s="169"/>
      <c r="AF16" s="169"/>
      <c r="AG16" s="169"/>
      <c r="AH16" s="20">
        <v>43</v>
      </c>
      <c r="AI16" s="20">
        <v>38.328899999999997</v>
      </c>
      <c r="AJ16" s="20">
        <v>19774.494999999999</v>
      </c>
      <c r="AK16" s="169"/>
      <c r="AL16" s="169"/>
      <c r="AM16" s="169"/>
      <c r="AN16" s="20"/>
      <c r="AO16" s="20"/>
      <c r="AP16" s="20"/>
      <c r="AQ16" s="108">
        <f t="shared" si="8"/>
        <v>222</v>
      </c>
      <c r="AR16" s="108">
        <f t="shared" si="8"/>
        <v>532.04489999999998</v>
      </c>
      <c r="AS16" s="108">
        <f t="shared" si="3"/>
        <v>141703.42438091213</v>
      </c>
      <c r="AT16" s="32" t="s">
        <v>23</v>
      </c>
      <c r="AU16" s="295" t="s">
        <v>32</v>
      </c>
      <c r="AV16" s="21"/>
      <c r="AW16" s="12"/>
    </row>
    <row r="17" spans="1:49" ht="24" customHeight="1">
      <c r="A17" s="19" t="s">
        <v>27</v>
      </c>
      <c r="B17" s="294"/>
      <c r="C17" s="101" t="s">
        <v>24</v>
      </c>
      <c r="D17" s="126"/>
      <c r="E17" s="126"/>
      <c r="F17" s="126"/>
      <c r="G17" s="23"/>
      <c r="H17" s="23"/>
      <c r="I17" s="23"/>
      <c r="J17" s="116">
        <f t="shared" si="6"/>
        <v>0</v>
      </c>
      <c r="K17" s="116">
        <f t="shared" si="9"/>
        <v>0</v>
      </c>
      <c r="L17" s="116">
        <f t="shared" si="10"/>
        <v>0</v>
      </c>
      <c r="M17" s="213"/>
      <c r="N17" s="213"/>
      <c r="O17" s="213"/>
      <c r="P17" s="213"/>
      <c r="Q17" s="213"/>
      <c r="R17" s="213"/>
      <c r="S17" s="92"/>
      <c r="T17" s="41"/>
      <c r="U17" s="41"/>
      <c r="V17" s="116">
        <f t="shared" si="7"/>
        <v>0</v>
      </c>
      <c r="W17" s="116">
        <f t="shared" si="1"/>
        <v>0</v>
      </c>
      <c r="X17" s="116">
        <f t="shared" si="2"/>
        <v>0</v>
      </c>
      <c r="Y17" s="213"/>
      <c r="Z17" s="213"/>
      <c r="AA17" s="109"/>
      <c r="AB17" s="157"/>
      <c r="AC17" s="23"/>
      <c r="AD17" s="23"/>
      <c r="AE17" s="213"/>
      <c r="AF17" s="213"/>
      <c r="AG17" s="213"/>
      <c r="AH17" s="23"/>
      <c r="AI17" s="23"/>
      <c r="AJ17" s="23"/>
      <c r="AK17" s="213"/>
      <c r="AL17" s="213"/>
      <c r="AM17" s="213"/>
      <c r="AN17" s="23"/>
      <c r="AO17" s="23"/>
      <c r="AP17" s="23"/>
      <c r="AQ17" s="45">
        <f t="shared" si="8"/>
        <v>0</v>
      </c>
      <c r="AR17" s="45">
        <f t="shared" si="8"/>
        <v>0</v>
      </c>
      <c r="AS17" s="45">
        <f t="shared" si="3"/>
        <v>0</v>
      </c>
      <c r="AT17" s="61" t="s">
        <v>24</v>
      </c>
      <c r="AU17" s="296"/>
      <c r="AV17" s="21" t="s">
        <v>27</v>
      </c>
      <c r="AW17" s="12"/>
    </row>
    <row r="18" spans="1:49" ht="24" customHeight="1">
      <c r="A18" s="19"/>
      <c r="B18" s="293" t="s">
        <v>33</v>
      </c>
      <c r="C18" s="102" t="s">
        <v>23</v>
      </c>
      <c r="D18" s="125"/>
      <c r="E18" s="125"/>
      <c r="F18" s="125"/>
      <c r="G18" s="20"/>
      <c r="H18" s="20"/>
      <c r="I18" s="20"/>
      <c r="J18" s="25">
        <f t="shared" si="6"/>
        <v>0</v>
      </c>
      <c r="K18" s="25">
        <f t="shared" si="9"/>
        <v>0</v>
      </c>
      <c r="L18" s="25">
        <f t="shared" si="10"/>
        <v>0</v>
      </c>
      <c r="M18" s="169"/>
      <c r="N18" s="169"/>
      <c r="O18" s="169"/>
      <c r="P18" s="169">
        <v>147</v>
      </c>
      <c r="Q18" s="169">
        <v>259.47329999999999</v>
      </c>
      <c r="R18" s="169">
        <v>76915.717000000004</v>
      </c>
      <c r="S18" s="110"/>
      <c r="T18" s="40"/>
      <c r="U18" s="40"/>
      <c r="V18" s="25">
        <f t="shared" si="7"/>
        <v>147</v>
      </c>
      <c r="W18" s="25">
        <f t="shared" si="1"/>
        <v>259.47329999999999</v>
      </c>
      <c r="X18" s="25">
        <f t="shared" si="2"/>
        <v>76915.717000000004</v>
      </c>
      <c r="Y18" s="169"/>
      <c r="Z18" s="169"/>
      <c r="AA18" s="108"/>
      <c r="AB18" s="153"/>
      <c r="AC18" s="20"/>
      <c r="AD18" s="20"/>
      <c r="AE18" s="169">
        <v>119</v>
      </c>
      <c r="AF18" s="169">
        <v>8.2604000000000006</v>
      </c>
      <c r="AG18" s="169">
        <v>12479.955</v>
      </c>
      <c r="AH18" s="20">
        <v>54</v>
      </c>
      <c r="AI18" s="20">
        <v>6.2857000000000003</v>
      </c>
      <c r="AJ18" s="20">
        <v>6476.6949999999997</v>
      </c>
      <c r="AK18" s="169"/>
      <c r="AL18" s="169"/>
      <c r="AM18" s="169"/>
      <c r="AN18" s="20"/>
      <c r="AO18" s="20"/>
      <c r="AP18" s="20"/>
      <c r="AQ18" s="108">
        <f t="shared" si="8"/>
        <v>320</v>
      </c>
      <c r="AR18" s="108">
        <f t="shared" si="8"/>
        <v>274.01940000000002</v>
      </c>
      <c r="AS18" s="108">
        <f t="shared" si="3"/>
        <v>95872.366999999998</v>
      </c>
      <c r="AT18" s="32" t="s">
        <v>23</v>
      </c>
      <c r="AU18" s="295" t="s">
        <v>33</v>
      </c>
      <c r="AV18" s="21"/>
      <c r="AW18" s="12"/>
    </row>
    <row r="19" spans="1:49" ht="24" customHeight="1">
      <c r="A19" s="26"/>
      <c r="B19" s="294"/>
      <c r="C19" s="101" t="s">
        <v>24</v>
      </c>
      <c r="D19" s="126"/>
      <c r="E19" s="126"/>
      <c r="F19" s="126"/>
      <c r="G19" s="23"/>
      <c r="H19" s="23"/>
      <c r="I19" s="23"/>
      <c r="J19" s="116">
        <f t="shared" si="6"/>
        <v>0</v>
      </c>
      <c r="K19" s="116">
        <f t="shared" si="9"/>
        <v>0</v>
      </c>
      <c r="L19" s="116">
        <f t="shared" si="10"/>
        <v>0</v>
      </c>
      <c r="M19" s="213"/>
      <c r="N19" s="213"/>
      <c r="O19" s="213"/>
      <c r="P19" s="213"/>
      <c r="Q19" s="213"/>
      <c r="R19" s="213"/>
      <c r="S19" s="41"/>
      <c r="T19" s="41"/>
      <c r="U19" s="41"/>
      <c r="V19" s="116">
        <f t="shared" si="7"/>
        <v>0</v>
      </c>
      <c r="W19" s="116">
        <f t="shared" si="1"/>
        <v>0</v>
      </c>
      <c r="X19" s="116">
        <f t="shared" si="2"/>
        <v>0</v>
      </c>
      <c r="Y19" s="213"/>
      <c r="Z19" s="213"/>
      <c r="AA19" s="109"/>
      <c r="AB19" s="157"/>
      <c r="AC19" s="23"/>
      <c r="AD19" s="23"/>
      <c r="AE19" s="213"/>
      <c r="AF19" s="213"/>
      <c r="AG19" s="213"/>
      <c r="AH19" s="23"/>
      <c r="AI19" s="23"/>
      <c r="AJ19" s="23"/>
      <c r="AK19" s="213"/>
      <c r="AL19" s="213"/>
      <c r="AM19" s="213"/>
      <c r="AN19" s="23"/>
      <c r="AO19" s="23"/>
      <c r="AP19" s="23"/>
      <c r="AQ19" s="45">
        <f t="shared" si="8"/>
        <v>0</v>
      </c>
      <c r="AR19" s="45">
        <f t="shared" si="8"/>
        <v>0</v>
      </c>
      <c r="AS19" s="45">
        <f t="shared" si="3"/>
        <v>0</v>
      </c>
      <c r="AT19" s="56" t="s">
        <v>24</v>
      </c>
      <c r="AU19" s="296"/>
      <c r="AV19" s="27"/>
      <c r="AW19" s="12"/>
    </row>
    <row r="20" spans="1:49" ht="24" customHeight="1">
      <c r="A20" s="19" t="s">
        <v>34</v>
      </c>
      <c r="B20" s="293" t="s">
        <v>35</v>
      </c>
      <c r="C20" s="102" t="s">
        <v>23</v>
      </c>
      <c r="D20" s="125"/>
      <c r="E20" s="125"/>
      <c r="F20" s="125"/>
      <c r="G20" s="20"/>
      <c r="H20" s="20"/>
      <c r="I20" s="20"/>
      <c r="J20" s="25">
        <f t="shared" si="6"/>
        <v>0</v>
      </c>
      <c r="K20" s="25">
        <f t="shared" si="9"/>
        <v>0</v>
      </c>
      <c r="L20" s="25">
        <f t="shared" si="10"/>
        <v>0</v>
      </c>
      <c r="M20" s="169"/>
      <c r="N20" s="169"/>
      <c r="O20" s="169"/>
      <c r="P20" s="169"/>
      <c r="Q20" s="169"/>
      <c r="R20" s="169"/>
      <c r="S20" s="40"/>
      <c r="T20" s="40"/>
      <c r="U20" s="40"/>
      <c r="V20" s="25">
        <f t="shared" si="7"/>
        <v>0</v>
      </c>
      <c r="W20" s="25">
        <f t="shared" si="1"/>
        <v>0</v>
      </c>
      <c r="X20" s="25">
        <f t="shared" si="2"/>
        <v>0</v>
      </c>
      <c r="Y20" s="169"/>
      <c r="Z20" s="169"/>
      <c r="AA20" s="108"/>
      <c r="AB20" s="153"/>
      <c r="AC20" s="20"/>
      <c r="AD20" s="20"/>
      <c r="AE20" s="169"/>
      <c r="AF20" s="169"/>
      <c r="AG20" s="169"/>
      <c r="AH20" s="20"/>
      <c r="AI20" s="20"/>
      <c r="AJ20" s="20"/>
      <c r="AK20" s="169"/>
      <c r="AL20" s="169"/>
      <c r="AM20" s="169"/>
      <c r="AN20" s="20"/>
      <c r="AO20" s="20"/>
      <c r="AP20" s="20"/>
      <c r="AQ20" s="108">
        <f t="shared" si="8"/>
        <v>0</v>
      </c>
      <c r="AR20" s="108">
        <f t="shared" si="8"/>
        <v>0</v>
      </c>
      <c r="AS20" s="108">
        <f t="shared" si="3"/>
        <v>0</v>
      </c>
      <c r="AT20" s="32" t="s">
        <v>23</v>
      </c>
      <c r="AU20" s="295" t="s">
        <v>35</v>
      </c>
      <c r="AV20" s="21" t="s">
        <v>34</v>
      </c>
      <c r="AW20" s="12"/>
    </row>
    <row r="21" spans="1:49" ht="24" customHeight="1">
      <c r="A21" s="19" t="s">
        <v>25</v>
      </c>
      <c r="B21" s="294"/>
      <c r="C21" s="101" t="s">
        <v>24</v>
      </c>
      <c r="D21" s="126"/>
      <c r="E21" s="126"/>
      <c r="F21" s="126"/>
      <c r="G21" s="23"/>
      <c r="H21" s="23"/>
      <c r="I21" s="23"/>
      <c r="J21" s="116">
        <f t="shared" si="6"/>
        <v>0</v>
      </c>
      <c r="K21" s="116">
        <f t="shared" si="9"/>
        <v>0</v>
      </c>
      <c r="L21" s="116">
        <f t="shared" si="10"/>
        <v>0</v>
      </c>
      <c r="M21" s="213"/>
      <c r="N21" s="213"/>
      <c r="O21" s="213"/>
      <c r="P21" s="213"/>
      <c r="Q21" s="213"/>
      <c r="R21" s="213"/>
      <c r="S21" s="41"/>
      <c r="T21" s="41"/>
      <c r="U21" s="41"/>
      <c r="V21" s="116">
        <f t="shared" si="7"/>
        <v>0</v>
      </c>
      <c r="W21" s="116">
        <f t="shared" si="1"/>
        <v>0</v>
      </c>
      <c r="X21" s="116">
        <f t="shared" si="2"/>
        <v>0</v>
      </c>
      <c r="Y21" s="213"/>
      <c r="Z21" s="213"/>
      <c r="AA21" s="109"/>
      <c r="AB21" s="157"/>
      <c r="AC21" s="23"/>
      <c r="AD21" s="23"/>
      <c r="AE21" s="213"/>
      <c r="AF21" s="213"/>
      <c r="AG21" s="213"/>
      <c r="AH21" s="23"/>
      <c r="AI21" s="23"/>
      <c r="AJ21" s="23"/>
      <c r="AK21" s="213"/>
      <c r="AL21" s="213"/>
      <c r="AM21" s="213"/>
      <c r="AN21" s="23"/>
      <c r="AO21" s="23"/>
      <c r="AP21" s="23"/>
      <c r="AQ21" s="45">
        <f t="shared" si="8"/>
        <v>0</v>
      </c>
      <c r="AR21" s="45">
        <f t="shared" si="8"/>
        <v>0</v>
      </c>
      <c r="AS21" s="45">
        <f t="shared" si="3"/>
        <v>0</v>
      </c>
      <c r="AT21" s="61" t="s">
        <v>24</v>
      </c>
      <c r="AU21" s="296"/>
      <c r="AV21" s="21" t="s">
        <v>25</v>
      </c>
      <c r="AW21" s="12"/>
    </row>
    <row r="22" spans="1:49" ht="24" customHeight="1">
      <c r="A22" s="19" t="s">
        <v>27</v>
      </c>
      <c r="B22" s="293" t="s">
        <v>36</v>
      </c>
      <c r="C22" s="102" t="s">
        <v>23</v>
      </c>
      <c r="D22" s="125"/>
      <c r="E22" s="125"/>
      <c r="F22" s="125"/>
      <c r="G22" s="20"/>
      <c r="H22" s="20"/>
      <c r="I22" s="20"/>
      <c r="J22" s="25">
        <f t="shared" si="6"/>
        <v>0</v>
      </c>
      <c r="K22" s="25">
        <f t="shared" si="9"/>
        <v>0</v>
      </c>
      <c r="L22" s="25">
        <f t="shared" si="10"/>
        <v>0</v>
      </c>
      <c r="M22" s="169"/>
      <c r="N22" s="169"/>
      <c r="O22" s="169"/>
      <c r="P22" s="169"/>
      <c r="Q22" s="169"/>
      <c r="R22" s="169"/>
      <c r="S22" s="40"/>
      <c r="T22" s="40"/>
      <c r="U22" s="40"/>
      <c r="V22" s="25">
        <f t="shared" si="7"/>
        <v>0</v>
      </c>
      <c r="W22" s="25">
        <f t="shared" si="1"/>
        <v>0</v>
      </c>
      <c r="X22" s="25">
        <f t="shared" si="2"/>
        <v>0</v>
      </c>
      <c r="Y22" s="169"/>
      <c r="Z22" s="169"/>
      <c r="AA22" s="108"/>
      <c r="AB22" s="153"/>
      <c r="AC22" s="20"/>
      <c r="AD22" s="20"/>
      <c r="AE22" s="169"/>
      <c r="AF22" s="169"/>
      <c r="AG22" s="169"/>
      <c r="AH22" s="20"/>
      <c r="AI22" s="20"/>
      <c r="AJ22" s="20"/>
      <c r="AK22" s="169"/>
      <c r="AL22" s="169"/>
      <c r="AM22" s="169"/>
      <c r="AN22" s="20"/>
      <c r="AO22" s="20"/>
      <c r="AP22" s="20"/>
      <c r="AQ22" s="108">
        <f t="shared" si="8"/>
        <v>0</v>
      </c>
      <c r="AR22" s="108">
        <f t="shared" si="8"/>
        <v>0</v>
      </c>
      <c r="AS22" s="108">
        <f t="shared" si="8"/>
        <v>0</v>
      </c>
      <c r="AT22" s="32" t="s">
        <v>23</v>
      </c>
      <c r="AU22" s="295" t="s">
        <v>36</v>
      </c>
      <c r="AV22" s="21" t="s">
        <v>27</v>
      </c>
      <c r="AW22" s="12"/>
    </row>
    <row r="23" spans="1:49" ht="24" customHeight="1">
      <c r="A23" s="26"/>
      <c r="B23" s="294"/>
      <c r="C23" s="101" t="s">
        <v>24</v>
      </c>
      <c r="D23" s="126"/>
      <c r="E23" s="126"/>
      <c r="F23" s="126"/>
      <c r="G23" s="23"/>
      <c r="H23" s="23"/>
      <c r="I23" s="23"/>
      <c r="J23" s="116">
        <f t="shared" si="6"/>
        <v>0</v>
      </c>
      <c r="K23" s="116">
        <f t="shared" si="9"/>
        <v>0</v>
      </c>
      <c r="L23" s="116">
        <f t="shared" si="10"/>
        <v>0</v>
      </c>
      <c r="M23" s="213"/>
      <c r="N23" s="213"/>
      <c r="O23" s="213"/>
      <c r="P23" s="213"/>
      <c r="Q23" s="213"/>
      <c r="R23" s="213"/>
      <c r="S23" s="41"/>
      <c r="T23" s="41"/>
      <c r="U23" s="41"/>
      <c r="V23" s="116">
        <f t="shared" si="7"/>
        <v>0</v>
      </c>
      <c r="W23" s="116">
        <f t="shared" si="1"/>
        <v>0</v>
      </c>
      <c r="X23" s="116">
        <f t="shared" si="2"/>
        <v>0</v>
      </c>
      <c r="Y23" s="213"/>
      <c r="Z23" s="213"/>
      <c r="AA23" s="109"/>
      <c r="AB23" s="157"/>
      <c r="AC23" s="23"/>
      <c r="AD23" s="23"/>
      <c r="AE23" s="213"/>
      <c r="AF23" s="213"/>
      <c r="AG23" s="213"/>
      <c r="AH23" s="23"/>
      <c r="AI23" s="23"/>
      <c r="AJ23" s="23"/>
      <c r="AK23" s="213"/>
      <c r="AL23" s="213"/>
      <c r="AM23" s="213"/>
      <c r="AN23" s="23"/>
      <c r="AO23" s="23"/>
      <c r="AP23" s="23"/>
      <c r="AQ23" s="45">
        <f t="shared" si="8"/>
        <v>0</v>
      </c>
      <c r="AR23" s="45">
        <f t="shared" si="8"/>
        <v>0</v>
      </c>
      <c r="AS23" s="45">
        <f t="shared" si="8"/>
        <v>0</v>
      </c>
      <c r="AT23" s="56" t="s">
        <v>24</v>
      </c>
      <c r="AU23" s="296"/>
      <c r="AV23" s="27"/>
      <c r="AW23" s="12"/>
    </row>
    <row r="24" spans="1:49" ht="24" customHeight="1">
      <c r="A24" s="19"/>
      <c r="B24" s="293" t="s">
        <v>37</v>
      </c>
      <c r="C24" s="102" t="s">
        <v>23</v>
      </c>
      <c r="D24" s="125"/>
      <c r="E24" s="125"/>
      <c r="F24" s="125"/>
      <c r="G24" s="20"/>
      <c r="H24" s="20"/>
      <c r="I24" s="20"/>
      <c r="J24" s="25">
        <f t="shared" si="6"/>
        <v>0</v>
      </c>
      <c r="K24" s="25">
        <f t="shared" si="9"/>
        <v>0</v>
      </c>
      <c r="L24" s="25">
        <f t="shared" si="10"/>
        <v>0</v>
      </c>
      <c r="M24" s="169">
        <v>15</v>
      </c>
      <c r="N24" s="169">
        <v>88.833799999999997</v>
      </c>
      <c r="O24" s="169">
        <v>17814.236000000001</v>
      </c>
      <c r="P24" s="169"/>
      <c r="Q24" s="169"/>
      <c r="R24" s="169"/>
      <c r="S24" s="40"/>
      <c r="T24" s="40"/>
      <c r="U24" s="40"/>
      <c r="V24" s="25">
        <f t="shared" si="7"/>
        <v>0</v>
      </c>
      <c r="W24" s="25">
        <f t="shared" si="1"/>
        <v>0</v>
      </c>
      <c r="X24" s="25">
        <f t="shared" si="2"/>
        <v>0</v>
      </c>
      <c r="Y24" s="169"/>
      <c r="Z24" s="169"/>
      <c r="AA24" s="108"/>
      <c r="AB24" s="153"/>
      <c r="AC24" s="20"/>
      <c r="AD24" s="20"/>
      <c r="AE24" s="169"/>
      <c r="AF24" s="169"/>
      <c r="AG24" s="169"/>
      <c r="AH24" s="20"/>
      <c r="AI24" s="20"/>
      <c r="AJ24" s="20"/>
      <c r="AK24" s="169"/>
      <c r="AL24" s="169"/>
      <c r="AM24" s="169"/>
      <c r="AN24" s="20"/>
      <c r="AO24" s="20"/>
      <c r="AP24" s="20"/>
      <c r="AQ24" s="108">
        <f t="shared" si="8"/>
        <v>15</v>
      </c>
      <c r="AR24" s="108">
        <f t="shared" si="8"/>
        <v>88.833799999999997</v>
      </c>
      <c r="AS24" s="108">
        <f t="shared" si="8"/>
        <v>17814.236000000001</v>
      </c>
      <c r="AT24" s="32" t="s">
        <v>23</v>
      </c>
      <c r="AU24" s="295" t="s">
        <v>37</v>
      </c>
      <c r="AV24" s="21"/>
      <c r="AW24" s="12"/>
    </row>
    <row r="25" spans="1:49" ht="24" customHeight="1">
      <c r="A25" s="19" t="s">
        <v>38</v>
      </c>
      <c r="B25" s="294"/>
      <c r="C25" s="101" t="s">
        <v>24</v>
      </c>
      <c r="D25" s="126"/>
      <c r="E25" s="126"/>
      <c r="F25" s="126"/>
      <c r="G25" s="23"/>
      <c r="H25" s="23"/>
      <c r="I25" s="23"/>
      <c r="J25" s="116">
        <f t="shared" si="6"/>
        <v>0</v>
      </c>
      <c r="K25" s="116">
        <f t="shared" si="9"/>
        <v>0</v>
      </c>
      <c r="L25" s="116">
        <f t="shared" si="10"/>
        <v>0</v>
      </c>
      <c r="M25" s="213">
        <v>6</v>
      </c>
      <c r="N25" s="213">
        <v>7.798</v>
      </c>
      <c r="O25" s="213">
        <v>3316.4989999999998</v>
      </c>
      <c r="P25" s="213"/>
      <c r="Q25" s="213"/>
      <c r="R25" s="213"/>
      <c r="S25" s="41"/>
      <c r="T25" s="41"/>
      <c r="U25" s="41"/>
      <c r="V25" s="116">
        <f t="shared" si="7"/>
        <v>0</v>
      </c>
      <c r="W25" s="116">
        <f t="shared" si="1"/>
        <v>0</v>
      </c>
      <c r="X25" s="116">
        <f t="shared" si="2"/>
        <v>0</v>
      </c>
      <c r="Y25" s="213"/>
      <c r="Z25" s="213"/>
      <c r="AA25" s="109"/>
      <c r="AB25" s="157"/>
      <c r="AC25" s="23"/>
      <c r="AD25" s="23"/>
      <c r="AE25" s="213"/>
      <c r="AF25" s="213"/>
      <c r="AG25" s="213"/>
      <c r="AH25" s="23"/>
      <c r="AI25" s="23"/>
      <c r="AJ25" s="23"/>
      <c r="AK25" s="213"/>
      <c r="AL25" s="213"/>
      <c r="AM25" s="213"/>
      <c r="AN25" s="23"/>
      <c r="AO25" s="23"/>
      <c r="AP25" s="23"/>
      <c r="AQ25" s="45">
        <f t="shared" si="8"/>
        <v>6</v>
      </c>
      <c r="AR25" s="45">
        <f t="shared" si="8"/>
        <v>7.798</v>
      </c>
      <c r="AS25" s="45">
        <f t="shared" si="8"/>
        <v>3316.4989999999998</v>
      </c>
      <c r="AT25" s="61" t="s">
        <v>24</v>
      </c>
      <c r="AU25" s="296"/>
      <c r="AV25" s="21" t="s">
        <v>38</v>
      </c>
      <c r="AW25" s="12"/>
    </row>
    <row r="26" spans="1:49" ht="24" customHeight="1">
      <c r="A26" s="19"/>
      <c r="B26" s="293" t="s">
        <v>39</v>
      </c>
      <c r="C26" s="102" t="s">
        <v>23</v>
      </c>
      <c r="D26" s="125"/>
      <c r="E26" s="125"/>
      <c r="F26" s="125"/>
      <c r="G26" s="20"/>
      <c r="H26" s="20"/>
      <c r="I26" s="20"/>
      <c r="J26" s="25">
        <f t="shared" si="6"/>
        <v>0</v>
      </c>
      <c r="K26" s="25">
        <f t="shared" si="9"/>
        <v>0</v>
      </c>
      <c r="L26" s="25">
        <f t="shared" si="10"/>
        <v>0</v>
      </c>
      <c r="M26" s="169"/>
      <c r="N26" s="169"/>
      <c r="O26" s="169"/>
      <c r="P26" s="169"/>
      <c r="Q26" s="169"/>
      <c r="R26" s="169"/>
      <c r="S26" s="40"/>
      <c r="T26" s="40"/>
      <c r="U26" s="40"/>
      <c r="V26" s="25">
        <f t="shared" si="7"/>
        <v>0</v>
      </c>
      <c r="W26" s="25">
        <f t="shared" si="1"/>
        <v>0</v>
      </c>
      <c r="X26" s="25">
        <f t="shared" si="2"/>
        <v>0</v>
      </c>
      <c r="Y26" s="169"/>
      <c r="Z26" s="169"/>
      <c r="AA26" s="108"/>
      <c r="AB26" s="153"/>
      <c r="AC26" s="20"/>
      <c r="AD26" s="20"/>
      <c r="AE26" s="169"/>
      <c r="AF26" s="169"/>
      <c r="AG26" s="169"/>
      <c r="AH26" s="20"/>
      <c r="AI26" s="20"/>
      <c r="AJ26" s="20"/>
      <c r="AK26" s="169"/>
      <c r="AL26" s="169"/>
      <c r="AM26" s="169"/>
      <c r="AN26" s="20"/>
      <c r="AO26" s="20"/>
      <c r="AP26" s="20"/>
      <c r="AQ26" s="108">
        <f t="shared" si="8"/>
        <v>0</v>
      </c>
      <c r="AR26" s="108">
        <f t="shared" si="8"/>
        <v>0</v>
      </c>
      <c r="AS26" s="108">
        <f t="shared" si="8"/>
        <v>0</v>
      </c>
      <c r="AT26" s="32" t="s">
        <v>23</v>
      </c>
      <c r="AU26" s="295" t="s">
        <v>39</v>
      </c>
      <c r="AV26" s="21"/>
      <c r="AW26" s="12"/>
    </row>
    <row r="27" spans="1:49" ht="24" customHeight="1">
      <c r="A27" s="19" t="s">
        <v>25</v>
      </c>
      <c r="B27" s="294"/>
      <c r="C27" s="101" t="s">
        <v>24</v>
      </c>
      <c r="D27" s="126"/>
      <c r="E27" s="126"/>
      <c r="F27" s="126"/>
      <c r="G27" s="23"/>
      <c r="H27" s="23"/>
      <c r="I27" s="23"/>
      <c r="J27" s="116">
        <f t="shared" si="6"/>
        <v>0</v>
      </c>
      <c r="K27" s="116">
        <f t="shared" si="9"/>
        <v>0</v>
      </c>
      <c r="L27" s="116">
        <f t="shared" si="10"/>
        <v>0</v>
      </c>
      <c r="M27" s="213"/>
      <c r="N27" s="213"/>
      <c r="O27" s="213"/>
      <c r="P27" s="213"/>
      <c r="Q27" s="213"/>
      <c r="R27" s="213"/>
      <c r="S27" s="41"/>
      <c r="T27" s="41"/>
      <c r="U27" s="41"/>
      <c r="V27" s="116">
        <f t="shared" si="7"/>
        <v>0</v>
      </c>
      <c r="W27" s="116">
        <f t="shared" si="1"/>
        <v>0</v>
      </c>
      <c r="X27" s="116">
        <f t="shared" si="2"/>
        <v>0</v>
      </c>
      <c r="Y27" s="213"/>
      <c r="Z27" s="213"/>
      <c r="AA27" s="109"/>
      <c r="AB27" s="157"/>
      <c r="AC27" s="23"/>
      <c r="AD27" s="23"/>
      <c r="AE27" s="213"/>
      <c r="AF27" s="213"/>
      <c r="AG27" s="213"/>
      <c r="AH27" s="23"/>
      <c r="AI27" s="23"/>
      <c r="AJ27" s="23"/>
      <c r="AK27" s="213"/>
      <c r="AL27" s="213"/>
      <c r="AM27" s="213"/>
      <c r="AN27" s="23"/>
      <c r="AO27" s="23"/>
      <c r="AP27" s="23"/>
      <c r="AQ27" s="45">
        <f t="shared" si="8"/>
        <v>0</v>
      </c>
      <c r="AR27" s="45">
        <f t="shared" si="8"/>
        <v>0</v>
      </c>
      <c r="AS27" s="45">
        <f t="shared" si="8"/>
        <v>0</v>
      </c>
      <c r="AT27" s="61" t="s">
        <v>24</v>
      </c>
      <c r="AU27" s="296"/>
      <c r="AV27" s="21" t="s">
        <v>25</v>
      </c>
      <c r="AW27" s="12"/>
    </row>
    <row r="28" spans="1:49" ht="24" customHeight="1">
      <c r="A28" s="19"/>
      <c r="B28" s="293" t="s">
        <v>40</v>
      </c>
      <c r="C28" s="102" t="s">
        <v>23</v>
      </c>
      <c r="D28" s="125"/>
      <c r="E28" s="125"/>
      <c r="F28" s="125"/>
      <c r="G28" s="20"/>
      <c r="H28" s="20"/>
      <c r="I28" s="20"/>
      <c r="J28" s="25">
        <f t="shared" si="6"/>
        <v>0</v>
      </c>
      <c r="K28" s="25">
        <f t="shared" si="9"/>
        <v>0</v>
      </c>
      <c r="L28" s="25">
        <f t="shared" si="10"/>
        <v>0</v>
      </c>
      <c r="M28" s="169"/>
      <c r="N28" s="169"/>
      <c r="O28" s="169"/>
      <c r="P28" s="169"/>
      <c r="Q28" s="169"/>
      <c r="R28" s="169"/>
      <c r="S28" s="40"/>
      <c r="T28" s="40"/>
      <c r="U28" s="40"/>
      <c r="V28" s="25">
        <f t="shared" si="7"/>
        <v>0</v>
      </c>
      <c r="W28" s="25">
        <f t="shared" si="1"/>
        <v>0</v>
      </c>
      <c r="X28" s="25">
        <f t="shared" si="2"/>
        <v>0</v>
      </c>
      <c r="Y28" s="169"/>
      <c r="Z28" s="169"/>
      <c r="AA28" s="108"/>
      <c r="AB28" s="153"/>
      <c r="AC28" s="20"/>
      <c r="AD28" s="20"/>
      <c r="AE28" s="169"/>
      <c r="AF28" s="169"/>
      <c r="AG28" s="169"/>
      <c r="AH28" s="20"/>
      <c r="AI28" s="20"/>
      <c r="AJ28" s="20"/>
      <c r="AK28" s="169"/>
      <c r="AL28" s="169"/>
      <c r="AM28" s="169"/>
      <c r="AN28" s="20"/>
      <c r="AO28" s="20"/>
      <c r="AP28" s="20"/>
      <c r="AQ28" s="108">
        <f t="shared" si="8"/>
        <v>0</v>
      </c>
      <c r="AR28" s="108">
        <f t="shared" si="8"/>
        <v>0</v>
      </c>
      <c r="AS28" s="108">
        <f t="shared" si="8"/>
        <v>0</v>
      </c>
      <c r="AT28" s="62" t="s">
        <v>23</v>
      </c>
      <c r="AU28" s="295" t="s">
        <v>40</v>
      </c>
      <c r="AV28" s="21"/>
      <c r="AW28" s="12"/>
    </row>
    <row r="29" spans="1:49" ht="24" customHeight="1">
      <c r="A29" s="19" t="s">
        <v>27</v>
      </c>
      <c r="B29" s="294"/>
      <c r="C29" s="101" t="s">
        <v>24</v>
      </c>
      <c r="D29" s="126"/>
      <c r="E29" s="126"/>
      <c r="F29" s="126"/>
      <c r="G29" s="23"/>
      <c r="H29" s="23"/>
      <c r="I29" s="23"/>
      <c r="J29" s="116">
        <f t="shared" si="6"/>
        <v>0</v>
      </c>
      <c r="K29" s="116">
        <f t="shared" si="9"/>
        <v>0</v>
      </c>
      <c r="L29" s="116">
        <f t="shared" si="10"/>
        <v>0</v>
      </c>
      <c r="M29" s="213"/>
      <c r="N29" s="213"/>
      <c r="O29" s="213"/>
      <c r="P29" s="213"/>
      <c r="Q29" s="213"/>
      <c r="R29" s="213"/>
      <c r="S29" s="92"/>
      <c r="T29" s="41"/>
      <c r="U29" s="41"/>
      <c r="V29" s="116">
        <f t="shared" si="7"/>
        <v>0</v>
      </c>
      <c r="W29" s="116">
        <f t="shared" si="1"/>
        <v>0</v>
      </c>
      <c r="X29" s="116">
        <f t="shared" si="2"/>
        <v>0</v>
      </c>
      <c r="Y29" s="213"/>
      <c r="Z29" s="213"/>
      <c r="AA29" s="109"/>
      <c r="AB29" s="157"/>
      <c r="AC29" s="23"/>
      <c r="AD29" s="23"/>
      <c r="AE29" s="213"/>
      <c r="AF29" s="213"/>
      <c r="AG29" s="213"/>
      <c r="AH29" s="23"/>
      <c r="AI29" s="23"/>
      <c r="AJ29" s="23"/>
      <c r="AK29" s="213"/>
      <c r="AL29" s="213"/>
      <c r="AM29" s="213"/>
      <c r="AN29" s="23"/>
      <c r="AO29" s="23"/>
      <c r="AP29" s="23"/>
      <c r="AQ29" s="45">
        <f t="shared" si="8"/>
        <v>0</v>
      </c>
      <c r="AR29" s="45">
        <f t="shared" si="8"/>
        <v>0</v>
      </c>
      <c r="AS29" s="45">
        <f t="shared" si="8"/>
        <v>0</v>
      </c>
      <c r="AT29" s="57" t="s">
        <v>24</v>
      </c>
      <c r="AU29" s="296"/>
      <c r="AV29" s="21" t="s">
        <v>27</v>
      </c>
      <c r="AW29" s="12"/>
    </row>
    <row r="30" spans="1:49" ht="24" customHeight="1">
      <c r="A30" s="19"/>
      <c r="B30" s="293" t="s">
        <v>41</v>
      </c>
      <c r="C30" s="102" t="s">
        <v>23</v>
      </c>
      <c r="D30" s="125">
        <v>20</v>
      </c>
      <c r="E30" s="125">
        <v>13.8986</v>
      </c>
      <c r="F30" s="167">
        <v>3381.2531733906476</v>
      </c>
      <c r="G30" s="20">
        <v>5</v>
      </c>
      <c r="H30" s="20">
        <v>2.6547999999999998</v>
      </c>
      <c r="I30" s="20">
        <v>865.60400000000004</v>
      </c>
      <c r="J30" s="25">
        <f t="shared" si="6"/>
        <v>25</v>
      </c>
      <c r="K30" s="25">
        <f t="shared" si="9"/>
        <v>16.5534</v>
      </c>
      <c r="L30" s="25">
        <f t="shared" si="10"/>
        <v>4246.8571733906474</v>
      </c>
      <c r="M30" s="169"/>
      <c r="N30" s="169"/>
      <c r="O30" s="169"/>
      <c r="P30" s="169"/>
      <c r="Q30" s="169"/>
      <c r="R30" s="169"/>
      <c r="S30" s="110"/>
      <c r="T30" s="40"/>
      <c r="U30" s="40"/>
      <c r="V30" s="25">
        <f t="shared" si="7"/>
        <v>0</v>
      </c>
      <c r="W30" s="25">
        <f t="shared" si="1"/>
        <v>0</v>
      </c>
      <c r="X30" s="25">
        <f t="shared" si="2"/>
        <v>0</v>
      </c>
      <c r="Y30" s="169">
        <v>312</v>
      </c>
      <c r="Z30" s="169">
        <v>136.5307</v>
      </c>
      <c r="AA30" s="108">
        <v>43957.025000000001</v>
      </c>
      <c r="AB30" s="153">
        <v>1282</v>
      </c>
      <c r="AC30" s="20">
        <v>245.45400000000001</v>
      </c>
      <c r="AD30" s="20">
        <v>83937.49</v>
      </c>
      <c r="AE30" s="169"/>
      <c r="AF30" s="169"/>
      <c r="AG30" s="169"/>
      <c r="AH30" s="20">
        <v>47</v>
      </c>
      <c r="AI30" s="20">
        <v>14.9176</v>
      </c>
      <c r="AJ30" s="20">
        <v>5135.9480000000003</v>
      </c>
      <c r="AK30" s="169">
        <v>57</v>
      </c>
      <c r="AL30" s="169">
        <v>2.4211</v>
      </c>
      <c r="AM30" s="169">
        <v>1381.5540000000001</v>
      </c>
      <c r="AN30" s="20">
        <v>185</v>
      </c>
      <c r="AO30" s="20">
        <v>41.797199999999997</v>
      </c>
      <c r="AP30" s="20">
        <v>13621.544</v>
      </c>
      <c r="AQ30" s="108">
        <f t="shared" si="8"/>
        <v>1908</v>
      </c>
      <c r="AR30" s="108">
        <f t="shared" si="8"/>
        <v>457.67399999999998</v>
      </c>
      <c r="AS30" s="108">
        <f t="shared" si="8"/>
        <v>152280.41817339064</v>
      </c>
      <c r="AT30" s="32" t="s">
        <v>23</v>
      </c>
      <c r="AU30" s="295" t="s">
        <v>41</v>
      </c>
      <c r="AV30" s="28"/>
      <c r="AW30" s="12"/>
    </row>
    <row r="31" spans="1:49" ht="24" customHeight="1">
      <c r="A31" s="26"/>
      <c r="B31" s="294"/>
      <c r="C31" s="101" t="s">
        <v>24</v>
      </c>
      <c r="D31" s="126"/>
      <c r="E31" s="126"/>
      <c r="F31" s="126"/>
      <c r="G31" s="23"/>
      <c r="H31" s="23"/>
      <c r="I31" s="23"/>
      <c r="J31" s="116">
        <f t="shared" si="6"/>
        <v>0</v>
      </c>
      <c r="K31" s="116">
        <f t="shared" si="9"/>
        <v>0</v>
      </c>
      <c r="L31" s="116">
        <f t="shared" si="10"/>
        <v>0</v>
      </c>
      <c r="M31" s="213"/>
      <c r="N31" s="213"/>
      <c r="O31" s="213"/>
      <c r="P31" s="213"/>
      <c r="Q31" s="213"/>
      <c r="R31" s="213"/>
      <c r="S31" s="41"/>
      <c r="T31" s="41"/>
      <c r="U31" s="41"/>
      <c r="V31" s="116">
        <f t="shared" si="7"/>
        <v>0</v>
      </c>
      <c r="W31" s="116">
        <f t="shared" si="1"/>
        <v>0</v>
      </c>
      <c r="X31" s="116">
        <f t="shared" si="2"/>
        <v>0</v>
      </c>
      <c r="Y31" s="213"/>
      <c r="Z31" s="213"/>
      <c r="AA31" s="109"/>
      <c r="AB31" s="157"/>
      <c r="AC31" s="23"/>
      <c r="AD31" s="23"/>
      <c r="AE31" s="213"/>
      <c r="AF31" s="213"/>
      <c r="AG31" s="213"/>
      <c r="AH31" s="23"/>
      <c r="AI31" s="23"/>
      <c r="AJ31" s="23"/>
      <c r="AK31" s="213"/>
      <c r="AL31" s="213"/>
      <c r="AM31" s="213"/>
      <c r="AN31" s="23"/>
      <c r="AO31" s="23"/>
      <c r="AP31" s="23"/>
      <c r="AQ31" s="45">
        <f t="shared" si="8"/>
        <v>0</v>
      </c>
      <c r="AR31" s="45">
        <f t="shared" si="8"/>
        <v>0</v>
      </c>
      <c r="AS31" s="45">
        <f t="shared" si="8"/>
        <v>0</v>
      </c>
      <c r="AT31" s="56" t="s">
        <v>24</v>
      </c>
      <c r="AU31" s="296"/>
      <c r="AV31" s="27"/>
      <c r="AW31" s="12"/>
    </row>
    <row r="32" spans="1:49" ht="24" customHeight="1">
      <c r="A32" s="19" t="s">
        <v>42</v>
      </c>
      <c r="B32" s="293" t="s">
        <v>43</v>
      </c>
      <c r="C32" s="102" t="s">
        <v>23</v>
      </c>
      <c r="D32" s="125"/>
      <c r="E32" s="125"/>
      <c r="F32" s="125"/>
      <c r="G32" s="20"/>
      <c r="H32" s="20"/>
      <c r="I32" s="20"/>
      <c r="J32" s="25">
        <f t="shared" si="6"/>
        <v>0</v>
      </c>
      <c r="K32" s="25">
        <f t="shared" si="9"/>
        <v>0</v>
      </c>
      <c r="L32" s="25">
        <f t="shared" si="10"/>
        <v>0</v>
      </c>
      <c r="M32" s="169">
        <v>20</v>
      </c>
      <c r="N32" s="169">
        <v>195.69900000000001</v>
      </c>
      <c r="O32" s="169">
        <v>9127.01</v>
      </c>
      <c r="P32" s="169">
        <v>92</v>
      </c>
      <c r="Q32" s="169">
        <v>647.14559999999994</v>
      </c>
      <c r="R32" s="169">
        <v>45890.103000000003</v>
      </c>
      <c r="S32" s="40"/>
      <c r="T32" s="40"/>
      <c r="U32" s="40"/>
      <c r="V32" s="25">
        <f t="shared" si="7"/>
        <v>92</v>
      </c>
      <c r="W32" s="25">
        <f t="shared" si="1"/>
        <v>647.14559999999994</v>
      </c>
      <c r="X32" s="25">
        <f t="shared" si="2"/>
        <v>45890.103000000003</v>
      </c>
      <c r="Y32" s="169">
        <v>73</v>
      </c>
      <c r="Z32" s="169">
        <v>1496.8510000000001</v>
      </c>
      <c r="AA32" s="108">
        <v>207547.12899999999</v>
      </c>
      <c r="AB32" s="153"/>
      <c r="AC32" s="20"/>
      <c r="AD32" s="20"/>
      <c r="AE32" s="169"/>
      <c r="AF32" s="169"/>
      <c r="AG32" s="169"/>
      <c r="AH32" s="20"/>
      <c r="AI32" s="20"/>
      <c r="AJ32" s="20"/>
      <c r="AK32" s="169">
        <v>2</v>
      </c>
      <c r="AL32" s="169">
        <v>0</v>
      </c>
      <c r="AM32" s="169">
        <v>1420.7829999999999</v>
      </c>
      <c r="AN32" s="20"/>
      <c r="AO32" s="20"/>
      <c r="AP32" s="20"/>
      <c r="AQ32" s="108">
        <f t="shared" si="8"/>
        <v>187</v>
      </c>
      <c r="AR32" s="108">
        <f t="shared" si="8"/>
        <v>2339.6956</v>
      </c>
      <c r="AS32" s="108">
        <f t="shared" si="8"/>
        <v>263985.02499999997</v>
      </c>
      <c r="AT32" s="53" t="s">
        <v>23</v>
      </c>
      <c r="AU32" s="295" t="s">
        <v>43</v>
      </c>
      <c r="AV32" s="21" t="s">
        <v>42</v>
      </c>
      <c r="AW32" s="12"/>
    </row>
    <row r="33" spans="1:49" ht="24" customHeight="1">
      <c r="A33" s="19" t="s">
        <v>44</v>
      </c>
      <c r="B33" s="294"/>
      <c r="C33" s="101" t="s">
        <v>24</v>
      </c>
      <c r="D33" s="126"/>
      <c r="E33" s="126"/>
      <c r="F33" s="126"/>
      <c r="G33" s="23"/>
      <c r="H33" s="23"/>
      <c r="I33" s="23"/>
      <c r="J33" s="116">
        <f t="shared" si="6"/>
        <v>0</v>
      </c>
      <c r="K33" s="116">
        <f t="shared" si="9"/>
        <v>0</v>
      </c>
      <c r="L33" s="116">
        <f t="shared" si="10"/>
        <v>0</v>
      </c>
      <c r="M33" s="213"/>
      <c r="N33" s="213"/>
      <c r="O33" s="213"/>
      <c r="P33" s="213"/>
      <c r="Q33" s="213"/>
      <c r="R33" s="213"/>
      <c r="S33" s="41"/>
      <c r="T33" s="41"/>
      <c r="U33" s="41"/>
      <c r="V33" s="116">
        <f t="shared" si="7"/>
        <v>0</v>
      </c>
      <c r="W33" s="116">
        <f t="shared" si="1"/>
        <v>0</v>
      </c>
      <c r="X33" s="116">
        <f t="shared" si="2"/>
        <v>0</v>
      </c>
      <c r="Y33" s="213"/>
      <c r="Z33" s="213"/>
      <c r="AA33" s="109"/>
      <c r="AB33" s="157"/>
      <c r="AC33" s="23"/>
      <c r="AD33" s="23"/>
      <c r="AE33" s="213"/>
      <c r="AF33" s="213"/>
      <c r="AG33" s="213"/>
      <c r="AH33" s="23"/>
      <c r="AI33" s="23"/>
      <c r="AJ33" s="23"/>
      <c r="AK33" s="213"/>
      <c r="AL33" s="213"/>
      <c r="AM33" s="213"/>
      <c r="AN33" s="23"/>
      <c r="AO33" s="23"/>
      <c r="AP33" s="23"/>
      <c r="AQ33" s="45">
        <f t="shared" si="8"/>
        <v>0</v>
      </c>
      <c r="AR33" s="45">
        <f t="shared" si="8"/>
        <v>0</v>
      </c>
      <c r="AS33" s="45">
        <f t="shared" si="8"/>
        <v>0</v>
      </c>
      <c r="AT33" s="57" t="s">
        <v>24</v>
      </c>
      <c r="AU33" s="296"/>
      <c r="AV33" s="21" t="s">
        <v>44</v>
      </c>
      <c r="AW33" s="12"/>
    </row>
    <row r="34" spans="1:49" ht="24" customHeight="1">
      <c r="A34" s="19" t="s">
        <v>25</v>
      </c>
      <c r="B34" s="293" t="s">
        <v>45</v>
      </c>
      <c r="C34" s="102" t="s">
        <v>23</v>
      </c>
      <c r="D34" s="125"/>
      <c r="E34" s="125"/>
      <c r="F34" s="168"/>
      <c r="G34" s="20">
        <v>2</v>
      </c>
      <c r="H34" s="20">
        <v>0.13150000000000001</v>
      </c>
      <c r="I34" s="20">
        <v>76.198999999999998</v>
      </c>
      <c r="J34" s="25">
        <f t="shared" si="6"/>
        <v>2</v>
      </c>
      <c r="K34" s="25">
        <f t="shared" si="9"/>
        <v>0.13150000000000001</v>
      </c>
      <c r="L34" s="25">
        <f t="shared" si="10"/>
        <v>76.198999999999998</v>
      </c>
      <c r="M34" s="169">
        <v>28</v>
      </c>
      <c r="N34" s="169">
        <v>80.149900000000002</v>
      </c>
      <c r="O34" s="169">
        <v>6400.5479999999998</v>
      </c>
      <c r="P34" s="169"/>
      <c r="Q34" s="169"/>
      <c r="R34" s="169"/>
      <c r="S34" s="40"/>
      <c r="T34" s="40"/>
      <c r="U34" s="40"/>
      <c r="V34" s="25">
        <f t="shared" si="7"/>
        <v>0</v>
      </c>
      <c r="W34" s="25">
        <f t="shared" si="1"/>
        <v>0</v>
      </c>
      <c r="X34" s="25">
        <f t="shared" si="2"/>
        <v>0</v>
      </c>
      <c r="Y34" s="169"/>
      <c r="Z34" s="169"/>
      <c r="AA34" s="108"/>
      <c r="AB34" s="153">
        <v>59</v>
      </c>
      <c r="AC34" s="20">
        <v>99.723299999999995</v>
      </c>
      <c r="AD34" s="20">
        <v>3374.6080000000002</v>
      </c>
      <c r="AE34" s="169"/>
      <c r="AF34" s="169"/>
      <c r="AG34" s="169"/>
      <c r="AH34" s="20">
        <v>5</v>
      </c>
      <c r="AI34" s="20">
        <v>0.1489</v>
      </c>
      <c r="AJ34" s="20">
        <v>42.043999999999997</v>
      </c>
      <c r="AK34" s="169"/>
      <c r="AL34" s="169"/>
      <c r="AM34" s="169"/>
      <c r="AN34" s="20"/>
      <c r="AO34" s="20"/>
      <c r="AP34" s="20"/>
      <c r="AQ34" s="108">
        <f t="shared" si="8"/>
        <v>94</v>
      </c>
      <c r="AR34" s="108">
        <f t="shared" si="8"/>
        <v>180.15360000000001</v>
      </c>
      <c r="AS34" s="108">
        <f t="shared" si="8"/>
        <v>9893.3989999999994</v>
      </c>
      <c r="AT34" s="62" t="s">
        <v>23</v>
      </c>
      <c r="AU34" s="295" t="s">
        <v>45</v>
      </c>
      <c r="AV34" s="21" t="s">
        <v>25</v>
      </c>
      <c r="AW34" s="12"/>
    </row>
    <row r="35" spans="1:49" ht="24" customHeight="1">
      <c r="A35" s="26" t="s">
        <v>27</v>
      </c>
      <c r="B35" s="294"/>
      <c r="C35" s="101" t="s">
        <v>24</v>
      </c>
      <c r="D35" s="126"/>
      <c r="E35" s="126"/>
      <c r="F35" s="126"/>
      <c r="G35" s="23"/>
      <c r="H35" s="23"/>
      <c r="I35" s="23"/>
      <c r="J35" s="116">
        <f t="shared" si="6"/>
        <v>0</v>
      </c>
      <c r="K35" s="116">
        <f t="shared" si="9"/>
        <v>0</v>
      </c>
      <c r="L35" s="116">
        <f t="shared" si="10"/>
        <v>0</v>
      </c>
      <c r="M35" s="213"/>
      <c r="N35" s="213"/>
      <c r="O35" s="213"/>
      <c r="P35" s="213"/>
      <c r="Q35" s="213"/>
      <c r="R35" s="213"/>
      <c r="S35" s="41"/>
      <c r="T35" s="41"/>
      <c r="U35" s="41"/>
      <c r="V35" s="116">
        <f t="shared" si="7"/>
        <v>0</v>
      </c>
      <c r="W35" s="116">
        <f t="shared" si="1"/>
        <v>0</v>
      </c>
      <c r="X35" s="116">
        <f t="shared" si="2"/>
        <v>0</v>
      </c>
      <c r="Y35" s="213"/>
      <c r="Z35" s="213"/>
      <c r="AA35" s="109"/>
      <c r="AB35" s="157"/>
      <c r="AC35" s="23"/>
      <c r="AD35" s="23"/>
      <c r="AE35" s="213"/>
      <c r="AF35" s="213"/>
      <c r="AG35" s="213"/>
      <c r="AH35" s="23"/>
      <c r="AI35" s="23"/>
      <c r="AJ35" s="23"/>
      <c r="AK35" s="213"/>
      <c r="AL35" s="213"/>
      <c r="AM35" s="213"/>
      <c r="AN35" s="23"/>
      <c r="AO35" s="23"/>
      <c r="AP35" s="23"/>
      <c r="AQ35" s="45">
        <f t="shared" si="8"/>
        <v>0</v>
      </c>
      <c r="AR35" s="45">
        <f t="shared" si="8"/>
        <v>0</v>
      </c>
      <c r="AS35" s="45">
        <f t="shared" si="8"/>
        <v>0</v>
      </c>
      <c r="AT35" s="22" t="s">
        <v>24</v>
      </c>
      <c r="AU35" s="296"/>
      <c r="AV35" s="27" t="s">
        <v>27</v>
      </c>
      <c r="AW35" s="12"/>
    </row>
    <row r="36" spans="1:49" ht="24" customHeight="1">
      <c r="A36" s="19" t="s">
        <v>46</v>
      </c>
      <c r="B36" s="293" t="s">
        <v>47</v>
      </c>
      <c r="C36" s="102" t="s">
        <v>23</v>
      </c>
      <c r="D36" s="125"/>
      <c r="E36" s="125"/>
      <c r="F36" s="125"/>
      <c r="G36" s="20"/>
      <c r="H36" s="20"/>
      <c r="I36" s="20"/>
      <c r="J36" s="25">
        <f t="shared" si="6"/>
        <v>0</v>
      </c>
      <c r="K36" s="25">
        <f t="shared" si="9"/>
        <v>0</v>
      </c>
      <c r="L36" s="25">
        <f t="shared" si="10"/>
        <v>0</v>
      </c>
      <c r="M36" s="169"/>
      <c r="N36" s="169"/>
      <c r="O36" s="169"/>
      <c r="P36" s="169"/>
      <c r="Q36" s="169"/>
      <c r="R36" s="169"/>
      <c r="S36" s="40"/>
      <c r="T36" s="40"/>
      <c r="U36" s="40"/>
      <c r="V36" s="25">
        <f t="shared" si="7"/>
        <v>0</v>
      </c>
      <c r="W36" s="25">
        <f t="shared" si="1"/>
        <v>0</v>
      </c>
      <c r="X36" s="25">
        <f t="shared" si="2"/>
        <v>0</v>
      </c>
      <c r="Y36" s="169"/>
      <c r="Z36" s="169"/>
      <c r="AA36" s="108"/>
      <c r="AB36" s="153"/>
      <c r="AC36" s="20"/>
      <c r="AD36" s="20"/>
      <c r="AE36" s="169"/>
      <c r="AF36" s="169"/>
      <c r="AG36" s="169"/>
      <c r="AH36" s="20"/>
      <c r="AI36" s="20"/>
      <c r="AJ36" s="20"/>
      <c r="AK36" s="169"/>
      <c r="AL36" s="169"/>
      <c r="AM36" s="169"/>
      <c r="AN36" s="20"/>
      <c r="AO36" s="20"/>
      <c r="AP36" s="20"/>
      <c r="AQ36" s="108">
        <f t="shared" si="8"/>
        <v>0</v>
      </c>
      <c r="AR36" s="108">
        <f t="shared" si="8"/>
        <v>0</v>
      </c>
      <c r="AS36" s="108">
        <f t="shared" si="8"/>
        <v>0</v>
      </c>
      <c r="AT36" s="32" t="s">
        <v>23</v>
      </c>
      <c r="AU36" s="295" t="s">
        <v>47</v>
      </c>
      <c r="AV36" s="21" t="s">
        <v>46</v>
      </c>
      <c r="AW36" s="12"/>
    </row>
    <row r="37" spans="1:49" ht="24" customHeight="1">
      <c r="A37" s="19" t="s">
        <v>25</v>
      </c>
      <c r="B37" s="294"/>
      <c r="C37" s="101" t="s">
        <v>24</v>
      </c>
      <c r="D37" s="126"/>
      <c r="E37" s="126"/>
      <c r="F37" s="126"/>
      <c r="G37" s="23"/>
      <c r="H37" s="23"/>
      <c r="I37" s="23"/>
      <c r="J37" s="116">
        <f t="shared" si="6"/>
        <v>0</v>
      </c>
      <c r="K37" s="116">
        <f t="shared" si="9"/>
        <v>0</v>
      </c>
      <c r="L37" s="116">
        <f t="shared" si="10"/>
        <v>0</v>
      </c>
      <c r="M37" s="213"/>
      <c r="N37" s="213"/>
      <c r="O37" s="213"/>
      <c r="P37" s="213"/>
      <c r="Q37" s="213"/>
      <c r="R37" s="213"/>
      <c r="S37" s="41"/>
      <c r="T37" s="41"/>
      <c r="U37" s="41"/>
      <c r="V37" s="116">
        <f t="shared" si="7"/>
        <v>0</v>
      </c>
      <c r="W37" s="116">
        <f t="shared" si="1"/>
        <v>0</v>
      </c>
      <c r="X37" s="116">
        <f t="shared" si="2"/>
        <v>0</v>
      </c>
      <c r="Y37" s="213"/>
      <c r="Z37" s="213"/>
      <c r="AA37" s="109"/>
      <c r="AB37" s="157"/>
      <c r="AC37" s="23"/>
      <c r="AD37" s="23"/>
      <c r="AE37" s="213"/>
      <c r="AF37" s="213"/>
      <c r="AG37" s="213"/>
      <c r="AH37" s="23"/>
      <c r="AI37" s="23"/>
      <c r="AJ37" s="23"/>
      <c r="AK37" s="213"/>
      <c r="AL37" s="213"/>
      <c r="AM37" s="213"/>
      <c r="AN37" s="23"/>
      <c r="AO37" s="23"/>
      <c r="AP37" s="23"/>
      <c r="AQ37" s="45">
        <f t="shared" si="8"/>
        <v>0</v>
      </c>
      <c r="AR37" s="45">
        <f t="shared" si="8"/>
        <v>0</v>
      </c>
      <c r="AS37" s="45">
        <f t="shared" si="8"/>
        <v>0</v>
      </c>
      <c r="AT37" s="61" t="s">
        <v>24</v>
      </c>
      <c r="AU37" s="296"/>
      <c r="AV37" s="21" t="s">
        <v>25</v>
      </c>
      <c r="AW37" s="12"/>
    </row>
    <row r="38" spans="1:49" ht="24" customHeight="1">
      <c r="A38" s="19" t="s">
        <v>27</v>
      </c>
      <c r="B38" s="293" t="s">
        <v>48</v>
      </c>
      <c r="C38" s="102" t="s">
        <v>23</v>
      </c>
      <c r="D38" s="125">
        <v>23</v>
      </c>
      <c r="E38" s="125">
        <v>3.4666999999999999</v>
      </c>
      <c r="F38" s="168">
        <v>2481.5213804712412</v>
      </c>
      <c r="G38" s="20"/>
      <c r="H38" s="20"/>
      <c r="I38" s="20"/>
      <c r="J38" s="25">
        <f t="shared" si="6"/>
        <v>23</v>
      </c>
      <c r="K38" s="25">
        <f t="shared" si="9"/>
        <v>3.4666999999999999</v>
      </c>
      <c r="L38" s="25">
        <f t="shared" si="10"/>
        <v>2481.5213804712412</v>
      </c>
      <c r="M38" s="169"/>
      <c r="N38" s="169"/>
      <c r="O38" s="169"/>
      <c r="P38" s="169"/>
      <c r="Q38" s="169"/>
      <c r="R38" s="169"/>
      <c r="S38" s="40"/>
      <c r="T38" s="40"/>
      <c r="U38" s="40"/>
      <c r="V38" s="25">
        <f t="shared" si="7"/>
        <v>0</v>
      </c>
      <c r="W38" s="25">
        <f t="shared" si="1"/>
        <v>0</v>
      </c>
      <c r="X38" s="25">
        <f t="shared" si="2"/>
        <v>0</v>
      </c>
      <c r="Y38" s="169"/>
      <c r="Z38" s="169"/>
      <c r="AA38" s="108"/>
      <c r="AB38" s="153">
        <v>3</v>
      </c>
      <c r="AC38" s="20">
        <v>8.0500000000000002E-2</v>
      </c>
      <c r="AD38" s="20">
        <v>19.658999999999999</v>
      </c>
      <c r="AE38" s="169"/>
      <c r="AF38" s="169"/>
      <c r="AG38" s="169"/>
      <c r="AH38" s="20"/>
      <c r="AI38" s="20"/>
      <c r="AJ38" s="20"/>
      <c r="AK38" s="169"/>
      <c r="AL38" s="169"/>
      <c r="AM38" s="169"/>
      <c r="AN38" s="20">
        <v>6</v>
      </c>
      <c r="AO38" s="20">
        <v>0.82330000000000003</v>
      </c>
      <c r="AP38" s="20">
        <v>1295.73</v>
      </c>
      <c r="AQ38" s="108">
        <f t="shared" si="8"/>
        <v>32</v>
      </c>
      <c r="AR38" s="108">
        <f t="shared" si="8"/>
        <v>4.3704999999999998</v>
      </c>
      <c r="AS38" s="108">
        <f t="shared" si="8"/>
        <v>3796.9103804712413</v>
      </c>
      <c r="AT38" s="32" t="s">
        <v>23</v>
      </c>
      <c r="AU38" s="295" t="s">
        <v>48</v>
      </c>
      <c r="AV38" s="21" t="s">
        <v>27</v>
      </c>
      <c r="AW38" s="12"/>
    </row>
    <row r="39" spans="1:49" ht="24" customHeight="1">
      <c r="A39" s="26" t="s">
        <v>49</v>
      </c>
      <c r="B39" s="294"/>
      <c r="C39" s="101" t="s">
        <v>24</v>
      </c>
      <c r="D39" s="126"/>
      <c r="E39" s="126"/>
      <c r="F39" s="126"/>
      <c r="G39" s="23"/>
      <c r="H39" s="23"/>
      <c r="I39" s="23"/>
      <c r="J39" s="116">
        <f t="shared" si="6"/>
        <v>0</v>
      </c>
      <c r="K39" s="116">
        <f t="shared" si="9"/>
        <v>0</v>
      </c>
      <c r="L39" s="116">
        <f t="shared" si="10"/>
        <v>0</v>
      </c>
      <c r="M39" s="213"/>
      <c r="N39" s="213"/>
      <c r="O39" s="213"/>
      <c r="P39" s="213"/>
      <c r="Q39" s="213"/>
      <c r="R39" s="213"/>
      <c r="S39" s="41"/>
      <c r="T39" s="41"/>
      <c r="U39" s="41"/>
      <c r="V39" s="116">
        <f t="shared" si="7"/>
        <v>0</v>
      </c>
      <c r="W39" s="116">
        <f t="shared" si="1"/>
        <v>0</v>
      </c>
      <c r="X39" s="116">
        <f t="shared" si="2"/>
        <v>0</v>
      </c>
      <c r="Y39" s="213"/>
      <c r="Z39" s="213"/>
      <c r="AA39" s="109"/>
      <c r="AB39" s="157"/>
      <c r="AC39" s="23"/>
      <c r="AD39" s="23"/>
      <c r="AE39" s="213"/>
      <c r="AF39" s="213"/>
      <c r="AG39" s="213"/>
      <c r="AH39" s="23"/>
      <c r="AI39" s="23"/>
      <c r="AJ39" s="23"/>
      <c r="AK39" s="213"/>
      <c r="AL39" s="213"/>
      <c r="AM39" s="213"/>
      <c r="AN39" s="23"/>
      <c r="AO39" s="23"/>
      <c r="AP39" s="23"/>
      <c r="AQ39" s="45">
        <f t="shared" si="8"/>
        <v>0</v>
      </c>
      <c r="AR39" s="45">
        <f t="shared" si="8"/>
        <v>0</v>
      </c>
      <c r="AS39" s="45">
        <f t="shared" si="8"/>
        <v>0</v>
      </c>
      <c r="AT39" s="56" t="s">
        <v>24</v>
      </c>
      <c r="AU39" s="296"/>
      <c r="AV39" s="27" t="s">
        <v>49</v>
      </c>
      <c r="AW39" s="12"/>
    </row>
    <row r="40" spans="1:49" ht="24" customHeight="1">
      <c r="A40" s="19"/>
      <c r="B40" s="293" t="s">
        <v>50</v>
      </c>
      <c r="C40" s="102" t="s">
        <v>23</v>
      </c>
      <c r="D40" s="125"/>
      <c r="E40" s="125"/>
      <c r="F40" s="125"/>
      <c r="G40" s="20"/>
      <c r="H40" s="20"/>
      <c r="I40" s="20"/>
      <c r="J40" s="25">
        <f t="shared" si="6"/>
        <v>0</v>
      </c>
      <c r="K40" s="25">
        <f t="shared" si="9"/>
        <v>0</v>
      </c>
      <c r="L40" s="25">
        <f t="shared" si="10"/>
        <v>0</v>
      </c>
      <c r="M40" s="169">
        <v>1</v>
      </c>
      <c r="N40" s="169">
        <v>11.1153</v>
      </c>
      <c r="O40" s="169">
        <v>6219.6149999999998</v>
      </c>
      <c r="P40" s="169"/>
      <c r="Q40" s="169"/>
      <c r="R40" s="169"/>
      <c r="S40" s="40"/>
      <c r="T40" s="40"/>
      <c r="U40" s="40"/>
      <c r="V40" s="25">
        <f t="shared" si="7"/>
        <v>0</v>
      </c>
      <c r="W40" s="25">
        <f t="shared" si="1"/>
        <v>0</v>
      </c>
      <c r="X40" s="25">
        <f t="shared" si="2"/>
        <v>0</v>
      </c>
      <c r="Y40" s="169"/>
      <c r="Z40" s="169"/>
      <c r="AA40" s="108"/>
      <c r="AB40" s="153"/>
      <c r="AC40" s="20"/>
      <c r="AD40" s="20"/>
      <c r="AE40" s="169"/>
      <c r="AF40" s="169"/>
      <c r="AG40" s="169"/>
      <c r="AH40" s="20"/>
      <c r="AI40" s="20"/>
      <c r="AJ40" s="20"/>
      <c r="AK40" s="169"/>
      <c r="AL40" s="169"/>
      <c r="AM40" s="169"/>
      <c r="AN40" s="20"/>
      <c r="AO40" s="20"/>
      <c r="AP40" s="20"/>
      <c r="AQ40" s="108">
        <f t="shared" si="8"/>
        <v>1</v>
      </c>
      <c r="AR40" s="108">
        <f t="shared" si="8"/>
        <v>11.1153</v>
      </c>
      <c r="AS40" s="108">
        <f t="shared" si="8"/>
        <v>6219.6149999999998</v>
      </c>
      <c r="AT40" s="53" t="s">
        <v>23</v>
      </c>
      <c r="AU40" s="295" t="s">
        <v>50</v>
      </c>
      <c r="AV40" s="21"/>
      <c r="AW40" s="12"/>
    </row>
    <row r="41" spans="1:49" ht="24" customHeight="1">
      <c r="A41" s="19" t="s">
        <v>51</v>
      </c>
      <c r="B41" s="294"/>
      <c r="C41" s="101" t="s">
        <v>24</v>
      </c>
      <c r="D41" s="126"/>
      <c r="E41" s="126"/>
      <c r="F41" s="126"/>
      <c r="G41" s="23"/>
      <c r="H41" s="23"/>
      <c r="I41" s="23"/>
      <c r="J41" s="116">
        <f t="shared" si="6"/>
        <v>0</v>
      </c>
      <c r="K41" s="116">
        <f t="shared" si="9"/>
        <v>0</v>
      </c>
      <c r="L41" s="116">
        <f t="shared" si="10"/>
        <v>0</v>
      </c>
      <c r="M41" s="213"/>
      <c r="N41" s="213"/>
      <c r="O41" s="213"/>
      <c r="P41" s="213"/>
      <c r="Q41" s="213"/>
      <c r="R41" s="213"/>
      <c r="S41" s="92"/>
      <c r="T41" s="41"/>
      <c r="U41" s="41"/>
      <c r="V41" s="116">
        <f t="shared" si="7"/>
        <v>0</v>
      </c>
      <c r="W41" s="116">
        <f t="shared" si="1"/>
        <v>0</v>
      </c>
      <c r="X41" s="116">
        <f t="shared" si="2"/>
        <v>0</v>
      </c>
      <c r="Y41" s="213"/>
      <c r="Z41" s="213"/>
      <c r="AA41" s="109"/>
      <c r="AB41" s="157"/>
      <c r="AC41" s="23"/>
      <c r="AD41" s="23"/>
      <c r="AE41" s="213"/>
      <c r="AF41" s="213"/>
      <c r="AG41" s="213"/>
      <c r="AH41" s="23"/>
      <c r="AI41" s="23"/>
      <c r="AJ41" s="23"/>
      <c r="AK41" s="213"/>
      <c r="AL41" s="213"/>
      <c r="AM41" s="213"/>
      <c r="AN41" s="23"/>
      <c r="AO41" s="23"/>
      <c r="AP41" s="23"/>
      <c r="AQ41" s="45">
        <f t="shared" si="8"/>
        <v>0</v>
      </c>
      <c r="AR41" s="45">
        <f t="shared" si="8"/>
        <v>0</v>
      </c>
      <c r="AS41" s="45">
        <f t="shared" si="8"/>
        <v>0</v>
      </c>
      <c r="AT41" s="57" t="s">
        <v>24</v>
      </c>
      <c r="AU41" s="296"/>
      <c r="AV41" s="21" t="s">
        <v>51</v>
      </c>
      <c r="AW41" s="12"/>
    </row>
    <row r="42" spans="1:49" ht="24" customHeight="1">
      <c r="A42" s="19"/>
      <c r="B42" s="293" t="s">
        <v>52</v>
      </c>
      <c r="C42" s="102" t="s">
        <v>23</v>
      </c>
      <c r="D42" s="125"/>
      <c r="E42" s="125"/>
      <c r="F42" s="125"/>
      <c r="G42" s="20">
        <v>1</v>
      </c>
      <c r="H42" s="20">
        <v>24.398199999999999</v>
      </c>
      <c r="I42" s="20">
        <v>12515.109</v>
      </c>
      <c r="J42" s="25">
        <f t="shared" si="6"/>
        <v>1</v>
      </c>
      <c r="K42" s="25">
        <f t="shared" si="9"/>
        <v>24.398199999999999</v>
      </c>
      <c r="L42" s="25">
        <f t="shared" si="10"/>
        <v>12515.109</v>
      </c>
      <c r="M42" s="169">
        <v>16</v>
      </c>
      <c r="N42" s="169">
        <v>489.59460000000001</v>
      </c>
      <c r="O42" s="169">
        <v>238355.82199999999</v>
      </c>
      <c r="P42" s="169"/>
      <c r="Q42" s="169"/>
      <c r="R42" s="169"/>
      <c r="S42" s="110"/>
      <c r="T42" s="40"/>
      <c r="U42" s="40"/>
      <c r="V42" s="25">
        <f t="shared" si="7"/>
        <v>0</v>
      </c>
      <c r="W42" s="25">
        <f t="shared" si="1"/>
        <v>0</v>
      </c>
      <c r="X42" s="25">
        <f t="shared" si="2"/>
        <v>0</v>
      </c>
      <c r="Y42" s="169"/>
      <c r="Z42" s="169"/>
      <c r="AA42" s="108"/>
      <c r="AB42" s="153"/>
      <c r="AC42" s="20"/>
      <c r="AD42" s="20"/>
      <c r="AE42" s="169"/>
      <c r="AF42" s="169"/>
      <c r="AG42" s="169"/>
      <c r="AH42" s="20"/>
      <c r="AI42" s="20"/>
      <c r="AJ42" s="20"/>
      <c r="AK42" s="169"/>
      <c r="AL42" s="169"/>
      <c r="AM42" s="169"/>
      <c r="AN42" s="20"/>
      <c r="AO42" s="20"/>
      <c r="AP42" s="20"/>
      <c r="AQ42" s="108">
        <f t="shared" si="8"/>
        <v>17</v>
      </c>
      <c r="AR42" s="108">
        <f t="shared" si="8"/>
        <v>513.99279999999999</v>
      </c>
      <c r="AS42" s="108">
        <f t="shared" si="8"/>
        <v>250870.93099999998</v>
      </c>
      <c r="AT42" s="32" t="s">
        <v>23</v>
      </c>
      <c r="AU42" s="295" t="s">
        <v>52</v>
      </c>
      <c r="AV42" s="21"/>
      <c r="AW42" s="12"/>
    </row>
    <row r="43" spans="1:49" ht="24" customHeight="1">
      <c r="A43" s="19" t="s">
        <v>53</v>
      </c>
      <c r="B43" s="294"/>
      <c r="C43" s="101" t="s">
        <v>24</v>
      </c>
      <c r="D43" s="126">
        <v>11</v>
      </c>
      <c r="E43" s="126">
        <v>231.30760000000001</v>
      </c>
      <c r="F43" s="127">
        <v>147165.36724185687</v>
      </c>
      <c r="G43" s="23">
        <v>11</v>
      </c>
      <c r="H43" s="23">
        <v>262.38979999999998</v>
      </c>
      <c r="I43" s="23">
        <v>142747.08100000001</v>
      </c>
      <c r="J43" s="116">
        <f t="shared" si="6"/>
        <v>22</v>
      </c>
      <c r="K43" s="116">
        <f t="shared" si="9"/>
        <v>493.69740000000002</v>
      </c>
      <c r="L43" s="116">
        <f t="shared" si="10"/>
        <v>289912.44824185688</v>
      </c>
      <c r="M43" s="213">
        <v>4</v>
      </c>
      <c r="N43" s="213">
        <v>102.7206</v>
      </c>
      <c r="O43" s="213">
        <v>48146.252</v>
      </c>
      <c r="P43" s="213"/>
      <c r="Q43" s="213"/>
      <c r="R43" s="213"/>
      <c r="S43" s="41"/>
      <c r="T43" s="41"/>
      <c r="U43" s="41"/>
      <c r="V43" s="116">
        <f t="shared" si="7"/>
        <v>0</v>
      </c>
      <c r="W43" s="116">
        <f t="shared" si="1"/>
        <v>0</v>
      </c>
      <c r="X43" s="116">
        <f t="shared" si="2"/>
        <v>0</v>
      </c>
      <c r="Y43" s="213"/>
      <c r="Z43" s="213"/>
      <c r="AA43" s="109"/>
      <c r="AB43" s="157"/>
      <c r="AC43" s="23"/>
      <c r="AD43" s="23"/>
      <c r="AE43" s="213"/>
      <c r="AF43" s="213"/>
      <c r="AG43" s="213"/>
      <c r="AH43" s="23"/>
      <c r="AI43" s="23"/>
      <c r="AJ43" s="23"/>
      <c r="AK43" s="213"/>
      <c r="AL43" s="213"/>
      <c r="AM43" s="213"/>
      <c r="AN43" s="23"/>
      <c r="AO43" s="23"/>
      <c r="AP43" s="23"/>
      <c r="AQ43" s="45">
        <f t="shared" si="8"/>
        <v>26</v>
      </c>
      <c r="AR43" s="45">
        <f t="shared" si="8"/>
        <v>596.41800000000001</v>
      </c>
      <c r="AS43" s="45">
        <f t="shared" si="8"/>
        <v>338058.70024185686</v>
      </c>
      <c r="AT43" s="61" t="s">
        <v>24</v>
      </c>
      <c r="AU43" s="296"/>
      <c r="AV43" s="21" t="s">
        <v>53</v>
      </c>
      <c r="AW43" s="12"/>
    </row>
    <row r="44" spans="1:49" ht="24" customHeight="1">
      <c r="A44" s="19"/>
      <c r="B44" s="293" t="s">
        <v>54</v>
      </c>
      <c r="C44" s="102" t="s">
        <v>23</v>
      </c>
      <c r="D44" s="125"/>
      <c r="E44" s="125"/>
      <c r="F44" s="125"/>
      <c r="G44" s="20"/>
      <c r="H44" s="20"/>
      <c r="I44" s="20"/>
      <c r="J44" s="25">
        <f t="shared" si="6"/>
        <v>0</v>
      </c>
      <c r="K44" s="25">
        <f t="shared" si="9"/>
        <v>0</v>
      </c>
      <c r="L44" s="25">
        <f t="shared" si="10"/>
        <v>0</v>
      </c>
      <c r="M44" s="169">
        <v>45</v>
      </c>
      <c r="N44" s="169">
        <v>2.3395999999999999</v>
      </c>
      <c r="O44" s="169">
        <v>817.45100000000002</v>
      </c>
      <c r="P44" s="169"/>
      <c r="Q44" s="169"/>
      <c r="R44" s="169"/>
      <c r="S44" s="40"/>
      <c r="T44" s="40"/>
      <c r="U44" s="40"/>
      <c r="V44" s="25">
        <f t="shared" si="7"/>
        <v>0</v>
      </c>
      <c r="W44" s="25">
        <f t="shared" si="1"/>
        <v>0</v>
      </c>
      <c r="X44" s="25">
        <f t="shared" si="2"/>
        <v>0</v>
      </c>
      <c r="Y44" s="169"/>
      <c r="Z44" s="169"/>
      <c r="AA44" s="108"/>
      <c r="AB44" s="153"/>
      <c r="AC44" s="20"/>
      <c r="AD44" s="20"/>
      <c r="AE44" s="169"/>
      <c r="AF44" s="169"/>
      <c r="AG44" s="169"/>
      <c r="AH44" s="20"/>
      <c r="AI44" s="20"/>
      <c r="AJ44" s="20"/>
      <c r="AK44" s="169"/>
      <c r="AL44" s="169"/>
      <c r="AM44" s="169"/>
      <c r="AN44" s="20"/>
      <c r="AO44" s="20"/>
      <c r="AP44" s="20"/>
      <c r="AQ44" s="108">
        <f t="shared" si="8"/>
        <v>45</v>
      </c>
      <c r="AR44" s="108">
        <f t="shared" si="8"/>
        <v>2.3395999999999999</v>
      </c>
      <c r="AS44" s="108">
        <f t="shared" si="8"/>
        <v>817.45100000000002</v>
      </c>
      <c r="AT44" s="62" t="s">
        <v>23</v>
      </c>
      <c r="AU44" s="295" t="s">
        <v>54</v>
      </c>
      <c r="AV44" s="21"/>
      <c r="AW44" s="12"/>
    </row>
    <row r="45" spans="1:49" ht="24" customHeight="1">
      <c r="A45" s="19" t="s">
        <v>27</v>
      </c>
      <c r="B45" s="294"/>
      <c r="C45" s="101" t="s">
        <v>24</v>
      </c>
      <c r="D45" s="126"/>
      <c r="E45" s="126"/>
      <c r="F45" s="126"/>
      <c r="G45" s="23"/>
      <c r="H45" s="23"/>
      <c r="I45" s="23"/>
      <c r="J45" s="116">
        <f t="shared" si="6"/>
        <v>0</v>
      </c>
      <c r="K45" s="116">
        <f t="shared" si="9"/>
        <v>0</v>
      </c>
      <c r="L45" s="116">
        <f t="shared" si="10"/>
        <v>0</v>
      </c>
      <c r="M45" s="213"/>
      <c r="N45" s="213"/>
      <c r="O45" s="213"/>
      <c r="P45" s="213"/>
      <c r="Q45" s="213"/>
      <c r="R45" s="213"/>
      <c r="S45" s="41"/>
      <c r="T45" s="41"/>
      <c r="U45" s="41"/>
      <c r="V45" s="116">
        <f t="shared" si="7"/>
        <v>0</v>
      </c>
      <c r="W45" s="116">
        <f t="shared" si="1"/>
        <v>0</v>
      </c>
      <c r="X45" s="116">
        <f t="shared" si="2"/>
        <v>0</v>
      </c>
      <c r="Y45" s="213"/>
      <c r="Z45" s="213"/>
      <c r="AA45" s="109"/>
      <c r="AB45" s="157"/>
      <c r="AC45" s="23"/>
      <c r="AD45" s="23"/>
      <c r="AE45" s="213"/>
      <c r="AF45" s="213"/>
      <c r="AG45" s="213"/>
      <c r="AH45" s="23"/>
      <c r="AI45" s="23"/>
      <c r="AJ45" s="23"/>
      <c r="AK45" s="213"/>
      <c r="AL45" s="213"/>
      <c r="AM45" s="213"/>
      <c r="AN45" s="23"/>
      <c r="AO45" s="23"/>
      <c r="AP45" s="23"/>
      <c r="AQ45" s="45">
        <f t="shared" si="8"/>
        <v>0</v>
      </c>
      <c r="AR45" s="45">
        <f t="shared" si="8"/>
        <v>0</v>
      </c>
      <c r="AS45" s="45">
        <f t="shared" si="8"/>
        <v>0</v>
      </c>
      <c r="AT45" s="57" t="s">
        <v>24</v>
      </c>
      <c r="AU45" s="296"/>
      <c r="AV45" s="29" t="s">
        <v>27</v>
      </c>
      <c r="AW45" s="12"/>
    </row>
    <row r="46" spans="1:49" ht="24" customHeight="1">
      <c r="A46" s="19"/>
      <c r="B46" s="293" t="s">
        <v>55</v>
      </c>
      <c r="C46" s="102" t="s">
        <v>23</v>
      </c>
      <c r="D46" s="125"/>
      <c r="E46" s="125"/>
      <c r="F46" s="125"/>
      <c r="G46" s="20"/>
      <c r="H46" s="20"/>
      <c r="I46" s="20"/>
      <c r="J46" s="25">
        <f t="shared" si="6"/>
        <v>0</v>
      </c>
      <c r="K46" s="25">
        <f t="shared" si="9"/>
        <v>0</v>
      </c>
      <c r="L46" s="25">
        <f t="shared" si="10"/>
        <v>0</v>
      </c>
      <c r="M46" s="169"/>
      <c r="N46" s="169"/>
      <c r="O46" s="169"/>
      <c r="P46" s="169"/>
      <c r="Q46" s="169"/>
      <c r="R46" s="169"/>
      <c r="S46" s="40"/>
      <c r="T46" s="40"/>
      <c r="U46" s="40"/>
      <c r="V46" s="25">
        <f t="shared" si="7"/>
        <v>0</v>
      </c>
      <c r="W46" s="25">
        <f t="shared" si="1"/>
        <v>0</v>
      </c>
      <c r="X46" s="25">
        <f t="shared" si="2"/>
        <v>0</v>
      </c>
      <c r="Y46" s="169"/>
      <c r="Z46" s="169"/>
      <c r="AA46" s="108"/>
      <c r="AB46" s="153"/>
      <c r="AC46" s="20"/>
      <c r="AD46" s="20"/>
      <c r="AE46" s="169"/>
      <c r="AF46" s="169"/>
      <c r="AG46" s="169"/>
      <c r="AH46" s="20"/>
      <c r="AI46" s="20"/>
      <c r="AJ46" s="20"/>
      <c r="AK46" s="169"/>
      <c r="AL46" s="169"/>
      <c r="AM46" s="169"/>
      <c r="AN46" s="20"/>
      <c r="AO46" s="20"/>
      <c r="AP46" s="20"/>
      <c r="AQ46" s="108">
        <f t="shared" si="8"/>
        <v>0</v>
      </c>
      <c r="AR46" s="108">
        <f t="shared" si="8"/>
        <v>0</v>
      </c>
      <c r="AS46" s="108">
        <f t="shared" si="8"/>
        <v>0</v>
      </c>
      <c r="AT46" s="32" t="s">
        <v>23</v>
      </c>
      <c r="AU46" s="295" t="s">
        <v>55</v>
      </c>
      <c r="AV46" s="29"/>
      <c r="AW46" s="12"/>
    </row>
    <row r="47" spans="1:49" ht="24" customHeight="1">
      <c r="A47" s="26"/>
      <c r="B47" s="294"/>
      <c r="C47" s="101" t="s">
        <v>24</v>
      </c>
      <c r="D47" s="126"/>
      <c r="E47" s="126"/>
      <c r="F47" s="126"/>
      <c r="G47" s="23"/>
      <c r="H47" s="23"/>
      <c r="I47" s="23"/>
      <c r="J47" s="116">
        <f t="shared" si="6"/>
        <v>0</v>
      </c>
      <c r="K47" s="116">
        <f t="shared" si="9"/>
        <v>0</v>
      </c>
      <c r="L47" s="116">
        <f t="shared" si="10"/>
        <v>0</v>
      </c>
      <c r="M47" s="213"/>
      <c r="N47" s="213"/>
      <c r="O47" s="213"/>
      <c r="P47" s="213"/>
      <c r="Q47" s="213"/>
      <c r="R47" s="213"/>
      <c r="S47" s="41"/>
      <c r="T47" s="41"/>
      <c r="U47" s="41"/>
      <c r="V47" s="116">
        <f t="shared" si="7"/>
        <v>0</v>
      </c>
      <c r="W47" s="116">
        <f t="shared" si="1"/>
        <v>0</v>
      </c>
      <c r="X47" s="116">
        <f t="shared" si="2"/>
        <v>0</v>
      </c>
      <c r="Y47" s="213"/>
      <c r="Z47" s="213"/>
      <c r="AA47" s="109"/>
      <c r="AB47" s="157"/>
      <c r="AC47" s="23"/>
      <c r="AD47" s="23"/>
      <c r="AE47" s="213"/>
      <c r="AF47" s="213"/>
      <c r="AG47" s="213"/>
      <c r="AH47" s="23"/>
      <c r="AI47" s="23"/>
      <c r="AJ47" s="23"/>
      <c r="AK47" s="213"/>
      <c r="AL47" s="213"/>
      <c r="AM47" s="213"/>
      <c r="AN47" s="23"/>
      <c r="AO47" s="23"/>
      <c r="AP47" s="23"/>
      <c r="AQ47" s="45">
        <f t="shared" si="8"/>
        <v>0</v>
      </c>
      <c r="AR47" s="45">
        <f t="shared" si="8"/>
        <v>0</v>
      </c>
      <c r="AS47" s="45">
        <f t="shared" si="8"/>
        <v>0</v>
      </c>
      <c r="AT47" s="56" t="s">
        <v>24</v>
      </c>
      <c r="AU47" s="296"/>
      <c r="AV47" s="30"/>
      <c r="AW47" s="12"/>
    </row>
    <row r="48" spans="1:49" ht="24" customHeight="1">
      <c r="A48" s="19"/>
      <c r="B48" s="293" t="s">
        <v>56</v>
      </c>
      <c r="C48" s="102" t="s">
        <v>23</v>
      </c>
      <c r="D48" s="125"/>
      <c r="E48" s="125"/>
      <c r="F48" s="125"/>
      <c r="G48" s="20"/>
      <c r="H48" s="20"/>
      <c r="I48" s="20"/>
      <c r="J48" s="25">
        <f t="shared" si="6"/>
        <v>0</v>
      </c>
      <c r="K48" s="25">
        <f t="shared" si="9"/>
        <v>0</v>
      </c>
      <c r="L48" s="25">
        <f t="shared" si="10"/>
        <v>0</v>
      </c>
      <c r="M48" s="169">
        <v>36</v>
      </c>
      <c r="N48" s="169">
        <v>8.2200000000000006</v>
      </c>
      <c r="O48" s="169">
        <v>5062.567</v>
      </c>
      <c r="P48" s="169">
        <v>15</v>
      </c>
      <c r="Q48" s="169">
        <v>1.86</v>
      </c>
      <c r="R48" s="169">
        <v>1441.9079999999999</v>
      </c>
      <c r="S48" s="111"/>
      <c r="T48" s="40"/>
      <c r="U48" s="40"/>
      <c r="V48" s="25">
        <f t="shared" si="7"/>
        <v>15</v>
      </c>
      <c r="W48" s="25">
        <f t="shared" si="1"/>
        <v>1.86</v>
      </c>
      <c r="X48" s="25">
        <f t="shared" si="2"/>
        <v>1441.9079999999999</v>
      </c>
      <c r="Y48" s="169"/>
      <c r="Z48" s="169"/>
      <c r="AA48" s="108"/>
      <c r="AB48" s="153">
        <v>1</v>
      </c>
      <c r="AC48" s="20">
        <v>0.1</v>
      </c>
      <c r="AD48" s="20">
        <v>37.055</v>
      </c>
      <c r="AE48" s="169"/>
      <c r="AF48" s="169"/>
      <c r="AG48" s="169"/>
      <c r="AH48" s="20"/>
      <c r="AI48" s="20"/>
      <c r="AJ48" s="20"/>
      <c r="AK48" s="169"/>
      <c r="AL48" s="169"/>
      <c r="AM48" s="169"/>
      <c r="AN48" s="20"/>
      <c r="AO48" s="20"/>
      <c r="AP48" s="20"/>
      <c r="AQ48" s="108">
        <f t="shared" si="8"/>
        <v>52</v>
      </c>
      <c r="AR48" s="108">
        <f t="shared" si="8"/>
        <v>10.18</v>
      </c>
      <c r="AS48" s="108">
        <f t="shared" si="8"/>
        <v>6541.5300000000007</v>
      </c>
      <c r="AT48" s="32" t="s">
        <v>23</v>
      </c>
      <c r="AU48" s="295" t="s">
        <v>56</v>
      </c>
      <c r="AV48" s="29"/>
      <c r="AW48" s="12"/>
    </row>
    <row r="49" spans="1:49" ht="24" customHeight="1">
      <c r="A49" s="19" t="s">
        <v>57</v>
      </c>
      <c r="B49" s="294"/>
      <c r="C49" s="101" t="s">
        <v>24</v>
      </c>
      <c r="D49" s="126"/>
      <c r="E49" s="126"/>
      <c r="F49" s="126"/>
      <c r="G49" s="23"/>
      <c r="H49" s="23"/>
      <c r="I49" s="23"/>
      <c r="J49" s="116">
        <f t="shared" si="6"/>
        <v>0</v>
      </c>
      <c r="K49" s="116">
        <f t="shared" si="9"/>
        <v>0</v>
      </c>
      <c r="L49" s="116">
        <f t="shared" si="10"/>
        <v>0</v>
      </c>
      <c r="M49" s="213"/>
      <c r="N49" s="213"/>
      <c r="O49" s="213"/>
      <c r="P49" s="213"/>
      <c r="Q49" s="213"/>
      <c r="R49" s="213"/>
      <c r="S49" s="41"/>
      <c r="T49" s="41"/>
      <c r="U49" s="41"/>
      <c r="V49" s="116">
        <f t="shared" si="7"/>
        <v>0</v>
      </c>
      <c r="W49" s="116">
        <f t="shared" si="1"/>
        <v>0</v>
      </c>
      <c r="X49" s="116">
        <f t="shared" si="2"/>
        <v>0</v>
      </c>
      <c r="Y49" s="213"/>
      <c r="Z49" s="213"/>
      <c r="AA49" s="109"/>
      <c r="AB49" s="157"/>
      <c r="AC49" s="23"/>
      <c r="AD49" s="23"/>
      <c r="AE49" s="213"/>
      <c r="AF49" s="213"/>
      <c r="AG49" s="213"/>
      <c r="AH49" s="23"/>
      <c r="AI49" s="23"/>
      <c r="AJ49" s="23"/>
      <c r="AK49" s="213"/>
      <c r="AL49" s="213"/>
      <c r="AM49" s="213"/>
      <c r="AN49" s="23"/>
      <c r="AO49" s="23"/>
      <c r="AP49" s="23"/>
      <c r="AQ49" s="45">
        <f t="shared" si="8"/>
        <v>0</v>
      </c>
      <c r="AR49" s="45">
        <f t="shared" si="8"/>
        <v>0</v>
      </c>
      <c r="AS49" s="45">
        <f t="shared" si="8"/>
        <v>0</v>
      </c>
      <c r="AT49" s="61" t="s">
        <v>24</v>
      </c>
      <c r="AU49" s="296"/>
      <c r="AV49" s="29" t="s">
        <v>57</v>
      </c>
      <c r="AW49" s="12"/>
    </row>
    <row r="50" spans="1:49" ht="24" customHeight="1">
      <c r="A50" s="19"/>
      <c r="B50" s="293" t="s">
        <v>58</v>
      </c>
      <c r="C50" s="102" t="s">
        <v>23</v>
      </c>
      <c r="D50" s="125"/>
      <c r="E50" s="125"/>
      <c r="F50" s="125"/>
      <c r="G50" s="20"/>
      <c r="H50" s="20"/>
      <c r="I50" s="20"/>
      <c r="J50" s="25">
        <f t="shared" si="6"/>
        <v>0</v>
      </c>
      <c r="K50" s="25">
        <f t="shared" si="9"/>
        <v>0</v>
      </c>
      <c r="L50" s="25">
        <f t="shared" si="10"/>
        <v>0</v>
      </c>
      <c r="M50" s="169"/>
      <c r="N50" s="169"/>
      <c r="O50" s="169"/>
      <c r="P50" s="169"/>
      <c r="Q50" s="169"/>
      <c r="R50" s="169"/>
      <c r="S50" s="111"/>
      <c r="T50" s="40"/>
      <c r="U50" s="40"/>
      <c r="V50" s="25">
        <f t="shared" si="7"/>
        <v>0</v>
      </c>
      <c r="W50" s="25">
        <f t="shared" si="1"/>
        <v>0</v>
      </c>
      <c r="X50" s="25">
        <f t="shared" si="2"/>
        <v>0</v>
      </c>
      <c r="Y50" s="169"/>
      <c r="Z50" s="169"/>
      <c r="AA50" s="108"/>
      <c r="AB50" s="153"/>
      <c r="AC50" s="20"/>
      <c r="AD50" s="20"/>
      <c r="AE50" s="169"/>
      <c r="AF50" s="169"/>
      <c r="AG50" s="169"/>
      <c r="AH50" s="20"/>
      <c r="AI50" s="20"/>
      <c r="AJ50" s="20"/>
      <c r="AK50" s="169"/>
      <c r="AL50" s="169"/>
      <c r="AM50" s="169"/>
      <c r="AN50" s="20"/>
      <c r="AO50" s="20"/>
      <c r="AP50" s="20"/>
      <c r="AQ50" s="108">
        <f t="shared" si="8"/>
        <v>0</v>
      </c>
      <c r="AR50" s="108">
        <f t="shared" si="8"/>
        <v>0</v>
      </c>
      <c r="AS50" s="108">
        <f t="shared" si="8"/>
        <v>0</v>
      </c>
      <c r="AT50" s="32" t="s">
        <v>23</v>
      </c>
      <c r="AU50" s="295" t="s">
        <v>58</v>
      </c>
      <c r="AV50" s="28"/>
      <c r="AW50" s="12"/>
    </row>
    <row r="51" spans="1:49" ht="24" customHeight="1">
      <c r="A51" s="19"/>
      <c r="B51" s="294"/>
      <c r="C51" s="101" t="s">
        <v>24</v>
      </c>
      <c r="D51" s="126"/>
      <c r="E51" s="126"/>
      <c r="F51" s="126"/>
      <c r="G51" s="23"/>
      <c r="H51" s="23"/>
      <c r="I51" s="23"/>
      <c r="J51" s="116">
        <f t="shared" si="6"/>
        <v>0</v>
      </c>
      <c r="K51" s="116">
        <f t="shared" si="9"/>
        <v>0</v>
      </c>
      <c r="L51" s="116">
        <f t="shared" si="10"/>
        <v>0</v>
      </c>
      <c r="M51" s="213"/>
      <c r="N51" s="213"/>
      <c r="O51" s="213"/>
      <c r="P51" s="213"/>
      <c r="Q51" s="213"/>
      <c r="R51" s="213"/>
      <c r="S51" s="41"/>
      <c r="T51" s="41"/>
      <c r="U51" s="41"/>
      <c r="V51" s="116">
        <f t="shared" si="7"/>
        <v>0</v>
      </c>
      <c r="W51" s="116">
        <f t="shared" si="1"/>
        <v>0</v>
      </c>
      <c r="X51" s="116">
        <f t="shared" si="2"/>
        <v>0</v>
      </c>
      <c r="Y51" s="213"/>
      <c r="Z51" s="213"/>
      <c r="AA51" s="109"/>
      <c r="AB51" s="157"/>
      <c r="AC51" s="23"/>
      <c r="AD51" s="23"/>
      <c r="AE51" s="213"/>
      <c r="AF51" s="213"/>
      <c r="AG51" s="213"/>
      <c r="AH51" s="23"/>
      <c r="AI51" s="23"/>
      <c r="AJ51" s="23"/>
      <c r="AK51" s="213"/>
      <c r="AL51" s="213"/>
      <c r="AM51" s="213"/>
      <c r="AN51" s="23"/>
      <c r="AO51" s="23"/>
      <c r="AP51" s="23"/>
      <c r="AQ51" s="45">
        <f t="shared" si="8"/>
        <v>0</v>
      </c>
      <c r="AR51" s="45">
        <f t="shared" si="8"/>
        <v>0</v>
      </c>
      <c r="AS51" s="45">
        <f t="shared" si="8"/>
        <v>0</v>
      </c>
      <c r="AT51" s="61" t="s">
        <v>24</v>
      </c>
      <c r="AU51" s="296"/>
      <c r="AV51" s="29"/>
      <c r="AW51" s="12"/>
    </row>
    <row r="52" spans="1:49" ht="24" customHeight="1">
      <c r="A52" s="19"/>
      <c r="B52" s="293" t="s">
        <v>59</v>
      </c>
      <c r="C52" s="102" t="s">
        <v>23</v>
      </c>
      <c r="D52" s="125"/>
      <c r="E52" s="125"/>
      <c r="F52" s="125"/>
      <c r="G52" s="20"/>
      <c r="H52" s="20"/>
      <c r="I52" s="20"/>
      <c r="J52" s="25">
        <f t="shared" si="6"/>
        <v>0</v>
      </c>
      <c r="K52" s="25">
        <f t="shared" si="9"/>
        <v>0</v>
      </c>
      <c r="L52" s="25">
        <f t="shared" si="10"/>
        <v>0</v>
      </c>
      <c r="M52" s="169"/>
      <c r="N52" s="169"/>
      <c r="O52" s="169"/>
      <c r="P52" s="169"/>
      <c r="Q52" s="169"/>
      <c r="R52" s="169"/>
      <c r="S52" s="111"/>
      <c r="T52" s="40"/>
      <c r="U52" s="40"/>
      <c r="V52" s="25">
        <f t="shared" si="7"/>
        <v>0</v>
      </c>
      <c r="W52" s="25">
        <f t="shared" si="1"/>
        <v>0</v>
      </c>
      <c r="X52" s="25">
        <f t="shared" si="2"/>
        <v>0</v>
      </c>
      <c r="Y52" s="169"/>
      <c r="Z52" s="169"/>
      <c r="AA52" s="108"/>
      <c r="AB52" s="153"/>
      <c r="AC52" s="20"/>
      <c r="AD52" s="20"/>
      <c r="AE52" s="169"/>
      <c r="AF52" s="169"/>
      <c r="AG52" s="169"/>
      <c r="AH52" s="20"/>
      <c r="AI52" s="20"/>
      <c r="AJ52" s="20"/>
      <c r="AK52" s="169"/>
      <c r="AL52" s="169"/>
      <c r="AM52" s="169"/>
      <c r="AN52" s="20"/>
      <c r="AO52" s="20"/>
      <c r="AP52" s="20"/>
      <c r="AQ52" s="108">
        <f t="shared" si="8"/>
        <v>0</v>
      </c>
      <c r="AR52" s="108">
        <f t="shared" si="8"/>
        <v>0</v>
      </c>
      <c r="AS52" s="108">
        <f t="shared" si="8"/>
        <v>0</v>
      </c>
      <c r="AT52" s="32" t="s">
        <v>23</v>
      </c>
      <c r="AU52" s="295" t="s">
        <v>59</v>
      </c>
      <c r="AV52" s="29"/>
      <c r="AW52" s="12"/>
    </row>
    <row r="53" spans="1:49" ht="24" customHeight="1">
      <c r="A53" s="19" t="s">
        <v>27</v>
      </c>
      <c r="B53" s="294"/>
      <c r="C53" s="101" t="s">
        <v>24</v>
      </c>
      <c r="D53" s="126"/>
      <c r="E53" s="126"/>
      <c r="F53" s="127"/>
      <c r="G53" s="23"/>
      <c r="H53" s="23"/>
      <c r="I53" s="23"/>
      <c r="J53" s="116">
        <f t="shared" si="6"/>
        <v>0</v>
      </c>
      <c r="K53" s="116">
        <f t="shared" si="9"/>
        <v>0</v>
      </c>
      <c r="L53" s="116">
        <f t="shared" si="10"/>
        <v>0</v>
      </c>
      <c r="M53" s="213"/>
      <c r="N53" s="213"/>
      <c r="O53" s="213"/>
      <c r="P53" s="213"/>
      <c r="Q53" s="213"/>
      <c r="R53" s="213"/>
      <c r="S53" s="41"/>
      <c r="T53" s="41"/>
      <c r="U53" s="41"/>
      <c r="V53" s="116">
        <f t="shared" si="7"/>
        <v>0</v>
      </c>
      <c r="W53" s="116">
        <f t="shared" si="1"/>
        <v>0</v>
      </c>
      <c r="X53" s="116">
        <f t="shared" si="2"/>
        <v>0</v>
      </c>
      <c r="Y53" s="213"/>
      <c r="Z53" s="213"/>
      <c r="AA53" s="109"/>
      <c r="AB53" s="157"/>
      <c r="AC53" s="23"/>
      <c r="AD53" s="23"/>
      <c r="AE53" s="213"/>
      <c r="AF53" s="213"/>
      <c r="AG53" s="213"/>
      <c r="AH53" s="23"/>
      <c r="AI53" s="23"/>
      <c r="AJ53" s="23"/>
      <c r="AK53" s="213"/>
      <c r="AL53" s="213"/>
      <c r="AM53" s="213"/>
      <c r="AN53" s="23"/>
      <c r="AO53" s="23"/>
      <c r="AP53" s="23"/>
      <c r="AQ53" s="45">
        <f t="shared" si="8"/>
        <v>0</v>
      </c>
      <c r="AR53" s="45">
        <f t="shared" si="8"/>
        <v>0</v>
      </c>
      <c r="AS53" s="45">
        <f t="shared" si="8"/>
        <v>0</v>
      </c>
      <c r="AT53" s="61" t="s">
        <v>24</v>
      </c>
      <c r="AU53" s="296"/>
      <c r="AV53" s="29" t="s">
        <v>27</v>
      </c>
      <c r="AW53" s="12"/>
    </row>
    <row r="54" spans="1:49" ht="24" customHeight="1">
      <c r="A54" s="19"/>
      <c r="B54" s="293" t="s">
        <v>60</v>
      </c>
      <c r="C54" s="102" t="s">
        <v>23</v>
      </c>
      <c r="D54" s="125"/>
      <c r="E54" s="125"/>
      <c r="F54" s="125"/>
      <c r="G54" s="20"/>
      <c r="H54" s="20"/>
      <c r="I54" s="20"/>
      <c r="J54" s="25">
        <f t="shared" si="6"/>
        <v>0</v>
      </c>
      <c r="K54" s="25">
        <f t="shared" si="9"/>
        <v>0</v>
      </c>
      <c r="L54" s="25">
        <f t="shared" si="10"/>
        <v>0</v>
      </c>
      <c r="M54" s="169"/>
      <c r="N54" s="169"/>
      <c r="O54" s="169"/>
      <c r="P54" s="169"/>
      <c r="Q54" s="169"/>
      <c r="R54" s="169"/>
      <c r="S54" s="111"/>
      <c r="T54" s="40"/>
      <c r="U54" s="40"/>
      <c r="V54" s="25">
        <f t="shared" si="7"/>
        <v>0</v>
      </c>
      <c r="W54" s="25">
        <f t="shared" si="1"/>
        <v>0</v>
      </c>
      <c r="X54" s="25">
        <f t="shared" si="2"/>
        <v>0</v>
      </c>
      <c r="Y54" s="169"/>
      <c r="Z54" s="169"/>
      <c r="AA54" s="108"/>
      <c r="AB54" s="153"/>
      <c r="AC54" s="20"/>
      <c r="AD54" s="20"/>
      <c r="AE54" s="169"/>
      <c r="AF54" s="169"/>
      <c r="AG54" s="169"/>
      <c r="AH54" s="20"/>
      <c r="AI54" s="20"/>
      <c r="AJ54" s="20"/>
      <c r="AK54" s="169"/>
      <c r="AL54" s="169"/>
      <c r="AM54" s="169"/>
      <c r="AN54" s="20">
        <v>9</v>
      </c>
      <c r="AO54" s="20">
        <v>0.32929999999999998</v>
      </c>
      <c r="AP54" s="20">
        <v>399.78399999999999</v>
      </c>
      <c r="AQ54" s="108">
        <f t="shared" si="8"/>
        <v>9</v>
      </c>
      <c r="AR54" s="108">
        <f t="shared" si="8"/>
        <v>0.32929999999999998</v>
      </c>
      <c r="AS54" s="108">
        <f t="shared" si="8"/>
        <v>399.78399999999999</v>
      </c>
      <c r="AT54" s="62" t="s">
        <v>23</v>
      </c>
      <c r="AU54" s="295" t="s">
        <v>60</v>
      </c>
      <c r="AV54" s="21"/>
      <c r="AW54" s="12"/>
    </row>
    <row r="55" spans="1:49" ht="24" customHeight="1">
      <c r="A55" s="26"/>
      <c r="B55" s="294"/>
      <c r="C55" s="101" t="s">
        <v>24</v>
      </c>
      <c r="D55" s="126"/>
      <c r="E55" s="126"/>
      <c r="F55" s="126"/>
      <c r="G55" s="23"/>
      <c r="H55" s="23"/>
      <c r="I55" s="23"/>
      <c r="J55" s="116">
        <f t="shared" si="6"/>
        <v>0</v>
      </c>
      <c r="K55" s="116">
        <f t="shared" si="9"/>
        <v>0</v>
      </c>
      <c r="L55" s="116">
        <f t="shared" si="10"/>
        <v>0</v>
      </c>
      <c r="M55" s="213"/>
      <c r="N55" s="213"/>
      <c r="O55" s="213"/>
      <c r="P55" s="213"/>
      <c r="Q55" s="213"/>
      <c r="R55" s="213"/>
      <c r="S55" s="41"/>
      <c r="T55" s="41"/>
      <c r="U55" s="41"/>
      <c r="V55" s="116">
        <f t="shared" si="7"/>
        <v>0</v>
      </c>
      <c r="W55" s="116">
        <f t="shared" si="1"/>
        <v>0</v>
      </c>
      <c r="X55" s="116">
        <f t="shared" si="2"/>
        <v>0</v>
      </c>
      <c r="Y55" s="213"/>
      <c r="Z55" s="213"/>
      <c r="AA55" s="109"/>
      <c r="AB55" s="157"/>
      <c r="AC55" s="23"/>
      <c r="AD55" s="23"/>
      <c r="AE55" s="213"/>
      <c r="AF55" s="213"/>
      <c r="AG55" s="213"/>
      <c r="AH55" s="23"/>
      <c r="AI55" s="23"/>
      <c r="AJ55" s="23"/>
      <c r="AK55" s="213"/>
      <c r="AL55" s="213"/>
      <c r="AM55" s="213"/>
      <c r="AN55" s="23"/>
      <c r="AO55" s="23"/>
      <c r="AP55" s="23"/>
      <c r="AQ55" s="45">
        <f t="shared" si="8"/>
        <v>0</v>
      </c>
      <c r="AR55" s="45">
        <f t="shared" si="8"/>
        <v>0</v>
      </c>
      <c r="AS55" s="45">
        <f t="shared" si="8"/>
        <v>0</v>
      </c>
      <c r="AT55" s="22" t="s">
        <v>24</v>
      </c>
      <c r="AU55" s="296"/>
      <c r="AV55" s="27"/>
      <c r="AW55" s="12"/>
    </row>
    <row r="56" spans="1:49" ht="24" customHeight="1">
      <c r="A56" s="315" t="s">
        <v>61</v>
      </c>
      <c r="B56" s="295" t="s">
        <v>62</v>
      </c>
      <c r="C56" s="102" t="s">
        <v>23</v>
      </c>
      <c r="D56" s="125"/>
      <c r="E56" s="125"/>
      <c r="F56" s="125"/>
      <c r="G56" s="20"/>
      <c r="H56" s="20"/>
      <c r="I56" s="20"/>
      <c r="J56" s="25">
        <f t="shared" si="6"/>
        <v>0</v>
      </c>
      <c r="K56" s="25">
        <f t="shared" si="9"/>
        <v>0</v>
      </c>
      <c r="L56" s="25">
        <f t="shared" si="10"/>
        <v>0</v>
      </c>
      <c r="M56" s="169"/>
      <c r="N56" s="169"/>
      <c r="O56" s="169"/>
      <c r="P56" s="169"/>
      <c r="Q56" s="169"/>
      <c r="R56" s="169"/>
      <c r="S56" s="111"/>
      <c r="T56" s="40"/>
      <c r="U56" s="40"/>
      <c r="V56" s="25">
        <f t="shared" si="7"/>
        <v>0</v>
      </c>
      <c r="W56" s="25">
        <f t="shared" si="1"/>
        <v>0</v>
      </c>
      <c r="X56" s="25">
        <f t="shared" si="2"/>
        <v>0</v>
      </c>
      <c r="Y56" s="169"/>
      <c r="Z56" s="169"/>
      <c r="AA56" s="108"/>
      <c r="AB56" s="153"/>
      <c r="AC56" s="20"/>
      <c r="AD56" s="20"/>
      <c r="AE56" s="169"/>
      <c r="AF56" s="169"/>
      <c r="AG56" s="169"/>
      <c r="AH56" s="20"/>
      <c r="AI56" s="20"/>
      <c r="AJ56" s="20"/>
      <c r="AK56" s="169"/>
      <c r="AL56" s="169"/>
      <c r="AM56" s="169"/>
      <c r="AN56" s="20"/>
      <c r="AO56" s="20"/>
      <c r="AP56" s="20"/>
      <c r="AQ56" s="108">
        <f t="shared" si="8"/>
        <v>0</v>
      </c>
      <c r="AR56" s="108">
        <f t="shared" si="8"/>
        <v>0</v>
      </c>
      <c r="AS56" s="108">
        <f t="shared" si="8"/>
        <v>0</v>
      </c>
      <c r="AT56" s="31" t="s">
        <v>23</v>
      </c>
      <c r="AU56" s="317" t="s">
        <v>63</v>
      </c>
      <c r="AV56" s="318" t="s">
        <v>64</v>
      </c>
      <c r="AW56" s="12"/>
    </row>
    <row r="57" spans="1:49" ht="24" customHeight="1">
      <c r="A57" s="316"/>
      <c r="B57" s="296"/>
      <c r="C57" s="101" t="s">
        <v>24</v>
      </c>
      <c r="D57" s="126"/>
      <c r="E57" s="126"/>
      <c r="F57" s="126"/>
      <c r="G57" s="23"/>
      <c r="H57" s="23"/>
      <c r="I57" s="23"/>
      <c r="J57" s="116">
        <f t="shared" si="6"/>
        <v>0</v>
      </c>
      <c r="K57" s="116">
        <f t="shared" si="9"/>
        <v>0</v>
      </c>
      <c r="L57" s="116">
        <f t="shared" si="10"/>
        <v>0</v>
      </c>
      <c r="M57" s="213"/>
      <c r="N57" s="213"/>
      <c r="O57" s="213"/>
      <c r="P57" s="213"/>
      <c r="Q57" s="213"/>
      <c r="R57" s="213"/>
      <c r="S57" s="41"/>
      <c r="T57" s="41"/>
      <c r="U57" s="41"/>
      <c r="V57" s="116">
        <f t="shared" si="7"/>
        <v>0</v>
      </c>
      <c r="W57" s="116">
        <f t="shared" si="1"/>
        <v>0</v>
      </c>
      <c r="X57" s="116">
        <f t="shared" si="2"/>
        <v>0</v>
      </c>
      <c r="Y57" s="213"/>
      <c r="Z57" s="213"/>
      <c r="AA57" s="109"/>
      <c r="AB57" s="157"/>
      <c r="AC57" s="23"/>
      <c r="AD57" s="23"/>
      <c r="AE57" s="213"/>
      <c r="AF57" s="213"/>
      <c r="AG57" s="213"/>
      <c r="AH57" s="23"/>
      <c r="AI57" s="23"/>
      <c r="AJ57" s="23"/>
      <c r="AK57" s="213"/>
      <c r="AL57" s="213"/>
      <c r="AM57" s="213"/>
      <c r="AN57" s="23"/>
      <c r="AO57" s="23"/>
      <c r="AP57" s="23"/>
      <c r="AQ57" s="45">
        <f t="shared" si="8"/>
        <v>0</v>
      </c>
      <c r="AR57" s="45">
        <f t="shared" si="8"/>
        <v>0</v>
      </c>
      <c r="AS57" s="45">
        <f t="shared" si="8"/>
        <v>0</v>
      </c>
      <c r="AT57" s="22" t="s">
        <v>24</v>
      </c>
      <c r="AU57" s="319"/>
      <c r="AV57" s="320"/>
      <c r="AW57" s="12"/>
    </row>
    <row r="58" spans="1:49" ht="24" customHeight="1">
      <c r="A58" s="7" t="s">
        <v>64</v>
      </c>
      <c r="C58" s="103" t="s">
        <v>23</v>
      </c>
      <c r="D58" s="131"/>
      <c r="E58" s="131"/>
      <c r="F58" s="131"/>
      <c r="G58" s="170"/>
      <c r="H58" s="33"/>
      <c r="I58" s="171"/>
      <c r="J58" s="25">
        <f t="shared" ref="J58:J60" si="11">SUM(D58,G58)</f>
        <v>0</v>
      </c>
      <c r="K58" s="25">
        <f t="shared" ref="K58:K60" si="12">SUM(E58,H58)</f>
        <v>0</v>
      </c>
      <c r="L58" s="25">
        <f t="shared" ref="L58:L60" si="13">SUM(F58,I58)</f>
        <v>0</v>
      </c>
      <c r="M58" s="214">
        <v>2393</v>
      </c>
      <c r="N58" s="214">
        <v>193.1352</v>
      </c>
      <c r="O58" s="214">
        <v>68715.043999999994</v>
      </c>
      <c r="P58" s="216">
        <v>8</v>
      </c>
      <c r="Q58" s="216">
        <v>11.518000000000001</v>
      </c>
      <c r="R58" s="216">
        <v>4713.3</v>
      </c>
      <c r="S58" s="51"/>
      <c r="T58" s="51"/>
      <c r="U58" s="42"/>
      <c r="V58" s="25">
        <f t="shared" si="7"/>
        <v>8</v>
      </c>
      <c r="W58" s="25">
        <f t="shared" si="1"/>
        <v>11.518000000000001</v>
      </c>
      <c r="X58" s="25">
        <f t="shared" si="2"/>
        <v>4713.3</v>
      </c>
      <c r="Y58" s="216">
        <v>137</v>
      </c>
      <c r="Z58" s="216">
        <v>7.1482000000000001</v>
      </c>
      <c r="AA58" s="287">
        <v>3471.8420000000001</v>
      </c>
      <c r="AB58" s="187">
        <v>528</v>
      </c>
      <c r="AC58" s="173">
        <v>24.617100000000001</v>
      </c>
      <c r="AD58" s="173">
        <v>11469.044</v>
      </c>
      <c r="AE58" s="216"/>
      <c r="AF58" s="216"/>
      <c r="AG58" s="216"/>
      <c r="AH58" s="20"/>
      <c r="AI58" s="186"/>
      <c r="AJ58" s="20"/>
      <c r="AK58" s="214">
        <v>55</v>
      </c>
      <c r="AL58" s="214">
        <v>2.1132</v>
      </c>
      <c r="AM58" s="214">
        <v>1790.2560000000001</v>
      </c>
      <c r="AN58" s="173">
        <v>29</v>
      </c>
      <c r="AO58" s="173">
        <v>0.57730000000000004</v>
      </c>
      <c r="AP58" s="191">
        <v>3768.5650000000001</v>
      </c>
      <c r="AQ58" s="108">
        <f t="shared" ref="AQ58:AS71" si="14">SUM(J58,M58,V58,Y58,AB58,AE58,AH58,AK58,AN58)</f>
        <v>3150</v>
      </c>
      <c r="AR58" s="108">
        <f t="shared" si="14"/>
        <v>239.10900000000001</v>
      </c>
      <c r="AS58" s="108">
        <f t="shared" si="14"/>
        <v>93928.050999999992</v>
      </c>
      <c r="AT58" s="32" t="s">
        <v>23</v>
      </c>
      <c r="AU58" s="34"/>
      <c r="AV58" s="21" t="s">
        <v>64</v>
      </c>
      <c r="AW58" s="12"/>
    </row>
    <row r="59" spans="1:49" ht="24" customHeight="1">
      <c r="A59" s="309" t="s">
        <v>65</v>
      </c>
      <c r="B59" s="310"/>
      <c r="C59" s="104" t="s">
        <v>66</v>
      </c>
      <c r="D59" s="132"/>
      <c r="E59" s="132"/>
      <c r="F59" s="132"/>
      <c r="G59" s="153"/>
      <c r="H59" s="172"/>
      <c r="I59" s="134"/>
      <c r="J59" s="95">
        <f t="shared" si="11"/>
        <v>0</v>
      </c>
      <c r="K59" s="95">
        <f t="shared" si="12"/>
        <v>0</v>
      </c>
      <c r="L59" s="95">
        <f t="shared" si="13"/>
        <v>0</v>
      </c>
      <c r="M59" s="169"/>
      <c r="N59" s="215"/>
      <c r="O59" s="169"/>
      <c r="P59" s="169"/>
      <c r="Q59" s="215"/>
      <c r="R59" s="169"/>
      <c r="S59" s="40"/>
      <c r="T59" s="40"/>
      <c r="U59" s="50"/>
      <c r="V59" s="95">
        <f t="shared" si="7"/>
        <v>0</v>
      </c>
      <c r="W59" s="95">
        <f t="shared" si="1"/>
        <v>0</v>
      </c>
      <c r="X59" s="95">
        <f t="shared" si="2"/>
        <v>0</v>
      </c>
      <c r="Y59" s="169"/>
      <c r="Z59" s="215"/>
      <c r="AA59" s="108"/>
      <c r="AB59" s="153"/>
      <c r="AC59" s="186"/>
      <c r="AD59" s="20"/>
      <c r="AE59" s="169"/>
      <c r="AF59" s="215"/>
      <c r="AG59" s="169"/>
      <c r="AH59" s="20"/>
      <c r="AI59" s="186"/>
      <c r="AJ59" s="20"/>
      <c r="AK59" s="169"/>
      <c r="AL59" s="215"/>
      <c r="AM59" s="169"/>
      <c r="AN59" s="20"/>
      <c r="AO59" s="184"/>
      <c r="AP59" s="277"/>
      <c r="AQ59" s="108">
        <f t="shared" si="14"/>
        <v>0</v>
      </c>
      <c r="AR59" s="108">
        <f t="shared" si="14"/>
        <v>0</v>
      </c>
      <c r="AS59" s="108">
        <f t="shared" si="14"/>
        <v>0</v>
      </c>
      <c r="AT59" s="54" t="s">
        <v>66</v>
      </c>
      <c r="AU59" s="311" t="s">
        <v>65</v>
      </c>
      <c r="AV59" s="312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157"/>
      <c r="H60" s="23"/>
      <c r="I60" s="158"/>
      <c r="J60" s="112">
        <f t="shared" si="11"/>
        <v>0</v>
      </c>
      <c r="K60" s="112">
        <f t="shared" si="12"/>
        <v>0</v>
      </c>
      <c r="L60" s="112">
        <f t="shared" si="13"/>
        <v>0</v>
      </c>
      <c r="M60" s="213">
        <v>56</v>
      </c>
      <c r="N60" s="213">
        <v>1.9251</v>
      </c>
      <c r="O60" s="213">
        <v>2107.8389999999999</v>
      </c>
      <c r="P60" s="213">
        <v>40</v>
      </c>
      <c r="Q60" s="213">
        <v>226.2886</v>
      </c>
      <c r="R60" s="213">
        <v>78688.047999999995</v>
      </c>
      <c r="S60" s="41"/>
      <c r="T60" s="41"/>
      <c r="U60" s="41"/>
      <c r="V60" s="112">
        <f t="shared" si="7"/>
        <v>40</v>
      </c>
      <c r="W60" s="112">
        <f t="shared" si="1"/>
        <v>226.2886</v>
      </c>
      <c r="X60" s="112">
        <f t="shared" si="2"/>
        <v>78688.047999999995</v>
      </c>
      <c r="Y60" s="213"/>
      <c r="Z60" s="213"/>
      <c r="AA60" s="109"/>
      <c r="AB60" s="157"/>
      <c r="AC60" s="23"/>
      <c r="AD60" s="23"/>
      <c r="AE60" s="213"/>
      <c r="AF60" s="213"/>
      <c r="AG60" s="213"/>
      <c r="AH60" s="23"/>
      <c r="AI60" s="23"/>
      <c r="AJ60" s="23"/>
      <c r="AK60" s="213"/>
      <c r="AL60" s="213"/>
      <c r="AM60" s="213"/>
      <c r="AN60" s="23"/>
      <c r="AO60" s="23"/>
      <c r="AP60" s="23"/>
      <c r="AQ60" s="45">
        <f t="shared" si="14"/>
        <v>96</v>
      </c>
      <c r="AR60" s="45">
        <f t="shared" si="14"/>
        <v>228.21369999999999</v>
      </c>
      <c r="AS60" s="45">
        <f t="shared" si="14"/>
        <v>80795.886999999988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1">
        <v>51</v>
      </c>
      <c r="E61" s="131">
        <v>20.819599999999998</v>
      </c>
      <c r="F61" s="133">
        <v>8288.2709347740274</v>
      </c>
      <c r="G61" s="170">
        <v>18</v>
      </c>
      <c r="H61" s="173">
        <v>34.196399999999997</v>
      </c>
      <c r="I61" s="171">
        <v>17194.781999999999</v>
      </c>
      <c r="J61" s="25">
        <f t="shared" ref="J61:J71" si="15">SUM(D61,G61)</f>
        <v>69</v>
      </c>
      <c r="K61" s="25">
        <f t="shared" ref="K61:K71" si="16">SUM(E61,H61)</f>
        <v>55.015999999999991</v>
      </c>
      <c r="L61" s="25">
        <f t="shared" ref="L61:L71" si="17">SUM(F61,I61)</f>
        <v>25483.052934774027</v>
      </c>
      <c r="M61" s="216">
        <v>2555</v>
      </c>
      <c r="N61" s="216">
        <v>1120.5663999999999</v>
      </c>
      <c r="O61" s="216">
        <v>355850.29299999995</v>
      </c>
      <c r="P61" s="173">
        <v>578</v>
      </c>
      <c r="Q61" s="173">
        <v>2955.9050999999999</v>
      </c>
      <c r="R61" s="173">
        <v>497711.62599999999</v>
      </c>
      <c r="S61" s="52"/>
      <c r="T61" s="52"/>
      <c r="U61" s="52"/>
      <c r="V61" s="25">
        <f t="shared" si="7"/>
        <v>578</v>
      </c>
      <c r="W61" s="25">
        <f t="shared" si="1"/>
        <v>2955.9050999999999</v>
      </c>
      <c r="X61" s="25">
        <f t="shared" si="2"/>
        <v>497711.62599999999</v>
      </c>
      <c r="Y61" s="216">
        <v>552</v>
      </c>
      <c r="Z61" s="216">
        <v>1758.0027000000002</v>
      </c>
      <c r="AA61" s="287">
        <v>266424.467</v>
      </c>
      <c r="AB61" s="187">
        <v>1875</v>
      </c>
      <c r="AC61" s="173">
        <v>370.08339999999998</v>
      </c>
      <c r="AD61" s="173">
        <v>98857.156000000003</v>
      </c>
      <c r="AE61" s="214">
        <v>119</v>
      </c>
      <c r="AF61" s="214">
        <v>8.2604000000000006</v>
      </c>
      <c r="AG61" s="214">
        <v>12479.955</v>
      </c>
      <c r="AH61" s="173">
        <v>149</v>
      </c>
      <c r="AI61" s="173">
        <v>59.681099999999994</v>
      </c>
      <c r="AJ61" s="173">
        <v>31429.182000000001</v>
      </c>
      <c r="AK61" s="214">
        <v>114</v>
      </c>
      <c r="AL61" s="214">
        <v>4.5343</v>
      </c>
      <c r="AM61" s="214">
        <v>4592.5929999999998</v>
      </c>
      <c r="AN61" s="173">
        <v>229</v>
      </c>
      <c r="AO61" s="173">
        <v>43.527100000000004</v>
      </c>
      <c r="AP61" s="173">
        <v>19085.623</v>
      </c>
      <c r="AQ61" s="108">
        <f t="shared" si="14"/>
        <v>6240</v>
      </c>
      <c r="AR61" s="108">
        <f t="shared" si="14"/>
        <v>6375.5765000000001</v>
      </c>
      <c r="AS61" s="108">
        <f t="shared" si="14"/>
        <v>1311913.947934774</v>
      </c>
      <c r="AT61" s="32" t="s">
        <v>23</v>
      </c>
      <c r="AU61" s="34"/>
      <c r="AV61" s="21" t="s">
        <v>64</v>
      </c>
      <c r="AW61" s="12"/>
    </row>
    <row r="62" spans="1:49" ht="24" customHeight="1">
      <c r="A62" s="313" t="s">
        <v>67</v>
      </c>
      <c r="B62" s="314" t="s">
        <v>68</v>
      </c>
      <c r="C62" s="102" t="s">
        <v>66</v>
      </c>
      <c r="D62" s="132"/>
      <c r="E62" s="132"/>
      <c r="F62" s="125"/>
      <c r="G62" s="153"/>
      <c r="H62" s="25"/>
      <c r="I62" s="134"/>
      <c r="J62" s="95">
        <f t="shared" si="15"/>
        <v>0</v>
      </c>
      <c r="K62" s="95">
        <f t="shared" si="16"/>
        <v>0</v>
      </c>
      <c r="L62" s="95">
        <f t="shared" si="17"/>
        <v>0</v>
      </c>
      <c r="M62" s="169"/>
      <c r="N62" s="169"/>
      <c r="O62" s="169"/>
      <c r="P62" s="20"/>
      <c r="Q62" s="20"/>
      <c r="R62" s="20"/>
      <c r="S62" s="43"/>
      <c r="T62" s="43"/>
      <c r="U62" s="43"/>
      <c r="V62" s="95">
        <f t="shared" si="7"/>
        <v>0</v>
      </c>
      <c r="W62" s="95">
        <f t="shared" si="1"/>
        <v>0</v>
      </c>
      <c r="X62" s="95">
        <f t="shared" si="2"/>
        <v>0</v>
      </c>
      <c r="Y62" s="169"/>
      <c r="Z62" s="169"/>
      <c r="AA62" s="108"/>
      <c r="AB62" s="153"/>
      <c r="AC62" s="20"/>
      <c r="AD62" s="20"/>
      <c r="AE62" s="169"/>
      <c r="AF62" s="169"/>
      <c r="AG62" s="169"/>
      <c r="AH62" s="20"/>
      <c r="AI62" s="20"/>
      <c r="AJ62" s="20"/>
      <c r="AK62" s="169"/>
      <c r="AL62" s="169"/>
      <c r="AM62" s="169"/>
      <c r="AN62" s="20"/>
      <c r="AO62" s="20"/>
      <c r="AP62" s="20"/>
      <c r="AQ62" s="108">
        <f t="shared" si="14"/>
        <v>0</v>
      </c>
      <c r="AR62" s="108">
        <f t="shared" si="14"/>
        <v>0</v>
      </c>
      <c r="AS62" s="108">
        <f t="shared" si="14"/>
        <v>0</v>
      </c>
      <c r="AT62" s="55" t="s">
        <v>66</v>
      </c>
      <c r="AU62" s="311" t="s">
        <v>67</v>
      </c>
      <c r="AV62" s="312"/>
      <c r="AW62" s="12"/>
    </row>
    <row r="63" spans="1:49" ht="24" customHeight="1">
      <c r="A63" s="15"/>
      <c r="B63" s="16"/>
      <c r="C63" s="101" t="s">
        <v>24</v>
      </c>
      <c r="D63" s="126">
        <v>12</v>
      </c>
      <c r="E63" s="126">
        <v>321.36059999999998</v>
      </c>
      <c r="F63" s="126">
        <v>153000.80159593391</v>
      </c>
      <c r="G63" s="157">
        <v>11</v>
      </c>
      <c r="H63" s="23">
        <v>262.38979999999998</v>
      </c>
      <c r="I63" s="158">
        <v>142747.08100000001</v>
      </c>
      <c r="J63" s="112">
        <f t="shared" si="15"/>
        <v>23</v>
      </c>
      <c r="K63" s="112">
        <f t="shared" si="16"/>
        <v>583.7503999999999</v>
      </c>
      <c r="L63" s="112">
        <f t="shared" si="17"/>
        <v>295747.88259593392</v>
      </c>
      <c r="M63" s="213">
        <v>76</v>
      </c>
      <c r="N63" s="213">
        <v>2482.9157</v>
      </c>
      <c r="O63" s="213">
        <v>250210.29300000003</v>
      </c>
      <c r="P63" s="23">
        <v>63</v>
      </c>
      <c r="Q63" s="23">
        <v>5285.9965999999995</v>
      </c>
      <c r="R63" s="23">
        <v>505083.75599999999</v>
      </c>
      <c r="S63" s="44"/>
      <c r="T63" s="44"/>
      <c r="U63" s="44"/>
      <c r="V63" s="112">
        <f t="shared" si="7"/>
        <v>63</v>
      </c>
      <c r="W63" s="112">
        <f t="shared" si="1"/>
        <v>5285.9965999999995</v>
      </c>
      <c r="X63" s="112">
        <f t="shared" si="2"/>
        <v>505083.75599999999</v>
      </c>
      <c r="Y63" s="213"/>
      <c r="Z63" s="213"/>
      <c r="AA63" s="109"/>
      <c r="AB63" s="157"/>
      <c r="AC63" s="23"/>
      <c r="AD63" s="23"/>
      <c r="AE63" s="213"/>
      <c r="AF63" s="213"/>
      <c r="AG63" s="213"/>
      <c r="AH63" s="23"/>
      <c r="AI63" s="23"/>
      <c r="AJ63" s="23"/>
      <c r="AK63" s="213"/>
      <c r="AL63" s="213"/>
      <c r="AM63" s="213"/>
      <c r="AN63" s="23"/>
      <c r="AO63" s="23"/>
      <c r="AP63" s="23"/>
      <c r="AQ63" s="45">
        <f t="shared" si="14"/>
        <v>162</v>
      </c>
      <c r="AR63" s="45">
        <f t="shared" si="14"/>
        <v>8352.6626999999989</v>
      </c>
      <c r="AS63" s="45">
        <f t="shared" si="14"/>
        <v>1051041.9315959339</v>
      </c>
      <c r="AT63" s="22" t="s">
        <v>24</v>
      </c>
      <c r="AU63" s="16"/>
      <c r="AV63" s="27"/>
      <c r="AW63" s="12"/>
    </row>
    <row r="64" spans="1:49" ht="24" customHeight="1">
      <c r="A64" s="19" t="s">
        <v>69</v>
      </c>
      <c r="B64" s="293" t="s">
        <v>70</v>
      </c>
      <c r="C64" s="102" t="s">
        <v>23</v>
      </c>
      <c r="D64" s="125"/>
      <c r="E64" s="125"/>
      <c r="F64" s="125"/>
      <c r="G64" s="20">
        <v>155</v>
      </c>
      <c r="H64" s="20">
        <v>27.325749999999999</v>
      </c>
      <c r="I64" s="134">
        <v>18959.059000000001</v>
      </c>
      <c r="J64" s="25">
        <f t="shared" si="15"/>
        <v>155</v>
      </c>
      <c r="K64" s="25">
        <f t="shared" si="16"/>
        <v>27.325749999999999</v>
      </c>
      <c r="L64" s="25">
        <f t="shared" si="17"/>
        <v>18959.059000000001</v>
      </c>
      <c r="M64" s="169">
        <v>681</v>
      </c>
      <c r="N64" s="169">
        <v>92.083699999999993</v>
      </c>
      <c r="O64" s="169">
        <v>62704.478000000003</v>
      </c>
      <c r="P64" s="20">
        <v>1937</v>
      </c>
      <c r="Q64" s="20">
        <v>405.01799999999997</v>
      </c>
      <c r="R64" s="20">
        <v>164104.535</v>
      </c>
      <c r="S64" s="111"/>
      <c r="T64" s="40"/>
      <c r="U64" s="40"/>
      <c r="V64" s="25">
        <f t="shared" si="7"/>
        <v>1937</v>
      </c>
      <c r="W64" s="25">
        <f t="shared" si="1"/>
        <v>405.01799999999997</v>
      </c>
      <c r="X64" s="25">
        <f t="shared" si="2"/>
        <v>164104.535</v>
      </c>
      <c r="Y64" s="169">
        <v>10</v>
      </c>
      <c r="Z64" s="169">
        <v>251.005</v>
      </c>
      <c r="AA64" s="108">
        <v>16949.331999999999</v>
      </c>
      <c r="AB64" s="153">
        <v>24</v>
      </c>
      <c r="AC64" s="20">
        <v>0.41120000000000001</v>
      </c>
      <c r="AD64" s="20">
        <v>218.05199999999999</v>
      </c>
      <c r="AE64" s="169"/>
      <c r="AF64" s="169"/>
      <c r="AG64" s="169"/>
      <c r="AH64" s="20"/>
      <c r="AI64" s="20"/>
      <c r="AJ64" s="20"/>
      <c r="AK64" s="169"/>
      <c r="AL64" s="169"/>
      <c r="AM64" s="169"/>
      <c r="AN64" s="20"/>
      <c r="AO64" s="20"/>
      <c r="AP64" s="20"/>
      <c r="AQ64" s="108">
        <f t="shared" si="14"/>
        <v>2807</v>
      </c>
      <c r="AR64" s="108">
        <f t="shared" si="14"/>
        <v>775.84364999999991</v>
      </c>
      <c r="AS64" s="108">
        <f t="shared" si="14"/>
        <v>262935.45600000006</v>
      </c>
      <c r="AT64" s="32" t="s">
        <v>23</v>
      </c>
      <c r="AU64" s="295" t="s">
        <v>70</v>
      </c>
      <c r="AV64" s="35" t="s">
        <v>69</v>
      </c>
      <c r="AW64" s="12"/>
    </row>
    <row r="65" spans="1:49" ht="24" customHeight="1">
      <c r="A65" s="19"/>
      <c r="B65" s="294"/>
      <c r="C65" s="101" t="s">
        <v>24</v>
      </c>
      <c r="D65" s="126">
        <v>287</v>
      </c>
      <c r="E65" s="126">
        <v>26.312200000000001</v>
      </c>
      <c r="F65" s="127">
        <v>36940.289469292053</v>
      </c>
      <c r="G65" s="23">
        <v>44</v>
      </c>
      <c r="H65" s="23">
        <v>3.5733000000000001</v>
      </c>
      <c r="I65" s="158">
        <v>7683.1369999999997</v>
      </c>
      <c r="J65" s="116">
        <f t="shared" si="15"/>
        <v>331</v>
      </c>
      <c r="K65" s="116">
        <f t="shared" si="16"/>
        <v>29.8855</v>
      </c>
      <c r="L65" s="116">
        <f t="shared" si="17"/>
        <v>44623.426469292055</v>
      </c>
      <c r="M65" s="213">
        <v>5</v>
      </c>
      <c r="N65" s="213">
        <v>0.15</v>
      </c>
      <c r="O65" s="213">
        <v>126.36</v>
      </c>
      <c r="P65" s="23">
        <v>33</v>
      </c>
      <c r="Q65" s="23">
        <v>14.5846</v>
      </c>
      <c r="R65" s="23">
        <v>1726.826</v>
      </c>
      <c r="S65" s="41"/>
      <c r="T65" s="41"/>
      <c r="U65" s="41"/>
      <c r="V65" s="116">
        <f t="shared" si="7"/>
        <v>33</v>
      </c>
      <c r="W65" s="116">
        <f t="shared" si="1"/>
        <v>14.5846</v>
      </c>
      <c r="X65" s="116">
        <f t="shared" si="2"/>
        <v>1726.826</v>
      </c>
      <c r="Y65" s="213"/>
      <c r="Z65" s="213"/>
      <c r="AA65" s="109"/>
      <c r="AB65" s="157"/>
      <c r="AC65" s="23"/>
      <c r="AD65" s="23"/>
      <c r="AE65" s="213"/>
      <c r="AF65" s="213"/>
      <c r="AG65" s="213"/>
      <c r="AH65" s="23"/>
      <c r="AI65" s="23"/>
      <c r="AJ65" s="23"/>
      <c r="AK65" s="213"/>
      <c r="AL65" s="213"/>
      <c r="AM65" s="213"/>
      <c r="AN65" s="23"/>
      <c r="AO65" s="23"/>
      <c r="AP65" s="23"/>
      <c r="AQ65" s="45">
        <f t="shared" si="14"/>
        <v>369</v>
      </c>
      <c r="AR65" s="45">
        <f t="shared" si="14"/>
        <v>44.620100000000001</v>
      </c>
      <c r="AS65" s="45">
        <f t="shared" si="14"/>
        <v>46476.612469292057</v>
      </c>
      <c r="AT65" s="61" t="s">
        <v>24</v>
      </c>
      <c r="AU65" s="296"/>
      <c r="AV65" s="21"/>
      <c r="AW65" s="12"/>
    </row>
    <row r="66" spans="1:49" ht="24" customHeight="1">
      <c r="A66" s="19" t="s">
        <v>71</v>
      </c>
      <c r="B66" s="293" t="s">
        <v>72</v>
      </c>
      <c r="C66" s="102" t="s">
        <v>23</v>
      </c>
      <c r="D66" s="125"/>
      <c r="E66" s="125"/>
      <c r="F66" s="125"/>
      <c r="G66" s="174"/>
      <c r="H66" s="174"/>
      <c r="I66" s="175"/>
      <c r="J66" s="25">
        <f t="shared" si="15"/>
        <v>0</v>
      </c>
      <c r="K66" s="25">
        <f t="shared" si="16"/>
        <v>0</v>
      </c>
      <c r="L66" s="25">
        <f t="shared" si="17"/>
        <v>0</v>
      </c>
      <c r="M66" s="169"/>
      <c r="N66" s="169"/>
      <c r="O66" s="169"/>
      <c r="P66" s="20"/>
      <c r="Q66" s="20"/>
      <c r="R66" s="20"/>
      <c r="S66" s="111"/>
      <c r="T66" s="40"/>
      <c r="U66" s="40"/>
      <c r="V66" s="25">
        <f t="shared" si="7"/>
        <v>0</v>
      </c>
      <c r="W66" s="25">
        <f t="shared" si="1"/>
        <v>0</v>
      </c>
      <c r="X66" s="25">
        <f t="shared" si="2"/>
        <v>0</v>
      </c>
      <c r="Y66" s="169"/>
      <c r="Z66" s="169"/>
      <c r="AA66" s="108"/>
      <c r="AB66" s="153"/>
      <c r="AC66" s="20"/>
      <c r="AD66" s="20"/>
      <c r="AE66" s="169"/>
      <c r="AF66" s="169"/>
      <c r="AG66" s="169"/>
      <c r="AH66" s="20"/>
      <c r="AI66" s="20"/>
      <c r="AJ66" s="20"/>
      <c r="AK66" s="169"/>
      <c r="AL66" s="169"/>
      <c r="AM66" s="169"/>
      <c r="AN66" s="20"/>
      <c r="AO66" s="20"/>
      <c r="AP66" s="20"/>
      <c r="AQ66" s="108">
        <f t="shared" si="14"/>
        <v>0</v>
      </c>
      <c r="AR66" s="108">
        <f t="shared" si="14"/>
        <v>0</v>
      </c>
      <c r="AS66" s="108">
        <f t="shared" si="14"/>
        <v>0</v>
      </c>
      <c r="AT66" s="32" t="s">
        <v>23</v>
      </c>
      <c r="AU66" s="295" t="s">
        <v>72</v>
      </c>
      <c r="AV66" s="21" t="s">
        <v>71</v>
      </c>
      <c r="AW66" s="12"/>
    </row>
    <row r="67" spans="1:49" ht="24" customHeight="1">
      <c r="A67" s="26" t="s">
        <v>49</v>
      </c>
      <c r="B67" s="294"/>
      <c r="C67" s="101" t="s">
        <v>24</v>
      </c>
      <c r="D67" s="126"/>
      <c r="E67" s="126"/>
      <c r="F67" s="126"/>
      <c r="G67" s="176"/>
      <c r="H67" s="176"/>
      <c r="I67" s="177"/>
      <c r="J67" s="116">
        <f t="shared" si="15"/>
        <v>0</v>
      </c>
      <c r="K67" s="116">
        <f t="shared" si="16"/>
        <v>0</v>
      </c>
      <c r="L67" s="116">
        <f t="shared" si="17"/>
        <v>0</v>
      </c>
      <c r="M67" s="213"/>
      <c r="N67" s="213"/>
      <c r="O67" s="213"/>
      <c r="P67" s="23"/>
      <c r="Q67" s="23"/>
      <c r="R67" s="23"/>
      <c r="S67" s="41"/>
      <c r="T67" s="41"/>
      <c r="U67" s="41"/>
      <c r="V67" s="116">
        <f t="shared" si="7"/>
        <v>0</v>
      </c>
      <c r="W67" s="116">
        <f t="shared" si="1"/>
        <v>0</v>
      </c>
      <c r="X67" s="116">
        <f t="shared" si="2"/>
        <v>0</v>
      </c>
      <c r="Y67" s="213"/>
      <c r="Z67" s="213"/>
      <c r="AA67" s="109"/>
      <c r="AB67" s="157"/>
      <c r="AC67" s="23"/>
      <c r="AD67" s="23"/>
      <c r="AE67" s="213"/>
      <c r="AF67" s="213"/>
      <c r="AG67" s="213"/>
      <c r="AH67" s="23"/>
      <c r="AI67" s="23"/>
      <c r="AJ67" s="23"/>
      <c r="AK67" s="213"/>
      <c r="AL67" s="213"/>
      <c r="AM67" s="213"/>
      <c r="AN67" s="23"/>
      <c r="AO67" s="23"/>
      <c r="AP67" s="23"/>
      <c r="AQ67" s="45">
        <f t="shared" si="14"/>
        <v>0</v>
      </c>
      <c r="AR67" s="45">
        <f t="shared" si="14"/>
        <v>0</v>
      </c>
      <c r="AS67" s="45">
        <f t="shared" si="14"/>
        <v>0</v>
      </c>
      <c r="AT67" s="22" t="s">
        <v>24</v>
      </c>
      <c r="AU67" s="296"/>
      <c r="AV67" s="27" t="s">
        <v>49</v>
      </c>
      <c r="AW67" s="12"/>
    </row>
    <row r="68" spans="1:49" ht="24" customHeight="1">
      <c r="A68" s="297" t="s">
        <v>73</v>
      </c>
      <c r="B68" s="298"/>
      <c r="C68" s="102" t="s">
        <v>23</v>
      </c>
      <c r="D68" s="20">
        <v>51</v>
      </c>
      <c r="E68" s="20">
        <v>20.819599999999998</v>
      </c>
      <c r="F68" s="25">
        <v>8288.2709347740274</v>
      </c>
      <c r="G68" s="178">
        <v>173</v>
      </c>
      <c r="H68" s="83">
        <v>61.522149999999996</v>
      </c>
      <c r="I68" s="179">
        <v>36153.841</v>
      </c>
      <c r="J68" s="25">
        <f t="shared" si="15"/>
        <v>224</v>
      </c>
      <c r="K68" s="25">
        <f t="shared" si="16"/>
        <v>82.34174999999999</v>
      </c>
      <c r="L68" s="25">
        <f t="shared" si="17"/>
        <v>44442.111934774031</v>
      </c>
      <c r="M68" s="169">
        <v>3236</v>
      </c>
      <c r="N68" s="169">
        <v>1212.6500999999998</v>
      </c>
      <c r="O68" s="169">
        <v>418554.77099999995</v>
      </c>
      <c r="P68" s="20">
        <v>2515</v>
      </c>
      <c r="Q68" s="20">
        <v>3360.9231</v>
      </c>
      <c r="R68" s="20">
        <v>661816.16099999996</v>
      </c>
      <c r="S68" s="25"/>
      <c r="T68" s="25"/>
      <c r="U68" s="25"/>
      <c r="V68" s="25">
        <f t="shared" si="7"/>
        <v>2515</v>
      </c>
      <c r="W68" s="25">
        <f t="shared" si="1"/>
        <v>3360.9231</v>
      </c>
      <c r="X68" s="25">
        <f t="shared" si="2"/>
        <v>661816.16099999996</v>
      </c>
      <c r="Y68" s="169">
        <v>562</v>
      </c>
      <c r="Z68" s="169">
        <v>2009.0077000000001</v>
      </c>
      <c r="AA68" s="108">
        <v>283373.799</v>
      </c>
      <c r="AB68" s="153">
        <v>1899</v>
      </c>
      <c r="AC68" s="20">
        <v>370.49459999999999</v>
      </c>
      <c r="AD68" s="20">
        <v>99075.207999999999</v>
      </c>
      <c r="AE68" s="169">
        <v>119</v>
      </c>
      <c r="AF68" s="169">
        <v>8.2604000000000006</v>
      </c>
      <c r="AG68" s="169">
        <v>12479.955</v>
      </c>
      <c r="AH68" s="20">
        <v>149</v>
      </c>
      <c r="AI68" s="20">
        <v>59.681099999999994</v>
      </c>
      <c r="AJ68" s="20">
        <v>31429.182000000001</v>
      </c>
      <c r="AK68" s="169">
        <v>114</v>
      </c>
      <c r="AL68" s="169">
        <v>4.5343</v>
      </c>
      <c r="AM68" s="169">
        <v>4592.5929999999998</v>
      </c>
      <c r="AN68" s="20">
        <v>229</v>
      </c>
      <c r="AO68" s="20">
        <v>43.527100000000004</v>
      </c>
      <c r="AP68" s="20">
        <v>19085.623</v>
      </c>
      <c r="AQ68" s="108">
        <f>SUM(J68,M68,V68,Y68,AB68,AE68,AH68,AK68,AN68)</f>
        <v>9047</v>
      </c>
      <c r="AR68" s="108">
        <f t="shared" si="14"/>
        <v>7151.4201500000008</v>
      </c>
      <c r="AS68" s="108">
        <f t="shared" si="14"/>
        <v>1574849.403934774</v>
      </c>
      <c r="AT68" s="31" t="s">
        <v>23</v>
      </c>
      <c r="AU68" s="301" t="s">
        <v>73</v>
      </c>
      <c r="AV68" s="302"/>
      <c r="AW68" s="12"/>
    </row>
    <row r="69" spans="1:49" ht="24" customHeight="1">
      <c r="A69" s="299"/>
      <c r="B69" s="300"/>
      <c r="C69" s="101" t="s">
        <v>24</v>
      </c>
      <c r="D69" s="23">
        <v>299</v>
      </c>
      <c r="E69" s="23">
        <v>347.6728</v>
      </c>
      <c r="F69" s="24">
        <v>189941.09106522595</v>
      </c>
      <c r="G69" s="180">
        <v>55</v>
      </c>
      <c r="H69" s="84">
        <v>265.9631</v>
      </c>
      <c r="I69" s="181">
        <v>150430.21799999999</v>
      </c>
      <c r="J69" s="116">
        <f t="shared" si="15"/>
        <v>354</v>
      </c>
      <c r="K69" s="116">
        <f t="shared" si="16"/>
        <v>613.63589999999999</v>
      </c>
      <c r="L69" s="116">
        <f t="shared" si="17"/>
        <v>340371.30906522594</v>
      </c>
      <c r="M69" s="213">
        <v>81</v>
      </c>
      <c r="N69" s="213">
        <v>2483.0657000000001</v>
      </c>
      <c r="O69" s="213">
        <v>250336.65300000002</v>
      </c>
      <c r="P69" s="23">
        <v>96</v>
      </c>
      <c r="Q69" s="23">
        <v>5300.5811999999996</v>
      </c>
      <c r="R69" s="23">
        <v>506810.58199999999</v>
      </c>
      <c r="S69" s="24"/>
      <c r="T69" s="24"/>
      <c r="U69" s="24"/>
      <c r="V69" s="116">
        <f t="shared" si="7"/>
        <v>96</v>
      </c>
      <c r="W69" s="116">
        <f t="shared" si="1"/>
        <v>5300.5811999999996</v>
      </c>
      <c r="X69" s="116">
        <f t="shared" si="2"/>
        <v>506810.58199999999</v>
      </c>
      <c r="Y69" s="213"/>
      <c r="Z69" s="213"/>
      <c r="AA69" s="109"/>
      <c r="AB69" s="157"/>
      <c r="AC69" s="23"/>
      <c r="AD69" s="23"/>
      <c r="AE69" s="213"/>
      <c r="AF69" s="213"/>
      <c r="AG69" s="213"/>
      <c r="AH69" s="23"/>
      <c r="AI69" s="23"/>
      <c r="AJ69" s="23"/>
      <c r="AK69" s="213"/>
      <c r="AL69" s="213"/>
      <c r="AM69" s="213"/>
      <c r="AN69" s="23"/>
      <c r="AO69" s="23"/>
      <c r="AP69" s="23"/>
      <c r="AQ69" s="45">
        <f t="shared" si="14"/>
        <v>531</v>
      </c>
      <c r="AR69" s="45">
        <f t="shared" si="14"/>
        <v>8397.2828000000009</v>
      </c>
      <c r="AS69" s="45">
        <f t="shared" si="14"/>
        <v>1097518.5440652259</v>
      </c>
      <c r="AT69" s="56" t="s">
        <v>24</v>
      </c>
      <c r="AU69" s="303"/>
      <c r="AV69" s="304"/>
      <c r="AW69" s="12"/>
    </row>
    <row r="70" spans="1:49" ht="24" customHeight="1" thickBot="1">
      <c r="A70" s="305" t="s">
        <v>74</v>
      </c>
      <c r="B70" s="306" t="s">
        <v>75</v>
      </c>
      <c r="C70" s="306"/>
      <c r="D70" s="36"/>
      <c r="E70" s="36"/>
      <c r="F70" s="37"/>
      <c r="G70" s="65"/>
      <c r="H70" s="36"/>
      <c r="I70" s="135"/>
      <c r="J70" s="118">
        <f t="shared" si="15"/>
        <v>0</v>
      </c>
      <c r="K70" s="118">
        <f t="shared" si="16"/>
        <v>0</v>
      </c>
      <c r="L70" s="118">
        <f t="shared" si="17"/>
        <v>0</v>
      </c>
      <c r="M70" s="217"/>
      <c r="N70" s="36"/>
      <c r="O70" s="36"/>
      <c r="P70" s="36"/>
      <c r="Q70" s="36"/>
      <c r="R70" s="36"/>
      <c r="S70" s="37"/>
      <c r="T70" s="37"/>
      <c r="U70" s="37"/>
      <c r="V70" s="118">
        <f t="shared" si="7"/>
        <v>0</v>
      </c>
      <c r="W70" s="118">
        <f t="shared" ref="W70:W71" si="18">SUM(Q70,T70)</f>
        <v>0</v>
      </c>
      <c r="X70" s="118">
        <f t="shared" ref="X70:X71" si="19">SUM(R70,U70)</f>
        <v>0</v>
      </c>
      <c r="Y70" s="217"/>
      <c r="Z70" s="36"/>
      <c r="AA70" s="37"/>
      <c r="AB70" s="65"/>
      <c r="AC70" s="36"/>
      <c r="AD70" s="36"/>
      <c r="AE70" s="217"/>
      <c r="AF70" s="36"/>
      <c r="AG70" s="36"/>
      <c r="AH70" s="36"/>
      <c r="AI70" s="36"/>
      <c r="AJ70" s="36"/>
      <c r="AK70" s="217"/>
      <c r="AL70" s="36"/>
      <c r="AM70" s="36"/>
      <c r="AN70" s="36"/>
      <c r="AO70" s="36"/>
      <c r="AP70" s="36"/>
      <c r="AQ70" s="47">
        <f t="shared" si="14"/>
        <v>0</v>
      </c>
      <c r="AR70" s="47">
        <f t="shared" si="14"/>
        <v>0</v>
      </c>
      <c r="AS70" s="47">
        <f t="shared" si="14"/>
        <v>0</v>
      </c>
      <c r="AT70" s="307" t="s">
        <v>74</v>
      </c>
      <c r="AU70" s="306" t="s">
        <v>75</v>
      </c>
      <c r="AV70" s="308"/>
      <c r="AW70" s="12"/>
    </row>
    <row r="71" spans="1:49" ht="24" customHeight="1" thickBot="1">
      <c r="A71" s="289" t="s">
        <v>76</v>
      </c>
      <c r="B71" s="290" t="s">
        <v>77</v>
      </c>
      <c r="C71" s="290"/>
      <c r="D71" s="36">
        <f t="shared" ref="D71:I71" si="20">D68+D69</f>
        <v>350</v>
      </c>
      <c r="E71" s="36">
        <f t="shared" si="20"/>
        <v>368.49239999999998</v>
      </c>
      <c r="F71" s="37">
        <f t="shared" si="20"/>
        <v>198229.36199999996</v>
      </c>
      <c r="G71" s="36">
        <f t="shared" si="20"/>
        <v>228</v>
      </c>
      <c r="H71" s="36">
        <f t="shared" si="20"/>
        <v>327.48525000000001</v>
      </c>
      <c r="I71" s="135">
        <f t="shared" si="20"/>
        <v>186584.05900000001</v>
      </c>
      <c r="J71" s="117">
        <f t="shared" si="15"/>
        <v>578</v>
      </c>
      <c r="K71" s="117">
        <f t="shared" si="16"/>
        <v>695.97765000000004</v>
      </c>
      <c r="L71" s="117">
        <f t="shared" si="17"/>
        <v>384813.42099999997</v>
      </c>
      <c r="M71" s="217">
        <f t="shared" ref="M71:O71" si="21">M68+M69</f>
        <v>3317</v>
      </c>
      <c r="N71" s="36">
        <f t="shared" si="21"/>
        <v>3695.7157999999999</v>
      </c>
      <c r="O71" s="36">
        <f t="shared" si="21"/>
        <v>668891.424</v>
      </c>
      <c r="P71" s="36">
        <f>P68+P69</f>
        <v>2611</v>
      </c>
      <c r="Q71" s="36">
        <f>Q68+Q69</f>
        <v>8661.5043000000005</v>
      </c>
      <c r="R71" s="36">
        <f>R68+R69</f>
        <v>1168626.743</v>
      </c>
      <c r="S71" s="37"/>
      <c r="T71" s="37"/>
      <c r="U71" s="37"/>
      <c r="V71" s="117">
        <f t="shared" si="7"/>
        <v>2611</v>
      </c>
      <c r="W71" s="117">
        <f t="shared" si="18"/>
        <v>8661.5043000000005</v>
      </c>
      <c r="X71" s="117">
        <f t="shared" si="19"/>
        <v>1168626.743</v>
      </c>
      <c r="Y71" s="217">
        <f t="shared" ref="Y71:AD71" si="22">Y68+Y69</f>
        <v>562</v>
      </c>
      <c r="Z71" s="36">
        <f t="shared" si="22"/>
        <v>2009.0077000000001</v>
      </c>
      <c r="AA71" s="37">
        <f t="shared" si="22"/>
        <v>283373.799</v>
      </c>
      <c r="AB71" s="65">
        <f t="shared" si="22"/>
        <v>1899</v>
      </c>
      <c r="AC71" s="36">
        <f t="shared" si="22"/>
        <v>370.49459999999999</v>
      </c>
      <c r="AD71" s="36">
        <f t="shared" si="22"/>
        <v>99075.207999999999</v>
      </c>
      <c r="AE71" s="217">
        <f t="shared" ref="AE71:AJ71" si="23">AE68+AE69</f>
        <v>119</v>
      </c>
      <c r="AF71" s="36">
        <f t="shared" si="23"/>
        <v>8.2604000000000006</v>
      </c>
      <c r="AG71" s="36">
        <f t="shared" si="23"/>
        <v>12479.955</v>
      </c>
      <c r="AH71" s="36">
        <f t="shared" si="23"/>
        <v>149</v>
      </c>
      <c r="AI71" s="36">
        <f t="shared" si="23"/>
        <v>59.681099999999994</v>
      </c>
      <c r="AJ71" s="36">
        <f t="shared" si="23"/>
        <v>31429.182000000001</v>
      </c>
      <c r="AK71" s="217">
        <f>AK68+AK69</f>
        <v>114</v>
      </c>
      <c r="AL71" s="36">
        <f>AL68+AL69</f>
        <v>4.5343</v>
      </c>
      <c r="AM71" s="36">
        <f>AM68+AM69</f>
        <v>4592.5929999999998</v>
      </c>
      <c r="AN71" s="36">
        <f>AN68+AN69</f>
        <v>229</v>
      </c>
      <c r="AO71" s="36">
        <f t="shared" ref="AO71:AP71" si="24">AO68+AO69</f>
        <v>43.527100000000004</v>
      </c>
      <c r="AP71" s="36">
        <f t="shared" si="24"/>
        <v>19085.623</v>
      </c>
      <c r="AQ71" s="46">
        <f t="shared" si="14"/>
        <v>9578</v>
      </c>
      <c r="AR71" s="46">
        <f t="shared" si="14"/>
        <v>15548.702949999997</v>
      </c>
      <c r="AS71" s="46">
        <f t="shared" si="14"/>
        <v>2672367.9480000003</v>
      </c>
      <c r="AT71" s="291" t="s">
        <v>76</v>
      </c>
      <c r="AU71" s="290" t="s">
        <v>77</v>
      </c>
      <c r="AV71" s="292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78</v>
      </c>
    </row>
    <row r="73" spans="1:49" ht="23.1" customHeight="1">
      <c r="D73" s="85"/>
      <c r="E73" s="85"/>
      <c r="F73" s="85"/>
      <c r="P73" s="85"/>
      <c r="Q73" s="85"/>
      <c r="R73" s="85"/>
      <c r="AR73" s="39"/>
      <c r="AS73" s="39"/>
    </row>
    <row r="74" spans="1:49" ht="23.1" customHeight="1">
      <c r="D74" s="85"/>
      <c r="E74" s="85"/>
      <c r="F74" s="85"/>
    </row>
    <row r="75" spans="1:49" ht="23.1" customHeight="1">
      <c r="D75" s="85"/>
      <c r="E75" s="85"/>
      <c r="F75" s="85"/>
    </row>
    <row r="76" spans="1:49" ht="23.1" customHeight="1">
      <c r="D76" s="85"/>
      <c r="E76" s="85"/>
      <c r="F76" s="85"/>
    </row>
    <row r="77" spans="1:49" ht="23.1" customHeight="1">
      <c r="D77" s="85"/>
      <c r="E77" s="85"/>
      <c r="F77" s="85"/>
    </row>
    <row r="78" spans="1:49" ht="23.1" customHeight="1">
      <c r="D78" s="85"/>
      <c r="E78" s="85"/>
      <c r="F78" s="85"/>
    </row>
    <row r="79" spans="1:49" ht="23.1" customHeight="1">
      <c r="D79" s="85"/>
      <c r="E79" s="85"/>
      <c r="F79" s="85"/>
    </row>
    <row r="80" spans="1:49" ht="23.1" customHeight="1">
      <c r="D80" s="85"/>
      <c r="E80" s="85"/>
      <c r="F80" s="85"/>
    </row>
    <row r="81" spans="4:25" ht="23.1" customHeight="1">
      <c r="D81" s="85"/>
      <c r="E81" s="85"/>
      <c r="F81" s="85"/>
    </row>
    <row r="82" spans="4:25">
      <c r="D82" s="85"/>
      <c r="E82" s="85"/>
      <c r="F82" s="85"/>
    </row>
    <row r="83" spans="4:25">
      <c r="D83" s="85"/>
      <c r="E83" s="85"/>
      <c r="F83" s="85"/>
    </row>
    <row r="84" spans="4:25">
      <c r="D84" s="85"/>
      <c r="E84" s="85"/>
      <c r="F84" s="85"/>
    </row>
    <row r="85" spans="4:25">
      <c r="D85" s="85"/>
      <c r="E85" s="85"/>
      <c r="F85" s="85"/>
    </row>
    <row r="86" spans="4:25">
      <c r="D86" s="86"/>
      <c r="E86" s="85"/>
      <c r="F86" s="85"/>
      <c r="G86" s="86"/>
      <c r="M86" s="39"/>
      <c r="P86" s="39"/>
      <c r="Y86" s="39"/>
    </row>
    <row r="87" spans="4:25">
      <c r="D87" s="86"/>
      <c r="E87" s="85"/>
      <c r="F87" s="85"/>
      <c r="G87" s="86"/>
      <c r="M87" s="39"/>
      <c r="P87" s="39"/>
      <c r="Y87" s="39"/>
    </row>
    <row r="88" spans="4:25">
      <c r="D88" s="86"/>
      <c r="E88" s="85"/>
      <c r="F88" s="85"/>
      <c r="G88" s="86"/>
      <c r="M88" s="39"/>
      <c r="P88" s="39"/>
      <c r="Y88" s="39"/>
    </row>
    <row r="89" spans="4:25">
      <c r="D89" s="86"/>
      <c r="E89" s="85"/>
      <c r="F89" s="85"/>
      <c r="G89" s="86"/>
      <c r="M89" s="39"/>
      <c r="P89" s="39"/>
      <c r="Y89" s="39"/>
    </row>
    <row r="90" spans="4:25">
      <c r="D90" s="86"/>
      <c r="E90" s="85"/>
      <c r="F90" s="85"/>
      <c r="G90" s="86"/>
      <c r="M90" s="39"/>
      <c r="P90" s="39"/>
      <c r="Y90" s="39"/>
    </row>
    <row r="91" spans="4:25">
      <c r="D91" s="86"/>
      <c r="E91" s="85"/>
      <c r="F91" s="85"/>
      <c r="G91" s="86"/>
      <c r="M91" s="39"/>
      <c r="P91" s="39"/>
      <c r="Y91" s="39"/>
    </row>
    <row r="92" spans="4:25">
      <c r="D92" s="86"/>
      <c r="E92" s="85"/>
      <c r="F92" s="85"/>
      <c r="G92" s="86"/>
      <c r="M92" s="39"/>
      <c r="P92" s="39"/>
      <c r="Y92" s="39"/>
    </row>
    <row r="93" spans="4:25">
      <c r="D93" s="86"/>
      <c r="E93" s="85"/>
      <c r="F93" s="85"/>
      <c r="G93" s="86"/>
      <c r="M93" s="39"/>
      <c r="P93" s="39"/>
      <c r="Y93" s="39"/>
    </row>
    <row r="94" spans="4:25">
      <c r="D94" s="86"/>
      <c r="E94" s="85"/>
      <c r="F94" s="85"/>
      <c r="G94" s="86"/>
      <c r="M94" s="39"/>
      <c r="P94" s="39"/>
      <c r="Y94" s="39"/>
    </row>
    <row r="95" spans="4:25">
      <c r="D95" s="86"/>
      <c r="E95" s="85"/>
      <c r="F95" s="85"/>
      <c r="G95" s="86"/>
      <c r="M95" s="39"/>
      <c r="P95" s="39"/>
      <c r="Y95" s="39"/>
    </row>
    <row r="96" spans="4:25">
      <c r="D96" s="39"/>
      <c r="G96" s="86"/>
      <c r="M96" s="39"/>
      <c r="P96" s="39"/>
      <c r="Y96" s="39"/>
    </row>
    <row r="97" spans="4:25">
      <c r="D97" s="39"/>
      <c r="G97" s="86"/>
      <c r="M97" s="39"/>
      <c r="P97" s="39"/>
      <c r="Y97" s="39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AD1" zoomScale="40" zoomScaleNormal="40" workbookViewId="0">
      <selection activeCell="AN6" sqref="AN6:AP70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88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2月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27" t="s">
        <v>2</v>
      </c>
      <c r="E3" s="325"/>
      <c r="F3" s="326"/>
      <c r="G3" s="322" t="s">
        <v>3</v>
      </c>
      <c r="H3" s="323"/>
      <c r="I3" s="328"/>
      <c r="J3" s="9" t="s">
        <v>4</v>
      </c>
      <c r="K3" s="94"/>
      <c r="L3" s="94"/>
      <c r="M3" s="322" t="s">
        <v>99</v>
      </c>
      <c r="N3" s="323"/>
      <c r="O3" s="328"/>
      <c r="P3" s="322" t="s">
        <v>5</v>
      </c>
      <c r="Q3" s="323"/>
      <c r="R3" s="328"/>
      <c r="S3" s="322" t="s">
        <v>6</v>
      </c>
      <c r="T3" s="323"/>
      <c r="U3" s="324"/>
      <c r="V3" s="94" t="s">
        <v>7</v>
      </c>
      <c r="W3" s="94"/>
      <c r="X3" s="8"/>
      <c r="Y3" s="322" t="s">
        <v>8</v>
      </c>
      <c r="Z3" s="323"/>
      <c r="AA3" s="328"/>
      <c r="AB3" s="325" t="s">
        <v>9</v>
      </c>
      <c r="AC3" s="325"/>
      <c r="AD3" s="326"/>
      <c r="AE3" s="322" t="s">
        <v>10</v>
      </c>
      <c r="AF3" s="323"/>
      <c r="AG3" s="328"/>
      <c r="AH3" s="322" t="s">
        <v>11</v>
      </c>
      <c r="AI3" s="323"/>
      <c r="AJ3" s="328"/>
      <c r="AK3" s="322" t="s">
        <v>12</v>
      </c>
      <c r="AL3" s="323"/>
      <c r="AM3" s="328"/>
      <c r="AN3" s="322" t="s">
        <v>13</v>
      </c>
      <c r="AO3" s="323"/>
      <c r="AP3" s="328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3" t="s">
        <v>15</v>
      </c>
      <c r="H4" s="13" t="s">
        <v>16</v>
      </c>
      <c r="I4" s="13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286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7" t="s">
        <v>18</v>
      </c>
      <c r="H5" s="17" t="s">
        <v>19</v>
      </c>
      <c r="I5" s="17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23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39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93" t="s">
        <v>22</v>
      </c>
      <c r="C6" s="100" t="s">
        <v>23</v>
      </c>
      <c r="D6" s="125"/>
      <c r="E6" s="125"/>
      <c r="F6" s="125"/>
      <c r="G6" s="169"/>
      <c r="H6" s="169"/>
      <c r="I6" s="169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169"/>
      <c r="N6" s="169"/>
      <c r="O6" s="169"/>
      <c r="P6" s="169"/>
      <c r="Q6" s="169"/>
      <c r="R6" s="169"/>
      <c r="S6" s="25"/>
      <c r="T6" s="25"/>
      <c r="U6" s="25"/>
      <c r="V6" s="25">
        <f>SUM(P6,S6)</f>
        <v>0</v>
      </c>
      <c r="W6" s="25">
        <f t="shared" ref="W6:X69" si="1">SUM(Q6,T6)</f>
        <v>0</v>
      </c>
      <c r="X6" s="25">
        <f t="shared" si="1"/>
        <v>0</v>
      </c>
      <c r="Y6" s="169"/>
      <c r="Z6" s="169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0</v>
      </c>
      <c r="AR6" s="108">
        <f t="shared" ref="AR6:AS21" si="2">SUM(K6,N6,W6,Z6,AC6,AF6,AI6,AL6,AO6)</f>
        <v>0</v>
      </c>
      <c r="AS6" s="108">
        <f t="shared" si="2"/>
        <v>0</v>
      </c>
      <c r="AT6" s="32" t="s">
        <v>23</v>
      </c>
      <c r="AU6" s="295" t="s">
        <v>22</v>
      </c>
      <c r="AV6" s="49" t="s">
        <v>21</v>
      </c>
      <c r="AW6" s="12"/>
    </row>
    <row r="7" spans="1:49" ht="24" customHeight="1">
      <c r="A7" s="48"/>
      <c r="B7" s="294"/>
      <c r="C7" s="101" t="s">
        <v>24</v>
      </c>
      <c r="D7" s="126"/>
      <c r="E7" s="126"/>
      <c r="F7" s="127"/>
      <c r="G7" s="23"/>
      <c r="H7" s="23"/>
      <c r="I7" s="23"/>
      <c r="J7" s="116">
        <f>SUM(D7,G7)</f>
        <v>0</v>
      </c>
      <c r="K7" s="116">
        <f t="shared" si="0"/>
        <v>0</v>
      </c>
      <c r="L7" s="116">
        <f t="shared" si="0"/>
        <v>0</v>
      </c>
      <c r="M7" s="213"/>
      <c r="N7" s="213"/>
      <c r="O7" s="213"/>
      <c r="P7" s="213"/>
      <c r="Q7" s="213"/>
      <c r="R7" s="213"/>
      <c r="S7" s="24"/>
      <c r="T7" s="24"/>
      <c r="U7" s="24"/>
      <c r="V7" s="116">
        <f>SUM(P7,S7)</f>
        <v>0</v>
      </c>
      <c r="W7" s="116">
        <f t="shared" si="1"/>
        <v>0</v>
      </c>
      <c r="X7" s="116">
        <f t="shared" si="1"/>
        <v>0</v>
      </c>
      <c r="Y7" s="213"/>
      <c r="Z7" s="213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0</v>
      </c>
      <c r="AR7" s="45">
        <f>SUM(K7,N7,W7,Z7,AC7,AF7,AI7,AL7,AO7)</f>
        <v>0</v>
      </c>
      <c r="AS7" s="45">
        <f t="shared" si="2"/>
        <v>0</v>
      </c>
      <c r="AT7" s="61" t="s">
        <v>24</v>
      </c>
      <c r="AU7" s="296"/>
      <c r="AV7" s="49"/>
      <c r="AW7" s="12"/>
    </row>
    <row r="8" spans="1:49" ht="24" customHeight="1">
      <c r="A8" s="48" t="s">
        <v>25</v>
      </c>
      <c r="B8" s="293" t="s">
        <v>26</v>
      </c>
      <c r="C8" s="102" t="s">
        <v>23</v>
      </c>
      <c r="D8" s="125"/>
      <c r="E8" s="125"/>
      <c r="F8" s="125"/>
      <c r="G8" s="20"/>
      <c r="H8" s="20"/>
      <c r="I8" s="20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169"/>
      <c r="N8" s="169"/>
      <c r="O8" s="169"/>
      <c r="P8" s="169">
        <v>3</v>
      </c>
      <c r="Q8" s="169">
        <v>492.23099999999999</v>
      </c>
      <c r="R8" s="169">
        <v>26898.748</v>
      </c>
      <c r="S8" s="25"/>
      <c r="T8" s="25"/>
      <c r="U8" s="25"/>
      <c r="V8" s="25">
        <f t="shared" ref="V8:X71" si="4">SUM(P8,S8)</f>
        <v>3</v>
      </c>
      <c r="W8" s="25">
        <f t="shared" si="1"/>
        <v>492.23099999999999</v>
      </c>
      <c r="X8" s="25">
        <f t="shared" si="1"/>
        <v>26898.748</v>
      </c>
      <c r="Y8" s="169"/>
      <c r="Z8" s="169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3</v>
      </c>
      <c r="AR8" s="108">
        <f t="shared" si="5"/>
        <v>492.23099999999999</v>
      </c>
      <c r="AS8" s="108">
        <f t="shared" si="2"/>
        <v>26898.748</v>
      </c>
      <c r="AT8" s="32" t="s">
        <v>23</v>
      </c>
      <c r="AU8" s="295" t="s">
        <v>26</v>
      </c>
      <c r="AV8" s="49" t="s">
        <v>25</v>
      </c>
      <c r="AW8" s="12"/>
    </row>
    <row r="9" spans="1:49" ht="24" customHeight="1">
      <c r="A9" s="48"/>
      <c r="B9" s="294"/>
      <c r="C9" s="101" t="s">
        <v>24</v>
      </c>
      <c r="D9" s="126"/>
      <c r="E9" s="126"/>
      <c r="F9" s="126"/>
      <c r="G9" s="23"/>
      <c r="H9" s="23"/>
      <c r="I9" s="23"/>
      <c r="J9" s="116">
        <f t="shared" si="3"/>
        <v>0</v>
      </c>
      <c r="K9" s="116">
        <f t="shared" si="0"/>
        <v>0</v>
      </c>
      <c r="L9" s="116">
        <f t="shared" si="0"/>
        <v>0</v>
      </c>
      <c r="M9" s="213">
        <v>6</v>
      </c>
      <c r="N9" s="213">
        <v>959.00300000000004</v>
      </c>
      <c r="O9" s="213">
        <v>56953.45</v>
      </c>
      <c r="P9" s="213">
        <v>12</v>
      </c>
      <c r="Q9" s="213">
        <v>2633.7669999999998</v>
      </c>
      <c r="R9" s="213">
        <v>144047.948</v>
      </c>
      <c r="S9" s="24"/>
      <c r="T9" s="24"/>
      <c r="U9" s="24"/>
      <c r="V9" s="116">
        <f t="shared" si="4"/>
        <v>12</v>
      </c>
      <c r="W9" s="116">
        <f t="shared" si="1"/>
        <v>2633.7669999999998</v>
      </c>
      <c r="X9" s="116">
        <f t="shared" si="1"/>
        <v>144047.948</v>
      </c>
      <c r="Y9" s="213"/>
      <c r="Z9" s="213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18</v>
      </c>
      <c r="AR9" s="45">
        <f t="shared" si="5"/>
        <v>3592.77</v>
      </c>
      <c r="AS9" s="45">
        <f t="shared" si="2"/>
        <v>201001.39799999999</v>
      </c>
      <c r="AT9" s="61" t="s">
        <v>24</v>
      </c>
      <c r="AU9" s="296"/>
      <c r="AV9" s="49"/>
      <c r="AW9" s="12"/>
    </row>
    <row r="10" spans="1:49" ht="24" customHeight="1">
      <c r="A10" s="48" t="s">
        <v>27</v>
      </c>
      <c r="B10" s="293" t="s">
        <v>28</v>
      </c>
      <c r="C10" s="102" t="s">
        <v>23</v>
      </c>
      <c r="D10" s="125"/>
      <c r="E10" s="125"/>
      <c r="F10" s="125"/>
      <c r="G10" s="20"/>
      <c r="H10" s="20"/>
      <c r="I10" s="20"/>
      <c r="J10" s="25">
        <f t="shared" si="3"/>
        <v>0</v>
      </c>
      <c r="K10" s="25">
        <f t="shared" si="0"/>
        <v>0</v>
      </c>
      <c r="L10" s="25">
        <f t="shared" si="0"/>
        <v>0</v>
      </c>
      <c r="M10" s="169"/>
      <c r="N10" s="169"/>
      <c r="O10" s="169"/>
      <c r="P10" s="169"/>
      <c r="Q10" s="169"/>
      <c r="R10" s="169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69"/>
      <c r="Z10" s="169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95" t="s">
        <v>28</v>
      </c>
      <c r="AV10" s="49" t="s">
        <v>27</v>
      </c>
      <c r="AW10" s="12"/>
    </row>
    <row r="11" spans="1:49" ht="24" customHeight="1">
      <c r="A11" s="26"/>
      <c r="B11" s="294"/>
      <c r="C11" s="101" t="s">
        <v>24</v>
      </c>
      <c r="D11" s="126"/>
      <c r="E11" s="126"/>
      <c r="F11" s="126"/>
      <c r="G11" s="23"/>
      <c r="H11" s="23"/>
      <c r="I11" s="23"/>
      <c r="J11" s="116">
        <f t="shared" si="3"/>
        <v>0</v>
      </c>
      <c r="K11" s="116">
        <f t="shared" si="0"/>
        <v>0</v>
      </c>
      <c r="L11" s="116">
        <f t="shared" si="0"/>
        <v>0</v>
      </c>
      <c r="M11" s="213"/>
      <c r="N11" s="213"/>
      <c r="O11" s="213"/>
      <c r="P11" s="213"/>
      <c r="Q11" s="213"/>
      <c r="R11" s="213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3"/>
      <c r="Z11" s="213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96"/>
      <c r="AV11" s="27"/>
      <c r="AW11" s="12"/>
    </row>
    <row r="12" spans="1:49" ht="24" customHeight="1">
      <c r="A12" s="48"/>
      <c r="B12" s="293" t="s">
        <v>29</v>
      </c>
      <c r="C12" s="102" t="s">
        <v>23</v>
      </c>
      <c r="D12" s="125"/>
      <c r="E12" s="125"/>
      <c r="F12" s="125"/>
      <c r="G12" s="20"/>
      <c r="H12" s="20"/>
      <c r="I12" s="20"/>
      <c r="J12" s="25">
        <f t="shared" si="3"/>
        <v>0</v>
      </c>
      <c r="K12" s="25">
        <f t="shared" si="0"/>
        <v>0</v>
      </c>
      <c r="L12" s="25">
        <f t="shared" si="0"/>
        <v>0</v>
      </c>
      <c r="M12" s="169"/>
      <c r="N12" s="169"/>
      <c r="O12" s="169"/>
      <c r="P12" s="169"/>
      <c r="Q12" s="169"/>
      <c r="R12" s="169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69"/>
      <c r="Z12" s="169"/>
      <c r="AA12" s="108"/>
      <c r="AB12" s="153">
        <v>1</v>
      </c>
      <c r="AC12" s="20">
        <v>9.7000000000000003E-2</v>
      </c>
      <c r="AD12" s="20">
        <v>18.856999999999999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1</v>
      </c>
      <c r="AR12" s="108">
        <f t="shared" si="5"/>
        <v>9.7000000000000003E-2</v>
      </c>
      <c r="AS12" s="108">
        <f t="shared" si="2"/>
        <v>18.856999999999999</v>
      </c>
      <c r="AT12" s="32" t="s">
        <v>23</v>
      </c>
      <c r="AU12" s="295" t="s">
        <v>29</v>
      </c>
      <c r="AV12" s="49"/>
      <c r="AW12" s="12"/>
    </row>
    <row r="13" spans="1:49" ht="24" customHeight="1">
      <c r="A13" s="48" t="s">
        <v>30</v>
      </c>
      <c r="B13" s="294"/>
      <c r="C13" s="101" t="s">
        <v>24</v>
      </c>
      <c r="D13" s="126"/>
      <c r="E13" s="126"/>
      <c r="F13" s="126"/>
      <c r="G13" s="23"/>
      <c r="H13" s="23"/>
      <c r="I13" s="23"/>
      <c r="J13" s="116">
        <f t="shared" si="3"/>
        <v>0</v>
      </c>
      <c r="K13" s="116">
        <f t="shared" si="0"/>
        <v>0</v>
      </c>
      <c r="L13" s="116">
        <f t="shared" si="0"/>
        <v>0</v>
      </c>
      <c r="M13" s="213"/>
      <c r="N13" s="213"/>
      <c r="O13" s="213"/>
      <c r="P13" s="213"/>
      <c r="Q13" s="213"/>
      <c r="R13" s="213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3"/>
      <c r="Z13" s="213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96"/>
      <c r="AV13" s="49" t="s">
        <v>30</v>
      </c>
      <c r="AW13" s="12"/>
    </row>
    <row r="14" spans="1:49" ht="24" customHeight="1">
      <c r="A14" s="48"/>
      <c r="B14" s="293" t="s">
        <v>31</v>
      </c>
      <c r="C14" s="102" t="s">
        <v>23</v>
      </c>
      <c r="D14" s="125"/>
      <c r="E14" s="125"/>
      <c r="F14" s="125"/>
      <c r="G14" s="20"/>
      <c r="H14" s="20"/>
      <c r="I14" s="20"/>
      <c r="J14" s="25">
        <f t="shared" si="3"/>
        <v>0</v>
      </c>
      <c r="K14" s="25">
        <f t="shared" si="0"/>
        <v>0</v>
      </c>
      <c r="L14" s="25">
        <f t="shared" si="0"/>
        <v>0</v>
      </c>
      <c r="M14" s="169"/>
      <c r="N14" s="169"/>
      <c r="O14" s="169"/>
      <c r="P14" s="169">
        <v>120</v>
      </c>
      <c r="Q14" s="169">
        <v>1142.1107</v>
      </c>
      <c r="R14" s="169">
        <v>237168.52</v>
      </c>
      <c r="S14" s="40"/>
      <c r="T14" s="40"/>
      <c r="U14" s="40"/>
      <c r="V14" s="25">
        <f t="shared" si="4"/>
        <v>120</v>
      </c>
      <c r="W14" s="25">
        <f t="shared" si="1"/>
        <v>1142.1107</v>
      </c>
      <c r="X14" s="25">
        <f t="shared" si="1"/>
        <v>237168.52</v>
      </c>
      <c r="Y14" s="169">
        <v>25</v>
      </c>
      <c r="Z14" s="169">
        <v>113.38</v>
      </c>
      <c r="AA14" s="108">
        <v>9331.6239999999998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145</v>
      </c>
      <c r="AR14" s="108">
        <f t="shared" si="5"/>
        <v>1255.4906999999998</v>
      </c>
      <c r="AS14" s="108">
        <f t="shared" si="2"/>
        <v>246500.144</v>
      </c>
      <c r="AT14" s="62" t="s">
        <v>23</v>
      </c>
      <c r="AU14" s="295" t="s">
        <v>31</v>
      </c>
      <c r="AV14" s="49"/>
      <c r="AW14" s="12"/>
    </row>
    <row r="15" spans="1:49" ht="24" customHeight="1">
      <c r="A15" s="48" t="s">
        <v>25</v>
      </c>
      <c r="B15" s="294"/>
      <c r="C15" s="101" t="s">
        <v>24</v>
      </c>
      <c r="D15" s="126"/>
      <c r="E15" s="126"/>
      <c r="F15" s="126"/>
      <c r="G15" s="23"/>
      <c r="H15" s="23"/>
      <c r="I15" s="23"/>
      <c r="J15" s="116">
        <f t="shared" si="3"/>
        <v>0</v>
      </c>
      <c r="K15" s="116">
        <f t="shared" si="0"/>
        <v>0</v>
      </c>
      <c r="L15" s="116">
        <f t="shared" si="0"/>
        <v>0</v>
      </c>
      <c r="M15" s="213"/>
      <c r="N15" s="213"/>
      <c r="O15" s="213"/>
      <c r="P15" s="213"/>
      <c r="Q15" s="213"/>
      <c r="R15" s="213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3"/>
      <c r="Z15" s="213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96"/>
      <c r="AV15" s="49" t="s">
        <v>25</v>
      </c>
      <c r="AW15" s="12"/>
    </row>
    <row r="16" spans="1:49" ht="24" customHeight="1">
      <c r="A16" s="48"/>
      <c r="B16" s="293" t="s">
        <v>32</v>
      </c>
      <c r="C16" s="102" t="s">
        <v>23</v>
      </c>
      <c r="D16" s="125">
        <v>6</v>
      </c>
      <c r="E16" s="125">
        <v>2.8611</v>
      </c>
      <c r="F16" s="125">
        <v>2281.2007196404306</v>
      </c>
      <c r="G16" s="20">
        <v>10</v>
      </c>
      <c r="H16" s="20">
        <v>9.2674000000000003</v>
      </c>
      <c r="I16" s="20">
        <v>4596.03</v>
      </c>
      <c r="J16" s="25">
        <f t="shared" si="3"/>
        <v>16</v>
      </c>
      <c r="K16" s="25">
        <f t="shared" si="0"/>
        <v>12.128500000000001</v>
      </c>
      <c r="L16" s="25">
        <f t="shared" si="0"/>
        <v>6877.2307196404308</v>
      </c>
      <c r="M16" s="169"/>
      <c r="N16" s="169"/>
      <c r="O16" s="169"/>
      <c r="P16" s="169">
        <v>145</v>
      </c>
      <c r="Q16" s="169">
        <v>322.79649999999998</v>
      </c>
      <c r="R16" s="169">
        <v>122692.394</v>
      </c>
      <c r="S16" s="40"/>
      <c r="T16" s="40"/>
      <c r="U16" s="40"/>
      <c r="V16" s="25">
        <f t="shared" si="4"/>
        <v>145</v>
      </c>
      <c r="W16" s="25">
        <f t="shared" si="1"/>
        <v>322.79649999999998</v>
      </c>
      <c r="X16" s="25">
        <f t="shared" si="1"/>
        <v>122692.394</v>
      </c>
      <c r="Y16" s="169"/>
      <c r="Z16" s="169"/>
      <c r="AA16" s="108"/>
      <c r="AB16" s="153"/>
      <c r="AC16" s="20"/>
      <c r="AD16" s="20"/>
      <c r="AE16" s="20"/>
      <c r="AF16" s="20"/>
      <c r="AG16" s="20"/>
      <c r="AH16" s="20">
        <v>43</v>
      </c>
      <c r="AI16" s="20">
        <v>46.9009</v>
      </c>
      <c r="AJ16" s="20">
        <v>23144.046999999999</v>
      </c>
      <c r="AK16" s="20"/>
      <c r="AL16" s="20"/>
      <c r="AM16" s="20"/>
      <c r="AN16" s="20"/>
      <c r="AO16" s="20"/>
      <c r="AP16" s="20"/>
      <c r="AQ16" s="108">
        <f t="shared" si="5"/>
        <v>204</v>
      </c>
      <c r="AR16" s="108">
        <f t="shared" si="5"/>
        <v>381.82589999999993</v>
      </c>
      <c r="AS16" s="108">
        <f t="shared" si="2"/>
        <v>152713.67171964044</v>
      </c>
      <c r="AT16" s="32" t="s">
        <v>23</v>
      </c>
      <c r="AU16" s="295" t="s">
        <v>32</v>
      </c>
      <c r="AV16" s="49"/>
      <c r="AW16" s="12"/>
    </row>
    <row r="17" spans="1:49" ht="24" customHeight="1">
      <c r="A17" s="48" t="s">
        <v>27</v>
      </c>
      <c r="B17" s="294"/>
      <c r="C17" s="101" t="s">
        <v>24</v>
      </c>
      <c r="D17" s="126"/>
      <c r="E17" s="126"/>
      <c r="F17" s="126"/>
      <c r="G17" s="23"/>
      <c r="H17" s="23"/>
      <c r="I17" s="23"/>
      <c r="J17" s="116">
        <f t="shared" si="3"/>
        <v>0</v>
      </c>
      <c r="K17" s="116">
        <f t="shared" si="0"/>
        <v>0</v>
      </c>
      <c r="L17" s="116">
        <f t="shared" si="0"/>
        <v>0</v>
      </c>
      <c r="M17" s="213"/>
      <c r="N17" s="213"/>
      <c r="O17" s="213"/>
      <c r="P17" s="213"/>
      <c r="Q17" s="213"/>
      <c r="R17" s="213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3"/>
      <c r="Z17" s="213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96"/>
      <c r="AV17" s="49" t="s">
        <v>27</v>
      </c>
      <c r="AW17" s="12"/>
    </row>
    <row r="18" spans="1:49" ht="24" customHeight="1">
      <c r="A18" s="48"/>
      <c r="B18" s="293" t="s">
        <v>33</v>
      </c>
      <c r="C18" s="102" t="s">
        <v>23</v>
      </c>
      <c r="D18" s="125"/>
      <c r="E18" s="125"/>
      <c r="F18" s="125"/>
      <c r="G18" s="20"/>
      <c r="H18" s="20"/>
      <c r="I18" s="20"/>
      <c r="J18" s="25">
        <f t="shared" si="3"/>
        <v>0</v>
      </c>
      <c r="K18" s="25">
        <f t="shared" si="0"/>
        <v>0</v>
      </c>
      <c r="L18" s="25">
        <f t="shared" si="0"/>
        <v>0</v>
      </c>
      <c r="M18" s="169"/>
      <c r="N18" s="169"/>
      <c r="O18" s="169"/>
      <c r="P18" s="169">
        <v>120</v>
      </c>
      <c r="Q18" s="169">
        <v>170.30090000000001</v>
      </c>
      <c r="R18" s="169">
        <v>66919.555999999997</v>
      </c>
      <c r="S18" s="110"/>
      <c r="T18" s="40"/>
      <c r="U18" s="40"/>
      <c r="V18" s="25">
        <f t="shared" si="4"/>
        <v>120</v>
      </c>
      <c r="W18" s="25">
        <f t="shared" si="1"/>
        <v>170.30090000000001</v>
      </c>
      <c r="X18" s="25">
        <f t="shared" si="1"/>
        <v>66919.555999999997</v>
      </c>
      <c r="Y18" s="169"/>
      <c r="Z18" s="169"/>
      <c r="AA18" s="108"/>
      <c r="AB18" s="153"/>
      <c r="AC18" s="20"/>
      <c r="AD18" s="20"/>
      <c r="AE18" s="20">
        <v>108</v>
      </c>
      <c r="AF18" s="20">
        <v>8.1532999999999998</v>
      </c>
      <c r="AG18" s="20">
        <v>12767.907999999999</v>
      </c>
      <c r="AH18" s="20">
        <v>56</v>
      </c>
      <c r="AI18" s="20">
        <v>5.7060000000000004</v>
      </c>
      <c r="AJ18" s="20">
        <v>5106.0600000000004</v>
      </c>
      <c r="AK18" s="20"/>
      <c r="AL18" s="20"/>
      <c r="AM18" s="20"/>
      <c r="AN18" s="20"/>
      <c r="AO18" s="20"/>
      <c r="AP18" s="20"/>
      <c r="AQ18" s="108">
        <f t="shared" si="5"/>
        <v>284</v>
      </c>
      <c r="AR18" s="108">
        <f t="shared" si="5"/>
        <v>184.1602</v>
      </c>
      <c r="AS18" s="108">
        <f t="shared" si="2"/>
        <v>84793.52399999999</v>
      </c>
      <c r="AT18" s="32" t="s">
        <v>23</v>
      </c>
      <c r="AU18" s="295" t="s">
        <v>33</v>
      </c>
      <c r="AV18" s="49"/>
      <c r="AW18" s="12"/>
    </row>
    <row r="19" spans="1:49" ht="24" customHeight="1">
      <c r="A19" s="26"/>
      <c r="B19" s="294"/>
      <c r="C19" s="101" t="s">
        <v>24</v>
      </c>
      <c r="D19" s="126"/>
      <c r="E19" s="126"/>
      <c r="F19" s="126"/>
      <c r="G19" s="23"/>
      <c r="H19" s="23"/>
      <c r="I19" s="23"/>
      <c r="J19" s="116">
        <f t="shared" si="3"/>
        <v>0</v>
      </c>
      <c r="K19" s="116">
        <f t="shared" si="0"/>
        <v>0</v>
      </c>
      <c r="L19" s="116">
        <f t="shared" si="0"/>
        <v>0</v>
      </c>
      <c r="M19" s="213"/>
      <c r="N19" s="213"/>
      <c r="O19" s="213"/>
      <c r="P19" s="213"/>
      <c r="Q19" s="213"/>
      <c r="R19" s="213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3"/>
      <c r="Z19" s="213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96"/>
      <c r="AV19" s="27"/>
      <c r="AW19" s="12"/>
    </row>
    <row r="20" spans="1:49" ht="24" customHeight="1">
      <c r="A20" s="48" t="s">
        <v>34</v>
      </c>
      <c r="B20" s="293" t="s">
        <v>35</v>
      </c>
      <c r="C20" s="102" t="s">
        <v>23</v>
      </c>
      <c r="D20" s="125"/>
      <c r="E20" s="125"/>
      <c r="F20" s="125"/>
      <c r="G20" s="20"/>
      <c r="H20" s="20"/>
      <c r="I20" s="20"/>
      <c r="J20" s="25">
        <f t="shared" si="3"/>
        <v>0</v>
      </c>
      <c r="K20" s="25">
        <f t="shared" si="0"/>
        <v>0</v>
      </c>
      <c r="L20" s="25">
        <f t="shared" si="0"/>
        <v>0</v>
      </c>
      <c r="M20" s="169"/>
      <c r="N20" s="169"/>
      <c r="O20" s="169"/>
      <c r="P20" s="169"/>
      <c r="Q20" s="169"/>
      <c r="R20" s="169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69"/>
      <c r="Z20" s="169"/>
      <c r="AA20" s="108"/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0</v>
      </c>
      <c r="AR20" s="108">
        <f t="shared" si="5"/>
        <v>0</v>
      </c>
      <c r="AS20" s="108">
        <f t="shared" si="2"/>
        <v>0</v>
      </c>
      <c r="AT20" s="32" t="s">
        <v>23</v>
      </c>
      <c r="AU20" s="295" t="s">
        <v>35</v>
      </c>
      <c r="AV20" s="49" t="s">
        <v>34</v>
      </c>
      <c r="AW20" s="12"/>
    </row>
    <row r="21" spans="1:49" ht="24" customHeight="1">
      <c r="A21" s="48" t="s">
        <v>25</v>
      </c>
      <c r="B21" s="294"/>
      <c r="C21" s="101" t="s">
        <v>24</v>
      </c>
      <c r="D21" s="126"/>
      <c r="E21" s="126"/>
      <c r="F21" s="126"/>
      <c r="G21" s="23"/>
      <c r="H21" s="23"/>
      <c r="I21" s="23"/>
      <c r="J21" s="116">
        <f t="shared" si="3"/>
        <v>0</v>
      </c>
      <c r="K21" s="116">
        <f t="shared" si="0"/>
        <v>0</v>
      </c>
      <c r="L21" s="116">
        <f t="shared" si="0"/>
        <v>0</v>
      </c>
      <c r="M21" s="213"/>
      <c r="N21" s="213"/>
      <c r="O21" s="213"/>
      <c r="P21" s="213"/>
      <c r="Q21" s="213"/>
      <c r="R21" s="213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3"/>
      <c r="Z21" s="213"/>
      <c r="AA21" s="109"/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0</v>
      </c>
      <c r="AR21" s="45">
        <f t="shared" si="5"/>
        <v>0</v>
      </c>
      <c r="AS21" s="45">
        <f t="shared" si="2"/>
        <v>0</v>
      </c>
      <c r="AT21" s="61" t="s">
        <v>24</v>
      </c>
      <c r="AU21" s="296"/>
      <c r="AV21" s="49" t="s">
        <v>25</v>
      </c>
      <c r="AW21" s="12"/>
    </row>
    <row r="22" spans="1:49" ht="24" customHeight="1">
      <c r="A22" s="48" t="s">
        <v>27</v>
      </c>
      <c r="B22" s="293" t="s">
        <v>36</v>
      </c>
      <c r="C22" s="102" t="s">
        <v>23</v>
      </c>
      <c r="D22" s="125"/>
      <c r="E22" s="125"/>
      <c r="F22" s="125"/>
      <c r="G22" s="20"/>
      <c r="H22" s="20"/>
      <c r="I22" s="20"/>
      <c r="J22" s="25">
        <f t="shared" si="3"/>
        <v>0</v>
      </c>
      <c r="K22" s="25">
        <f t="shared" si="3"/>
        <v>0</v>
      </c>
      <c r="L22" s="25">
        <f t="shared" si="3"/>
        <v>0</v>
      </c>
      <c r="M22" s="169"/>
      <c r="N22" s="169"/>
      <c r="O22" s="169"/>
      <c r="P22" s="169"/>
      <c r="Q22" s="169"/>
      <c r="R22" s="169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69"/>
      <c r="Z22" s="169"/>
      <c r="AA22" s="108"/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95" t="s">
        <v>36</v>
      </c>
      <c r="AV22" s="49" t="s">
        <v>27</v>
      </c>
      <c r="AW22" s="12"/>
    </row>
    <row r="23" spans="1:49" ht="24" customHeight="1">
      <c r="A23" s="26"/>
      <c r="B23" s="294"/>
      <c r="C23" s="101" t="s">
        <v>24</v>
      </c>
      <c r="D23" s="126"/>
      <c r="E23" s="126"/>
      <c r="F23" s="126"/>
      <c r="G23" s="23"/>
      <c r="H23" s="23"/>
      <c r="I23" s="23"/>
      <c r="J23" s="116">
        <f t="shared" si="3"/>
        <v>0</v>
      </c>
      <c r="K23" s="116">
        <f t="shared" si="3"/>
        <v>0</v>
      </c>
      <c r="L23" s="116">
        <f t="shared" si="3"/>
        <v>0</v>
      </c>
      <c r="M23" s="213"/>
      <c r="N23" s="213"/>
      <c r="O23" s="213"/>
      <c r="P23" s="213"/>
      <c r="Q23" s="213"/>
      <c r="R23" s="213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3"/>
      <c r="Z23" s="213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96"/>
      <c r="AV23" s="27"/>
      <c r="AW23" s="12"/>
    </row>
    <row r="24" spans="1:49" ht="24" customHeight="1">
      <c r="A24" s="48"/>
      <c r="B24" s="293" t="s">
        <v>37</v>
      </c>
      <c r="C24" s="102" t="s">
        <v>23</v>
      </c>
      <c r="D24" s="125"/>
      <c r="E24" s="125"/>
      <c r="F24" s="125"/>
      <c r="G24" s="20"/>
      <c r="H24" s="20"/>
      <c r="I24" s="20"/>
      <c r="J24" s="25">
        <f t="shared" si="3"/>
        <v>0</v>
      </c>
      <c r="K24" s="25">
        <f t="shared" si="3"/>
        <v>0</v>
      </c>
      <c r="L24" s="25">
        <f t="shared" si="3"/>
        <v>0</v>
      </c>
      <c r="M24" s="169">
        <v>15</v>
      </c>
      <c r="N24" s="169">
        <v>24.4969</v>
      </c>
      <c r="O24" s="169">
        <v>6215.92</v>
      </c>
      <c r="P24" s="169"/>
      <c r="Q24" s="169"/>
      <c r="R24" s="169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69"/>
      <c r="Z24" s="169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15</v>
      </c>
      <c r="AR24" s="108">
        <f t="shared" si="5"/>
        <v>24.4969</v>
      </c>
      <c r="AS24" s="108">
        <f t="shared" si="5"/>
        <v>6215.92</v>
      </c>
      <c r="AT24" s="32" t="s">
        <v>23</v>
      </c>
      <c r="AU24" s="295" t="s">
        <v>37</v>
      </c>
      <c r="AV24" s="49"/>
      <c r="AW24" s="12"/>
    </row>
    <row r="25" spans="1:49" ht="24" customHeight="1">
      <c r="A25" s="48" t="s">
        <v>38</v>
      </c>
      <c r="B25" s="294"/>
      <c r="C25" s="101" t="s">
        <v>24</v>
      </c>
      <c r="D25" s="126"/>
      <c r="E25" s="126"/>
      <c r="F25" s="126"/>
      <c r="G25" s="23"/>
      <c r="H25" s="23"/>
      <c r="I25" s="23"/>
      <c r="J25" s="116">
        <f t="shared" si="3"/>
        <v>0</v>
      </c>
      <c r="K25" s="116">
        <f t="shared" si="3"/>
        <v>0</v>
      </c>
      <c r="L25" s="116">
        <f t="shared" si="3"/>
        <v>0</v>
      </c>
      <c r="M25" s="213">
        <v>1</v>
      </c>
      <c r="N25" s="213">
        <v>6.1440000000000001</v>
      </c>
      <c r="O25" s="213">
        <v>1870.7739999999999</v>
      </c>
      <c r="P25" s="213"/>
      <c r="Q25" s="213"/>
      <c r="R25" s="213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3"/>
      <c r="Z25" s="213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1</v>
      </c>
      <c r="AR25" s="45">
        <f t="shared" si="5"/>
        <v>6.1440000000000001</v>
      </c>
      <c r="AS25" s="45">
        <f t="shared" si="5"/>
        <v>1870.7739999999999</v>
      </c>
      <c r="AT25" s="61" t="s">
        <v>24</v>
      </c>
      <c r="AU25" s="296"/>
      <c r="AV25" s="49" t="s">
        <v>38</v>
      </c>
      <c r="AW25" s="12"/>
    </row>
    <row r="26" spans="1:49" ht="24" customHeight="1">
      <c r="A26" s="48"/>
      <c r="B26" s="293" t="s">
        <v>39</v>
      </c>
      <c r="C26" s="102" t="s">
        <v>23</v>
      </c>
      <c r="D26" s="125"/>
      <c r="E26" s="125"/>
      <c r="F26" s="125"/>
      <c r="G26" s="20"/>
      <c r="H26" s="20"/>
      <c r="I26" s="20"/>
      <c r="J26" s="25">
        <f t="shared" si="3"/>
        <v>0</v>
      </c>
      <c r="K26" s="25">
        <f t="shared" si="3"/>
        <v>0</v>
      </c>
      <c r="L26" s="25">
        <f t="shared" si="3"/>
        <v>0</v>
      </c>
      <c r="M26" s="169"/>
      <c r="N26" s="169"/>
      <c r="O26" s="169"/>
      <c r="P26" s="169"/>
      <c r="Q26" s="169"/>
      <c r="R26" s="169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69"/>
      <c r="Z26" s="169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95" t="s">
        <v>39</v>
      </c>
      <c r="AV26" s="49"/>
      <c r="AW26" s="12"/>
    </row>
    <row r="27" spans="1:49" ht="24" customHeight="1">
      <c r="A27" s="48" t="s">
        <v>25</v>
      </c>
      <c r="B27" s="294"/>
      <c r="C27" s="101" t="s">
        <v>24</v>
      </c>
      <c r="D27" s="126"/>
      <c r="E27" s="126"/>
      <c r="F27" s="126"/>
      <c r="G27" s="23"/>
      <c r="H27" s="23"/>
      <c r="I27" s="23"/>
      <c r="J27" s="116">
        <f t="shared" si="3"/>
        <v>0</v>
      </c>
      <c r="K27" s="116">
        <f t="shared" si="3"/>
        <v>0</v>
      </c>
      <c r="L27" s="116">
        <f t="shared" si="3"/>
        <v>0</v>
      </c>
      <c r="M27" s="213"/>
      <c r="N27" s="213"/>
      <c r="O27" s="213"/>
      <c r="P27" s="213"/>
      <c r="Q27" s="213"/>
      <c r="R27" s="213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3"/>
      <c r="Z27" s="213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96"/>
      <c r="AV27" s="49" t="s">
        <v>25</v>
      </c>
      <c r="AW27" s="12"/>
    </row>
    <row r="28" spans="1:49" ht="24" customHeight="1">
      <c r="A28" s="48"/>
      <c r="B28" s="293" t="s">
        <v>40</v>
      </c>
      <c r="C28" s="102" t="s">
        <v>23</v>
      </c>
      <c r="D28" s="125"/>
      <c r="E28" s="125"/>
      <c r="F28" s="125"/>
      <c r="G28" s="20"/>
      <c r="H28" s="20"/>
      <c r="I28" s="20"/>
      <c r="J28" s="25">
        <f t="shared" si="3"/>
        <v>0</v>
      </c>
      <c r="K28" s="25">
        <f t="shared" si="3"/>
        <v>0</v>
      </c>
      <c r="L28" s="25">
        <f t="shared" si="3"/>
        <v>0</v>
      </c>
      <c r="M28" s="169"/>
      <c r="N28" s="169"/>
      <c r="O28" s="169"/>
      <c r="P28" s="169"/>
      <c r="Q28" s="169"/>
      <c r="R28" s="169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69"/>
      <c r="Z28" s="169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95" t="s">
        <v>40</v>
      </c>
      <c r="AV28" s="49"/>
      <c r="AW28" s="12"/>
    </row>
    <row r="29" spans="1:49" ht="24" customHeight="1">
      <c r="A29" s="48" t="s">
        <v>27</v>
      </c>
      <c r="B29" s="294"/>
      <c r="C29" s="101" t="s">
        <v>24</v>
      </c>
      <c r="D29" s="126"/>
      <c r="E29" s="126"/>
      <c r="F29" s="126"/>
      <c r="G29" s="23"/>
      <c r="H29" s="23"/>
      <c r="I29" s="23"/>
      <c r="J29" s="116">
        <f t="shared" si="3"/>
        <v>0</v>
      </c>
      <c r="K29" s="116">
        <f t="shared" si="3"/>
        <v>0</v>
      </c>
      <c r="L29" s="116">
        <f t="shared" si="3"/>
        <v>0</v>
      </c>
      <c r="M29" s="213"/>
      <c r="N29" s="213"/>
      <c r="O29" s="213"/>
      <c r="P29" s="213"/>
      <c r="Q29" s="213"/>
      <c r="R29" s="213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3"/>
      <c r="Z29" s="213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96"/>
      <c r="AV29" s="49" t="s">
        <v>27</v>
      </c>
      <c r="AW29" s="12"/>
    </row>
    <row r="30" spans="1:49" ht="24" customHeight="1">
      <c r="A30" s="48"/>
      <c r="B30" s="293" t="s">
        <v>41</v>
      </c>
      <c r="C30" s="102" t="s">
        <v>23</v>
      </c>
      <c r="D30" s="125">
        <v>10</v>
      </c>
      <c r="E30" s="125">
        <v>4.3368000000000002</v>
      </c>
      <c r="F30" s="167">
        <v>1822.1391838612053</v>
      </c>
      <c r="G30" s="20">
        <v>9</v>
      </c>
      <c r="H30" s="20">
        <v>4.4832000000000001</v>
      </c>
      <c r="I30" s="20">
        <v>1577.192</v>
      </c>
      <c r="J30" s="25">
        <f t="shared" si="3"/>
        <v>19</v>
      </c>
      <c r="K30" s="25">
        <f t="shared" si="3"/>
        <v>8.82</v>
      </c>
      <c r="L30" s="25">
        <f t="shared" si="3"/>
        <v>3399.3311838612053</v>
      </c>
      <c r="M30" s="169"/>
      <c r="N30" s="169"/>
      <c r="O30" s="169"/>
      <c r="P30" s="169"/>
      <c r="Q30" s="169"/>
      <c r="R30" s="169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69">
        <v>167</v>
      </c>
      <c r="Z30" s="169">
        <v>33.186900000000001</v>
      </c>
      <c r="AA30" s="108">
        <v>13442.489</v>
      </c>
      <c r="AB30" s="153">
        <v>632</v>
      </c>
      <c r="AC30" s="20">
        <v>50.435499999999998</v>
      </c>
      <c r="AD30" s="20">
        <v>24257.091</v>
      </c>
      <c r="AE30" s="20"/>
      <c r="AF30" s="20"/>
      <c r="AG30" s="20"/>
      <c r="AH30" s="20">
        <v>30</v>
      </c>
      <c r="AI30" s="20">
        <v>7.2126999999999999</v>
      </c>
      <c r="AJ30" s="20">
        <v>1761.954</v>
      </c>
      <c r="AK30" s="20">
        <v>75</v>
      </c>
      <c r="AL30" s="20">
        <v>3.2183999999999999</v>
      </c>
      <c r="AM30" s="20">
        <v>2419.538</v>
      </c>
      <c r="AN30" s="20">
        <v>140</v>
      </c>
      <c r="AO30" s="20">
        <v>25.620799999999999</v>
      </c>
      <c r="AP30" s="20">
        <v>8413.8459999999995</v>
      </c>
      <c r="AQ30" s="108">
        <f t="shared" si="5"/>
        <v>1063</v>
      </c>
      <c r="AR30" s="108">
        <f t="shared" si="5"/>
        <v>128.49429999999998</v>
      </c>
      <c r="AS30" s="108">
        <f t="shared" si="5"/>
        <v>53694.249183861197</v>
      </c>
      <c r="AT30" s="32" t="s">
        <v>23</v>
      </c>
      <c r="AU30" s="295" t="s">
        <v>41</v>
      </c>
      <c r="AV30" s="28"/>
      <c r="AW30" s="12"/>
    </row>
    <row r="31" spans="1:49" ht="24" customHeight="1">
      <c r="A31" s="26"/>
      <c r="B31" s="294"/>
      <c r="C31" s="101" t="s">
        <v>24</v>
      </c>
      <c r="D31" s="126"/>
      <c r="E31" s="126"/>
      <c r="F31" s="126"/>
      <c r="G31" s="23"/>
      <c r="H31" s="23"/>
      <c r="I31" s="23"/>
      <c r="J31" s="116">
        <f t="shared" si="3"/>
        <v>0</v>
      </c>
      <c r="K31" s="116">
        <f t="shared" si="3"/>
        <v>0</v>
      </c>
      <c r="L31" s="116">
        <f t="shared" si="3"/>
        <v>0</v>
      </c>
      <c r="M31" s="213"/>
      <c r="N31" s="213"/>
      <c r="O31" s="213"/>
      <c r="P31" s="213"/>
      <c r="Q31" s="213"/>
      <c r="R31" s="213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3"/>
      <c r="Z31" s="213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96"/>
      <c r="AV31" s="27"/>
      <c r="AW31" s="12"/>
    </row>
    <row r="32" spans="1:49" ht="24" customHeight="1">
      <c r="A32" s="48" t="s">
        <v>42</v>
      </c>
      <c r="B32" s="293" t="s">
        <v>43</v>
      </c>
      <c r="C32" s="102" t="s">
        <v>23</v>
      </c>
      <c r="D32" s="125"/>
      <c r="E32" s="125"/>
      <c r="F32" s="125"/>
      <c r="G32" s="20"/>
      <c r="H32" s="20"/>
      <c r="I32" s="20"/>
      <c r="J32" s="25">
        <f t="shared" si="3"/>
        <v>0</v>
      </c>
      <c r="K32" s="25">
        <f t="shared" si="3"/>
        <v>0</v>
      </c>
      <c r="L32" s="25">
        <f t="shared" si="3"/>
        <v>0</v>
      </c>
      <c r="M32" s="169"/>
      <c r="N32" s="169"/>
      <c r="O32" s="169"/>
      <c r="P32" s="169">
        <v>52</v>
      </c>
      <c r="Q32" s="169">
        <v>137.92019999999999</v>
      </c>
      <c r="R32" s="169">
        <v>9301.2070000000003</v>
      </c>
      <c r="S32" s="40"/>
      <c r="T32" s="40"/>
      <c r="U32" s="40"/>
      <c r="V32" s="25">
        <f t="shared" si="4"/>
        <v>52</v>
      </c>
      <c r="W32" s="25">
        <f t="shared" si="1"/>
        <v>137.92019999999999</v>
      </c>
      <c r="X32" s="25">
        <f t="shared" si="1"/>
        <v>9301.2070000000003</v>
      </c>
      <c r="Y32" s="169">
        <v>56</v>
      </c>
      <c r="Z32" s="169">
        <v>1130.5291</v>
      </c>
      <c r="AA32" s="108">
        <v>74361.452999999994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/>
      <c r="AL32" s="278"/>
      <c r="AM32" s="20"/>
      <c r="AN32" s="20"/>
      <c r="AO32" s="20"/>
      <c r="AP32" s="20"/>
      <c r="AQ32" s="108">
        <f t="shared" si="5"/>
        <v>108</v>
      </c>
      <c r="AR32" s="108">
        <f t="shared" si="5"/>
        <v>1268.4493</v>
      </c>
      <c r="AS32" s="108">
        <f t="shared" si="5"/>
        <v>83662.659999999989</v>
      </c>
      <c r="AT32" s="53" t="s">
        <v>23</v>
      </c>
      <c r="AU32" s="295" t="s">
        <v>43</v>
      </c>
      <c r="AV32" s="49" t="s">
        <v>42</v>
      </c>
      <c r="AW32" s="12"/>
    </row>
    <row r="33" spans="1:49" ht="24" customHeight="1">
      <c r="A33" s="48" t="s">
        <v>44</v>
      </c>
      <c r="B33" s="294"/>
      <c r="C33" s="101" t="s">
        <v>24</v>
      </c>
      <c r="D33" s="126"/>
      <c r="E33" s="126"/>
      <c r="F33" s="126"/>
      <c r="G33" s="23"/>
      <c r="H33" s="23"/>
      <c r="I33" s="23"/>
      <c r="J33" s="116">
        <f t="shared" si="3"/>
        <v>0</v>
      </c>
      <c r="K33" s="116">
        <f t="shared" si="3"/>
        <v>0</v>
      </c>
      <c r="L33" s="116">
        <f t="shared" si="3"/>
        <v>0</v>
      </c>
      <c r="M33" s="213"/>
      <c r="N33" s="213"/>
      <c r="O33" s="213"/>
      <c r="P33" s="213"/>
      <c r="Q33" s="213"/>
      <c r="R33" s="213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3"/>
      <c r="Z33" s="213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96"/>
      <c r="AV33" s="49" t="s">
        <v>44</v>
      </c>
      <c r="AW33" s="12"/>
    </row>
    <row r="34" spans="1:49" ht="24" customHeight="1">
      <c r="A34" s="48" t="s">
        <v>25</v>
      </c>
      <c r="B34" s="293" t="s">
        <v>45</v>
      </c>
      <c r="C34" s="102" t="s">
        <v>23</v>
      </c>
      <c r="D34" s="125"/>
      <c r="E34" s="125"/>
      <c r="F34" s="168"/>
      <c r="G34" s="20">
        <v>1</v>
      </c>
      <c r="H34" s="20">
        <v>2.58E-2</v>
      </c>
      <c r="I34" s="20">
        <v>24.893999999999998</v>
      </c>
      <c r="J34" s="25">
        <f t="shared" si="3"/>
        <v>1</v>
      </c>
      <c r="K34" s="25">
        <f t="shared" si="3"/>
        <v>2.58E-2</v>
      </c>
      <c r="L34" s="25">
        <f t="shared" si="3"/>
        <v>24.893999999999998</v>
      </c>
      <c r="M34" s="169">
        <v>1</v>
      </c>
      <c r="N34" s="169">
        <v>0.84399999999999997</v>
      </c>
      <c r="O34" s="169">
        <v>26.263999999999999</v>
      </c>
      <c r="P34" s="169"/>
      <c r="Q34" s="169"/>
      <c r="R34" s="169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69"/>
      <c r="Z34" s="169"/>
      <c r="AA34" s="108"/>
      <c r="AB34" s="153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108">
        <f t="shared" si="5"/>
        <v>2</v>
      </c>
      <c r="AR34" s="108">
        <f t="shared" si="5"/>
        <v>0.86980000000000002</v>
      </c>
      <c r="AS34" s="108">
        <f t="shared" si="5"/>
        <v>51.158000000000001</v>
      </c>
      <c r="AT34" s="62" t="s">
        <v>23</v>
      </c>
      <c r="AU34" s="295" t="s">
        <v>45</v>
      </c>
      <c r="AV34" s="49" t="s">
        <v>25</v>
      </c>
      <c r="AW34" s="12"/>
    </row>
    <row r="35" spans="1:49" ht="24" customHeight="1">
      <c r="A35" s="26" t="s">
        <v>27</v>
      </c>
      <c r="B35" s="294"/>
      <c r="C35" s="101" t="s">
        <v>24</v>
      </c>
      <c r="D35" s="126"/>
      <c r="E35" s="126"/>
      <c r="F35" s="126"/>
      <c r="G35" s="23"/>
      <c r="H35" s="23"/>
      <c r="I35" s="23"/>
      <c r="J35" s="116">
        <f t="shared" si="3"/>
        <v>0</v>
      </c>
      <c r="K35" s="116">
        <f t="shared" si="3"/>
        <v>0</v>
      </c>
      <c r="L35" s="116">
        <f t="shared" si="3"/>
        <v>0</v>
      </c>
      <c r="M35" s="213"/>
      <c r="N35" s="213"/>
      <c r="O35" s="213"/>
      <c r="P35" s="213"/>
      <c r="Q35" s="213"/>
      <c r="R35" s="213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3"/>
      <c r="Z35" s="213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96"/>
      <c r="AV35" s="27" t="s">
        <v>27</v>
      </c>
      <c r="AW35" s="12"/>
    </row>
    <row r="36" spans="1:49" ht="24" customHeight="1">
      <c r="A36" s="48" t="s">
        <v>46</v>
      </c>
      <c r="B36" s="293" t="s">
        <v>47</v>
      </c>
      <c r="C36" s="102" t="s">
        <v>23</v>
      </c>
      <c r="D36" s="125"/>
      <c r="E36" s="125"/>
      <c r="F36" s="125"/>
      <c r="G36" s="20"/>
      <c r="H36" s="20"/>
      <c r="I36" s="20"/>
      <c r="J36" s="25">
        <f t="shared" si="3"/>
        <v>0</v>
      </c>
      <c r="K36" s="25">
        <f t="shared" si="3"/>
        <v>0</v>
      </c>
      <c r="L36" s="25">
        <f t="shared" si="3"/>
        <v>0</v>
      </c>
      <c r="M36" s="169"/>
      <c r="N36" s="169"/>
      <c r="O36" s="169"/>
      <c r="P36" s="169">
        <v>8</v>
      </c>
      <c r="Q36" s="169">
        <v>3.8239999999999998</v>
      </c>
      <c r="R36" s="169">
        <v>199.655</v>
      </c>
      <c r="S36" s="40"/>
      <c r="T36" s="40"/>
      <c r="U36" s="40"/>
      <c r="V36" s="25">
        <f t="shared" si="4"/>
        <v>8</v>
      </c>
      <c r="W36" s="25">
        <f t="shared" si="1"/>
        <v>3.8239999999999998</v>
      </c>
      <c r="X36" s="25">
        <f t="shared" si="1"/>
        <v>199.655</v>
      </c>
      <c r="Y36" s="169">
        <v>1</v>
      </c>
      <c r="Z36" s="169">
        <v>7.0999999999999994E-2</v>
      </c>
      <c r="AA36" s="108">
        <v>7.4550000000000001</v>
      </c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9</v>
      </c>
      <c r="AR36" s="108">
        <f t="shared" si="5"/>
        <v>3.895</v>
      </c>
      <c r="AS36" s="108">
        <f t="shared" si="5"/>
        <v>207.11</v>
      </c>
      <c r="AT36" s="32" t="s">
        <v>23</v>
      </c>
      <c r="AU36" s="295" t="s">
        <v>47</v>
      </c>
      <c r="AV36" s="49" t="s">
        <v>46</v>
      </c>
      <c r="AW36" s="12"/>
    </row>
    <row r="37" spans="1:49" ht="24" customHeight="1">
      <c r="A37" s="48" t="s">
        <v>25</v>
      </c>
      <c r="B37" s="294"/>
      <c r="C37" s="101" t="s">
        <v>24</v>
      </c>
      <c r="D37" s="126"/>
      <c r="E37" s="126"/>
      <c r="F37" s="126"/>
      <c r="G37" s="23"/>
      <c r="H37" s="23"/>
      <c r="I37" s="23"/>
      <c r="J37" s="116">
        <f t="shared" si="3"/>
        <v>0</v>
      </c>
      <c r="K37" s="116">
        <f t="shared" si="3"/>
        <v>0</v>
      </c>
      <c r="L37" s="116">
        <f t="shared" si="3"/>
        <v>0</v>
      </c>
      <c r="M37" s="213"/>
      <c r="N37" s="213"/>
      <c r="O37" s="213"/>
      <c r="P37" s="213"/>
      <c r="Q37" s="213"/>
      <c r="R37" s="213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3"/>
      <c r="Z37" s="213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96"/>
      <c r="AV37" s="49" t="s">
        <v>25</v>
      </c>
      <c r="AW37" s="12"/>
    </row>
    <row r="38" spans="1:49" ht="24" customHeight="1">
      <c r="A38" s="48" t="s">
        <v>27</v>
      </c>
      <c r="B38" s="293" t="s">
        <v>48</v>
      </c>
      <c r="C38" s="102" t="s">
        <v>23</v>
      </c>
      <c r="D38" s="125">
        <v>24</v>
      </c>
      <c r="E38" s="125">
        <v>3.2610999999999999</v>
      </c>
      <c r="F38" s="168">
        <v>1988.8306950663114</v>
      </c>
      <c r="G38" s="20"/>
      <c r="H38" s="20"/>
      <c r="I38" s="20"/>
      <c r="J38" s="25">
        <f t="shared" si="3"/>
        <v>24</v>
      </c>
      <c r="K38" s="25">
        <f t="shared" si="3"/>
        <v>3.2610999999999999</v>
      </c>
      <c r="L38" s="25">
        <f t="shared" si="3"/>
        <v>1988.8306950663114</v>
      </c>
      <c r="M38" s="169"/>
      <c r="N38" s="169"/>
      <c r="O38" s="169"/>
      <c r="P38" s="169"/>
      <c r="Q38" s="169"/>
      <c r="R38" s="169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69"/>
      <c r="Z38" s="169"/>
      <c r="AA38" s="108"/>
      <c r="AB38" s="153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08">
        <f t="shared" si="5"/>
        <v>24</v>
      </c>
      <c r="AR38" s="108">
        <f t="shared" si="5"/>
        <v>3.2610999999999999</v>
      </c>
      <c r="AS38" s="108">
        <f t="shared" si="5"/>
        <v>1988.8306950663114</v>
      </c>
      <c r="AT38" s="32" t="s">
        <v>23</v>
      </c>
      <c r="AU38" s="295" t="s">
        <v>48</v>
      </c>
      <c r="AV38" s="49" t="s">
        <v>27</v>
      </c>
      <c r="AW38" s="12"/>
    </row>
    <row r="39" spans="1:49" ht="24" customHeight="1">
      <c r="A39" s="26" t="s">
        <v>49</v>
      </c>
      <c r="B39" s="294"/>
      <c r="C39" s="101" t="s">
        <v>24</v>
      </c>
      <c r="D39" s="126"/>
      <c r="E39" s="126"/>
      <c r="F39" s="126"/>
      <c r="G39" s="23"/>
      <c r="H39" s="23"/>
      <c r="I39" s="23"/>
      <c r="J39" s="116">
        <f t="shared" si="3"/>
        <v>0</v>
      </c>
      <c r="K39" s="116">
        <f t="shared" si="3"/>
        <v>0</v>
      </c>
      <c r="L39" s="116">
        <f t="shared" si="3"/>
        <v>0</v>
      </c>
      <c r="M39" s="213"/>
      <c r="N39" s="213"/>
      <c r="O39" s="213"/>
      <c r="P39" s="213"/>
      <c r="Q39" s="213"/>
      <c r="R39" s="213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3"/>
      <c r="Z39" s="213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96"/>
      <c r="AV39" s="27" t="s">
        <v>49</v>
      </c>
      <c r="AW39" s="12"/>
    </row>
    <row r="40" spans="1:49" ht="24" customHeight="1">
      <c r="A40" s="48"/>
      <c r="B40" s="293" t="s">
        <v>50</v>
      </c>
      <c r="C40" s="102" t="s">
        <v>23</v>
      </c>
      <c r="D40" s="125"/>
      <c r="E40" s="125"/>
      <c r="F40" s="125"/>
      <c r="G40" s="20"/>
      <c r="H40" s="20"/>
      <c r="I40" s="20"/>
      <c r="J40" s="25">
        <f t="shared" si="3"/>
        <v>0</v>
      </c>
      <c r="K40" s="25">
        <f t="shared" si="3"/>
        <v>0</v>
      </c>
      <c r="L40" s="25">
        <f t="shared" si="3"/>
        <v>0</v>
      </c>
      <c r="M40" s="169"/>
      <c r="N40" s="169"/>
      <c r="O40" s="169"/>
      <c r="P40" s="169"/>
      <c r="Q40" s="169"/>
      <c r="R40" s="169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69"/>
      <c r="Z40" s="169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0</v>
      </c>
      <c r="AR40" s="108">
        <f t="shared" si="5"/>
        <v>0</v>
      </c>
      <c r="AS40" s="108">
        <f t="shared" si="5"/>
        <v>0</v>
      </c>
      <c r="AT40" s="53" t="s">
        <v>23</v>
      </c>
      <c r="AU40" s="295" t="s">
        <v>50</v>
      </c>
      <c r="AV40" s="49"/>
      <c r="AW40" s="12"/>
    </row>
    <row r="41" spans="1:49" ht="24" customHeight="1">
      <c r="A41" s="48" t="s">
        <v>51</v>
      </c>
      <c r="B41" s="294"/>
      <c r="C41" s="101" t="s">
        <v>24</v>
      </c>
      <c r="D41" s="126"/>
      <c r="E41" s="126"/>
      <c r="F41" s="126"/>
      <c r="G41" s="23"/>
      <c r="H41" s="23"/>
      <c r="I41" s="23"/>
      <c r="J41" s="116">
        <f t="shared" si="3"/>
        <v>0</v>
      </c>
      <c r="K41" s="116">
        <f t="shared" si="3"/>
        <v>0</v>
      </c>
      <c r="L41" s="116">
        <f t="shared" si="3"/>
        <v>0</v>
      </c>
      <c r="M41" s="213"/>
      <c r="N41" s="213"/>
      <c r="O41" s="213"/>
      <c r="P41" s="213"/>
      <c r="Q41" s="213"/>
      <c r="R41" s="213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3"/>
      <c r="Z41" s="213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96"/>
      <c r="AV41" s="49" t="s">
        <v>51</v>
      </c>
      <c r="AW41" s="12"/>
    </row>
    <row r="42" spans="1:49" ht="24" customHeight="1">
      <c r="A42" s="48"/>
      <c r="B42" s="293" t="s">
        <v>52</v>
      </c>
      <c r="C42" s="102" t="s">
        <v>23</v>
      </c>
      <c r="D42" s="125"/>
      <c r="E42" s="125"/>
      <c r="F42" s="125"/>
      <c r="G42" s="20"/>
      <c r="H42" s="20"/>
      <c r="I42" s="20"/>
      <c r="J42" s="25">
        <f t="shared" si="3"/>
        <v>0</v>
      </c>
      <c r="K42" s="25">
        <f t="shared" si="3"/>
        <v>0</v>
      </c>
      <c r="L42" s="25">
        <f t="shared" si="3"/>
        <v>0</v>
      </c>
      <c r="M42" s="169">
        <v>12</v>
      </c>
      <c r="N42" s="169">
        <v>421.40179999999998</v>
      </c>
      <c r="O42" s="169">
        <v>233590.85200000001</v>
      </c>
      <c r="P42" s="169"/>
      <c r="Q42" s="169"/>
      <c r="R42" s="169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69"/>
      <c r="Z42" s="169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12</v>
      </c>
      <c r="AR42" s="108">
        <f t="shared" si="5"/>
        <v>421.40179999999998</v>
      </c>
      <c r="AS42" s="108">
        <f t="shared" si="5"/>
        <v>233590.85200000001</v>
      </c>
      <c r="AT42" s="32" t="s">
        <v>23</v>
      </c>
      <c r="AU42" s="295" t="s">
        <v>52</v>
      </c>
      <c r="AV42" s="49"/>
      <c r="AW42" s="12"/>
    </row>
    <row r="43" spans="1:49" ht="24" customHeight="1">
      <c r="A43" s="48" t="s">
        <v>53</v>
      </c>
      <c r="B43" s="294"/>
      <c r="C43" s="101" t="s">
        <v>24</v>
      </c>
      <c r="D43" s="126">
        <v>7</v>
      </c>
      <c r="E43" s="126">
        <v>154.2884</v>
      </c>
      <c r="F43" s="127">
        <v>85963.150584455318</v>
      </c>
      <c r="G43" s="23">
        <v>10</v>
      </c>
      <c r="H43" s="23">
        <v>230.69880000000001</v>
      </c>
      <c r="I43" s="23">
        <v>143225.43700000001</v>
      </c>
      <c r="J43" s="116">
        <f t="shared" si="3"/>
        <v>17</v>
      </c>
      <c r="K43" s="116">
        <f t="shared" si="3"/>
        <v>384.98720000000003</v>
      </c>
      <c r="L43" s="116">
        <f t="shared" si="3"/>
        <v>229188.58758445532</v>
      </c>
      <c r="M43" s="213">
        <v>6</v>
      </c>
      <c r="N43" s="213">
        <v>174.38290000000001</v>
      </c>
      <c r="O43" s="213">
        <v>81249.383000000002</v>
      </c>
      <c r="P43" s="213"/>
      <c r="Q43" s="213"/>
      <c r="R43" s="213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3"/>
      <c r="Z43" s="213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23</v>
      </c>
      <c r="AR43" s="45">
        <f t="shared" si="5"/>
        <v>559.37010000000009</v>
      </c>
      <c r="AS43" s="45">
        <f t="shared" si="5"/>
        <v>310437.9705844553</v>
      </c>
      <c r="AT43" s="61" t="s">
        <v>24</v>
      </c>
      <c r="AU43" s="296"/>
      <c r="AV43" s="49" t="s">
        <v>53</v>
      </c>
      <c r="AW43" s="12"/>
    </row>
    <row r="44" spans="1:49" ht="24" customHeight="1">
      <c r="A44" s="48"/>
      <c r="B44" s="293" t="s">
        <v>54</v>
      </c>
      <c r="C44" s="102" t="s">
        <v>23</v>
      </c>
      <c r="D44" s="125"/>
      <c r="E44" s="125"/>
      <c r="F44" s="125"/>
      <c r="G44" s="20"/>
      <c r="H44" s="20"/>
      <c r="I44" s="20"/>
      <c r="J44" s="25">
        <f t="shared" si="3"/>
        <v>0</v>
      </c>
      <c r="K44" s="25">
        <f t="shared" si="3"/>
        <v>0</v>
      </c>
      <c r="L44" s="25">
        <f t="shared" si="3"/>
        <v>0</v>
      </c>
      <c r="M44" s="169">
        <v>15</v>
      </c>
      <c r="N44" s="169">
        <v>0.73209999999999997</v>
      </c>
      <c r="O44" s="169">
        <v>353.10700000000003</v>
      </c>
      <c r="P44" s="169"/>
      <c r="Q44" s="169"/>
      <c r="R44" s="169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69"/>
      <c r="Z44" s="169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15</v>
      </c>
      <c r="AR44" s="108">
        <f t="shared" si="5"/>
        <v>0.73209999999999997</v>
      </c>
      <c r="AS44" s="108">
        <f t="shared" si="5"/>
        <v>353.10700000000003</v>
      </c>
      <c r="AT44" s="62" t="s">
        <v>23</v>
      </c>
      <c r="AU44" s="295" t="s">
        <v>54</v>
      </c>
      <c r="AV44" s="49"/>
      <c r="AW44" s="12"/>
    </row>
    <row r="45" spans="1:49" ht="24" customHeight="1">
      <c r="A45" s="48" t="s">
        <v>27</v>
      </c>
      <c r="B45" s="294"/>
      <c r="C45" s="101" t="s">
        <v>24</v>
      </c>
      <c r="D45" s="126"/>
      <c r="E45" s="126"/>
      <c r="F45" s="126"/>
      <c r="G45" s="23"/>
      <c r="H45" s="23"/>
      <c r="I45" s="23"/>
      <c r="J45" s="116">
        <f t="shared" si="3"/>
        <v>0</v>
      </c>
      <c r="K45" s="116">
        <f t="shared" si="3"/>
        <v>0</v>
      </c>
      <c r="L45" s="116">
        <f t="shared" si="3"/>
        <v>0</v>
      </c>
      <c r="M45" s="213"/>
      <c r="N45" s="213"/>
      <c r="O45" s="213"/>
      <c r="P45" s="213"/>
      <c r="Q45" s="213"/>
      <c r="R45" s="213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3"/>
      <c r="Z45" s="213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96"/>
      <c r="AV45" s="29" t="s">
        <v>27</v>
      </c>
      <c r="AW45" s="12"/>
    </row>
    <row r="46" spans="1:49" ht="24" customHeight="1">
      <c r="A46" s="48"/>
      <c r="B46" s="293" t="s">
        <v>55</v>
      </c>
      <c r="C46" s="102" t="s">
        <v>23</v>
      </c>
      <c r="D46" s="125"/>
      <c r="E46" s="125"/>
      <c r="F46" s="125"/>
      <c r="G46" s="20"/>
      <c r="H46" s="20"/>
      <c r="I46" s="20"/>
      <c r="J46" s="25">
        <f t="shared" si="3"/>
        <v>0</v>
      </c>
      <c r="K46" s="25">
        <f t="shared" si="3"/>
        <v>0</v>
      </c>
      <c r="L46" s="25">
        <f t="shared" si="3"/>
        <v>0</v>
      </c>
      <c r="M46" s="169"/>
      <c r="N46" s="169"/>
      <c r="O46" s="169"/>
      <c r="P46" s="169"/>
      <c r="Q46" s="169"/>
      <c r="R46" s="169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69"/>
      <c r="Z46" s="169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95" t="s">
        <v>55</v>
      </c>
      <c r="AV46" s="29"/>
      <c r="AW46" s="12"/>
    </row>
    <row r="47" spans="1:49" ht="24" customHeight="1">
      <c r="A47" s="26"/>
      <c r="B47" s="294"/>
      <c r="C47" s="101" t="s">
        <v>24</v>
      </c>
      <c r="D47" s="126"/>
      <c r="E47" s="126"/>
      <c r="F47" s="126"/>
      <c r="G47" s="23"/>
      <c r="H47" s="23"/>
      <c r="I47" s="23"/>
      <c r="J47" s="116">
        <f t="shared" si="3"/>
        <v>0</v>
      </c>
      <c r="K47" s="116">
        <f t="shared" si="3"/>
        <v>0</v>
      </c>
      <c r="L47" s="116">
        <f t="shared" si="3"/>
        <v>0</v>
      </c>
      <c r="M47" s="213"/>
      <c r="N47" s="213"/>
      <c r="O47" s="213"/>
      <c r="P47" s="213"/>
      <c r="Q47" s="213"/>
      <c r="R47" s="213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3"/>
      <c r="Z47" s="213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96"/>
      <c r="AV47" s="30"/>
      <c r="AW47" s="12"/>
    </row>
    <row r="48" spans="1:49" ht="24" customHeight="1">
      <c r="A48" s="48"/>
      <c r="B48" s="293" t="s">
        <v>56</v>
      </c>
      <c r="C48" s="102" t="s">
        <v>23</v>
      </c>
      <c r="D48" s="125"/>
      <c r="E48" s="125"/>
      <c r="F48" s="125"/>
      <c r="G48" s="20"/>
      <c r="H48" s="20"/>
      <c r="I48" s="20"/>
      <c r="J48" s="25">
        <f t="shared" si="3"/>
        <v>0</v>
      </c>
      <c r="K48" s="25">
        <f t="shared" si="3"/>
        <v>0</v>
      </c>
      <c r="L48" s="25">
        <f t="shared" si="3"/>
        <v>0</v>
      </c>
      <c r="M48" s="169"/>
      <c r="N48" s="169"/>
      <c r="O48" s="169"/>
      <c r="P48" s="169"/>
      <c r="Q48" s="169"/>
      <c r="R48" s="169"/>
      <c r="S48" s="111"/>
      <c r="T48" s="40"/>
      <c r="U48" s="40"/>
      <c r="V48" s="25">
        <f t="shared" si="4"/>
        <v>0</v>
      </c>
      <c r="W48" s="25">
        <f t="shared" si="1"/>
        <v>0</v>
      </c>
      <c r="X48" s="25">
        <f t="shared" si="1"/>
        <v>0</v>
      </c>
      <c r="Y48" s="169"/>
      <c r="Z48" s="169"/>
      <c r="AA48" s="108"/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0</v>
      </c>
      <c r="AR48" s="108">
        <f t="shared" si="5"/>
        <v>0</v>
      </c>
      <c r="AS48" s="108">
        <f t="shared" si="5"/>
        <v>0</v>
      </c>
      <c r="AT48" s="32" t="s">
        <v>23</v>
      </c>
      <c r="AU48" s="295" t="s">
        <v>56</v>
      </c>
      <c r="AV48" s="29"/>
      <c r="AW48" s="12"/>
    </row>
    <row r="49" spans="1:49" ht="24" customHeight="1">
      <c r="A49" s="48" t="s">
        <v>57</v>
      </c>
      <c r="B49" s="294"/>
      <c r="C49" s="101" t="s">
        <v>24</v>
      </c>
      <c r="D49" s="126"/>
      <c r="E49" s="126"/>
      <c r="F49" s="126"/>
      <c r="G49" s="23"/>
      <c r="H49" s="23"/>
      <c r="I49" s="23"/>
      <c r="J49" s="116">
        <f t="shared" si="3"/>
        <v>0</v>
      </c>
      <c r="K49" s="116">
        <f t="shared" si="3"/>
        <v>0</v>
      </c>
      <c r="L49" s="116">
        <f t="shared" si="3"/>
        <v>0</v>
      </c>
      <c r="M49" s="213"/>
      <c r="N49" s="213"/>
      <c r="O49" s="213"/>
      <c r="P49" s="213"/>
      <c r="Q49" s="213"/>
      <c r="R49" s="213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3"/>
      <c r="Z49" s="213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96"/>
      <c r="AV49" s="29" t="s">
        <v>57</v>
      </c>
      <c r="AW49" s="12"/>
    </row>
    <row r="50" spans="1:49" ht="24" customHeight="1">
      <c r="A50" s="48"/>
      <c r="B50" s="293" t="s">
        <v>58</v>
      </c>
      <c r="C50" s="102" t="s">
        <v>23</v>
      </c>
      <c r="D50" s="125">
        <v>1</v>
      </c>
      <c r="E50" s="125">
        <v>183.18799999999999</v>
      </c>
      <c r="F50" s="125">
        <v>50289.957586626457</v>
      </c>
      <c r="G50" s="20"/>
      <c r="H50" s="20"/>
      <c r="I50" s="20"/>
      <c r="J50" s="25">
        <f t="shared" si="3"/>
        <v>1</v>
      </c>
      <c r="K50" s="25">
        <f t="shared" si="3"/>
        <v>183.18799999999999</v>
      </c>
      <c r="L50" s="25">
        <f t="shared" si="3"/>
        <v>50289.957586626457</v>
      </c>
      <c r="M50" s="169"/>
      <c r="N50" s="169"/>
      <c r="O50" s="169"/>
      <c r="P50" s="169"/>
      <c r="Q50" s="169"/>
      <c r="R50" s="169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69"/>
      <c r="Z50" s="169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1</v>
      </c>
      <c r="AR50" s="108">
        <f t="shared" si="5"/>
        <v>183.18799999999999</v>
      </c>
      <c r="AS50" s="108">
        <f t="shared" si="5"/>
        <v>50289.957586626457</v>
      </c>
      <c r="AT50" s="32" t="s">
        <v>23</v>
      </c>
      <c r="AU50" s="295" t="s">
        <v>58</v>
      </c>
      <c r="AV50" s="28"/>
      <c r="AW50" s="12"/>
    </row>
    <row r="51" spans="1:49" ht="24" customHeight="1">
      <c r="A51" s="48"/>
      <c r="B51" s="294"/>
      <c r="C51" s="101" t="s">
        <v>24</v>
      </c>
      <c r="D51" s="126"/>
      <c r="E51" s="126"/>
      <c r="F51" s="126"/>
      <c r="G51" s="23"/>
      <c r="H51" s="23"/>
      <c r="I51" s="23"/>
      <c r="J51" s="116">
        <f t="shared" si="3"/>
        <v>0</v>
      </c>
      <c r="K51" s="116">
        <f t="shared" si="3"/>
        <v>0</v>
      </c>
      <c r="L51" s="116">
        <f t="shared" si="3"/>
        <v>0</v>
      </c>
      <c r="M51" s="213"/>
      <c r="N51" s="213"/>
      <c r="O51" s="213"/>
      <c r="P51" s="213"/>
      <c r="Q51" s="213"/>
      <c r="R51" s="213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3"/>
      <c r="Z51" s="213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296"/>
      <c r="AV51" s="29"/>
      <c r="AW51" s="12"/>
    </row>
    <row r="52" spans="1:49" ht="24" customHeight="1">
      <c r="A52" s="48"/>
      <c r="B52" s="293" t="s">
        <v>59</v>
      </c>
      <c r="C52" s="102" t="s">
        <v>23</v>
      </c>
      <c r="D52" s="125"/>
      <c r="E52" s="125"/>
      <c r="F52" s="125"/>
      <c r="G52" s="20"/>
      <c r="H52" s="20"/>
      <c r="I52" s="20"/>
      <c r="J52" s="25">
        <f t="shared" si="3"/>
        <v>0</v>
      </c>
      <c r="K52" s="25">
        <f t="shared" si="3"/>
        <v>0</v>
      </c>
      <c r="L52" s="25">
        <f t="shared" si="3"/>
        <v>0</v>
      </c>
      <c r="M52" s="169"/>
      <c r="N52" s="169"/>
      <c r="O52" s="169"/>
      <c r="P52" s="169"/>
      <c r="Q52" s="169"/>
      <c r="R52" s="169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69"/>
      <c r="Z52" s="169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95" t="s">
        <v>59</v>
      </c>
      <c r="AV52" s="29"/>
      <c r="AW52" s="12"/>
    </row>
    <row r="53" spans="1:49" ht="24" customHeight="1">
      <c r="A53" s="48" t="s">
        <v>27</v>
      </c>
      <c r="B53" s="294"/>
      <c r="C53" s="101" t="s">
        <v>24</v>
      </c>
      <c r="D53" s="126"/>
      <c r="E53" s="126"/>
      <c r="F53" s="127"/>
      <c r="G53" s="23"/>
      <c r="H53" s="23"/>
      <c r="I53" s="23"/>
      <c r="J53" s="116">
        <f t="shared" si="3"/>
        <v>0</v>
      </c>
      <c r="K53" s="116">
        <f t="shared" si="3"/>
        <v>0</v>
      </c>
      <c r="L53" s="116">
        <f t="shared" si="3"/>
        <v>0</v>
      </c>
      <c r="M53" s="213"/>
      <c r="N53" s="213"/>
      <c r="O53" s="213"/>
      <c r="P53" s="213"/>
      <c r="Q53" s="213"/>
      <c r="R53" s="213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3"/>
      <c r="Z53" s="213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0</v>
      </c>
      <c r="AR53" s="45">
        <f t="shared" si="5"/>
        <v>0</v>
      </c>
      <c r="AS53" s="45">
        <f t="shared" si="5"/>
        <v>0</v>
      </c>
      <c r="AT53" s="61" t="s">
        <v>24</v>
      </c>
      <c r="AU53" s="296"/>
      <c r="AV53" s="29" t="s">
        <v>27</v>
      </c>
      <c r="AW53" s="12"/>
    </row>
    <row r="54" spans="1:49" ht="24" customHeight="1">
      <c r="A54" s="48"/>
      <c r="B54" s="293" t="s">
        <v>60</v>
      </c>
      <c r="C54" s="102" t="s">
        <v>23</v>
      </c>
      <c r="D54" s="125"/>
      <c r="E54" s="125"/>
      <c r="F54" s="125"/>
      <c r="G54" s="20"/>
      <c r="H54" s="20"/>
      <c r="I54" s="20"/>
      <c r="J54" s="25">
        <f t="shared" si="3"/>
        <v>0</v>
      </c>
      <c r="K54" s="25">
        <f t="shared" si="3"/>
        <v>0</v>
      </c>
      <c r="L54" s="25">
        <f t="shared" si="3"/>
        <v>0</v>
      </c>
      <c r="M54" s="169"/>
      <c r="N54" s="169"/>
      <c r="O54" s="169"/>
      <c r="P54" s="169"/>
      <c r="Q54" s="169"/>
      <c r="R54" s="169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69"/>
      <c r="Z54" s="169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>
        <v>14</v>
      </c>
      <c r="AO54" s="20">
        <v>0.47020000000000001</v>
      </c>
      <c r="AP54" s="20">
        <v>597.54300000000001</v>
      </c>
      <c r="AQ54" s="108">
        <f t="shared" si="5"/>
        <v>14</v>
      </c>
      <c r="AR54" s="108">
        <f t="shared" si="5"/>
        <v>0.47020000000000001</v>
      </c>
      <c r="AS54" s="108">
        <f t="shared" si="5"/>
        <v>597.54300000000001</v>
      </c>
      <c r="AT54" s="62" t="s">
        <v>23</v>
      </c>
      <c r="AU54" s="295" t="s">
        <v>60</v>
      </c>
      <c r="AV54" s="49"/>
      <c r="AW54" s="12"/>
    </row>
    <row r="55" spans="1:49" ht="24" customHeight="1">
      <c r="A55" s="26"/>
      <c r="B55" s="294"/>
      <c r="C55" s="101" t="s">
        <v>24</v>
      </c>
      <c r="D55" s="126"/>
      <c r="E55" s="126"/>
      <c r="F55" s="126"/>
      <c r="G55" s="23"/>
      <c r="H55" s="23"/>
      <c r="I55" s="23"/>
      <c r="J55" s="116">
        <f t="shared" si="3"/>
        <v>0</v>
      </c>
      <c r="K55" s="116">
        <f t="shared" si="3"/>
        <v>0</v>
      </c>
      <c r="L55" s="116">
        <f t="shared" si="3"/>
        <v>0</v>
      </c>
      <c r="M55" s="213"/>
      <c r="N55" s="213"/>
      <c r="O55" s="213"/>
      <c r="P55" s="213"/>
      <c r="Q55" s="213"/>
      <c r="R55" s="213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3"/>
      <c r="Z55" s="213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96"/>
      <c r="AV55" s="27"/>
      <c r="AW55" s="12"/>
    </row>
    <row r="56" spans="1:49" ht="24" customHeight="1">
      <c r="A56" s="315" t="s">
        <v>100</v>
      </c>
      <c r="B56" s="295" t="s">
        <v>62</v>
      </c>
      <c r="C56" s="102" t="s">
        <v>23</v>
      </c>
      <c r="D56" s="125"/>
      <c r="E56" s="125"/>
      <c r="F56" s="125"/>
      <c r="G56" s="20"/>
      <c r="H56" s="20"/>
      <c r="I56" s="20"/>
      <c r="J56" s="25">
        <f t="shared" si="3"/>
        <v>0</v>
      </c>
      <c r="K56" s="25">
        <f t="shared" si="3"/>
        <v>0</v>
      </c>
      <c r="L56" s="25">
        <f t="shared" si="3"/>
        <v>0</v>
      </c>
      <c r="M56" s="169">
        <v>5</v>
      </c>
      <c r="N56" s="169">
        <v>0.99299999999999999</v>
      </c>
      <c r="O56" s="169">
        <v>163.755</v>
      </c>
      <c r="P56" s="169"/>
      <c r="Q56" s="169"/>
      <c r="R56" s="169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69"/>
      <c r="Z56" s="169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5</v>
      </c>
      <c r="AR56" s="108">
        <f t="shared" si="5"/>
        <v>0.99299999999999999</v>
      </c>
      <c r="AS56" s="108">
        <f t="shared" si="5"/>
        <v>163.755</v>
      </c>
      <c r="AT56" s="31" t="s">
        <v>23</v>
      </c>
      <c r="AU56" s="317" t="s">
        <v>100</v>
      </c>
      <c r="AV56" s="318" t="s">
        <v>64</v>
      </c>
      <c r="AW56" s="12"/>
    </row>
    <row r="57" spans="1:49" ht="24" customHeight="1">
      <c r="A57" s="316"/>
      <c r="B57" s="296"/>
      <c r="C57" s="101" t="s">
        <v>24</v>
      </c>
      <c r="D57" s="126"/>
      <c r="E57" s="126"/>
      <c r="F57" s="126"/>
      <c r="G57" s="23"/>
      <c r="H57" s="23"/>
      <c r="I57" s="182"/>
      <c r="J57" s="116">
        <f t="shared" si="3"/>
        <v>0</v>
      </c>
      <c r="K57" s="116">
        <f t="shared" si="3"/>
        <v>0</v>
      </c>
      <c r="L57" s="116">
        <f t="shared" si="3"/>
        <v>0</v>
      </c>
      <c r="M57" s="213"/>
      <c r="N57" s="213"/>
      <c r="O57" s="213"/>
      <c r="P57" s="213"/>
      <c r="Q57" s="213"/>
      <c r="R57" s="213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3"/>
      <c r="Z57" s="213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0</v>
      </c>
      <c r="AR57" s="45">
        <f t="shared" si="5"/>
        <v>0</v>
      </c>
      <c r="AS57" s="45">
        <f t="shared" si="5"/>
        <v>0</v>
      </c>
      <c r="AT57" s="22" t="s">
        <v>24</v>
      </c>
      <c r="AU57" s="319"/>
      <c r="AV57" s="320"/>
      <c r="AW57" s="12"/>
    </row>
    <row r="58" spans="1:49" ht="24" customHeight="1">
      <c r="A58" s="7" t="s">
        <v>64</v>
      </c>
      <c r="C58" s="103" t="s">
        <v>23</v>
      </c>
      <c r="D58" s="133"/>
      <c r="E58" s="133"/>
      <c r="F58" s="133"/>
      <c r="G58" s="183"/>
      <c r="H58" s="184"/>
      <c r="I58" s="185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14">
        <v>1562</v>
      </c>
      <c r="N58" s="214">
        <v>73.267200000000003</v>
      </c>
      <c r="O58" s="214">
        <v>22066.525000000001</v>
      </c>
      <c r="P58" s="216"/>
      <c r="Q58" s="216"/>
      <c r="R58" s="216"/>
      <c r="S58" s="51"/>
      <c r="T58" s="51"/>
      <c r="U58" s="42"/>
      <c r="V58" s="25">
        <f t="shared" si="4"/>
        <v>0</v>
      </c>
      <c r="W58" s="25">
        <f t="shared" si="1"/>
        <v>0</v>
      </c>
      <c r="X58" s="25">
        <f t="shared" si="1"/>
        <v>0</v>
      </c>
      <c r="Y58" s="216">
        <v>108</v>
      </c>
      <c r="Z58" s="216">
        <v>6.7362000000000002</v>
      </c>
      <c r="AA58" s="287">
        <v>2591.2469999999998</v>
      </c>
      <c r="AB58" s="187">
        <v>465</v>
      </c>
      <c r="AC58" s="173">
        <v>68.656300000000002</v>
      </c>
      <c r="AD58" s="173">
        <v>12615.942999999999</v>
      </c>
      <c r="AE58" s="173"/>
      <c r="AF58" s="173"/>
      <c r="AG58" s="173"/>
      <c r="AH58" s="20"/>
      <c r="AI58" s="186"/>
      <c r="AJ58" s="20"/>
      <c r="AK58" s="184">
        <v>62</v>
      </c>
      <c r="AL58" s="184">
        <v>1.9511000000000001</v>
      </c>
      <c r="AM58" s="184">
        <v>1724.5229999999999</v>
      </c>
      <c r="AN58" s="173">
        <v>17</v>
      </c>
      <c r="AO58" s="173">
        <v>0.44840000000000002</v>
      </c>
      <c r="AP58" s="173">
        <v>316.04000000000002</v>
      </c>
      <c r="AQ58" s="108">
        <f t="shared" ref="AQ58:AS71" si="7">SUM(J58,M58,V58,Y58,AB58,AE58,AH58,AK58,AN58)</f>
        <v>2214</v>
      </c>
      <c r="AR58" s="108">
        <f t="shared" si="7"/>
        <v>151.05919999999998</v>
      </c>
      <c r="AS58" s="108">
        <f t="shared" si="7"/>
        <v>39314.277999999998</v>
      </c>
      <c r="AT58" s="32" t="s">
        <v>23</v>
      </c>
      <c r="AU58" s="34"/>
      <c r="AV58" s="49" t="s">
        <v>64</v>
      </c>
      <c r="AW58" s="12"/>
    </row>
    <row r="59" spans="1:49" ht="24" customHeight="1">
      <c r="A59" s="309" t="s">
        <v>65</v>
      </c>
      <c r="B59" s="310"/>
      <c r="C59" s="104" t="s">
        <v>66</v>
      </c>
      <c r="D59" s="125"/>
      <c r="E59" s="125"/>
      <c r="F59" s="125"/>
      <c r="G59" s="153"/>
      <c r="H59" s="186"/>
      <c r="I59" s="134"/>
      <c r="J59" s="95">
        <f t="shared" si="6"/>
        <v>0</v>
      </c>
      <c r="K59" s="95">
        <f t="shared" si="6"/>
        <v>0</v>
      </c>
      <c r="L59" s="95">
        <f t="shared" si="6"/>
        <v>0</v>
      </c>
      <c r="M59" s="169"/>
      <c r="N59" s="215"/>
      <c r="O59" s="169"/>
      <c r="P59" s="169"/>
      <c r="Q59" s="215"/>
      <c r="R59" s="169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69"/>
      <c r="Z59" s="215"/>
      <c r="AA59" s="108"/>
      <c r="AB59" s="153"/>
      <c r="AC59" s="186"/>
      <c r="AD59" s="20"/>
      <c r="AE59" s="33"/>
      <c r="AF59" s="33"/>
      <c r="AG59" s="33"/>
      <c r="AH59" s="20"/>
      <c r="AI59" s="186"/>
      <c r="AJ59" s="20"/>
      <c r="AK59" s="20"/>
      <c r="AL59" s="186"/>
      <c r="AM59" s="20"/>
      <c r="AN59" s="186"/>
      <c r="AO59" s="20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11" t="s">
        <v>65</v>
      </c>
      <c r="AV59" s="312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157"/>
      <c r="H60" s="23"/>
      <c r="I60" s="158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13">
        <v>35</v>
      </c>
      <c r="N60" s="213">
        <v>0.72919999999999996</v>
      </c>
      <c r="O60" s="213">
        <v>1200.009</v>
      </c>
      <c r="P60" s="213">
        <v>16</v>
      </c>
      <c r="Q60" s="213">
        <v>92.588399999999993</v>
      </c>
      <c r="R60" s="213">
        <v>33690.993999999999</v>
      </c>
      <c r="S60" s="41"/>
      <c r="T60" s="41"/>
      <c r="U60" s="41"/>
      <c r="V60" s="112">
        <f t="shared" si="4"/>
        <v>16</v>
      </c>
      <c r="W60" s="112">
        <f t="shared" si="1"/>
        <v>92.588399999999993</v>
      </c>
      <c r="X60" s="112">
        <f t="shared" si="1"/>
        <v>33690.993999999999</v>
      </c>
      <c r="Y60" s="213"/>
      <c r="Z60" s="213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51</v>
      </c>
      <c r="AR60" s="45">
        <f t="shared" si="7"/>
        <v>93.317599999999999</v>
      </c>
      <c r="AS60" s="45">
        <f t="shared" si="7"/>
        <v>34891.002999999997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3">
        <v>41</v>
      </c>
      <c r="E61" s="131">
        <v>193.64699999999999</v>
      </c>
      <c r="F61" s="133">
        <v>56382.128185194408</v>
      </c>
      <c r="G61" s="187">
        <v>20</v>
      </c>
      <c r="H61" s="173">
        <v>13.776400000000001</v>
      </c>
      <c r="I61" s="171">
        <v>6198.116</v>
      </c>
      <c r="J61" s="25">
        <f t="shared" si="6"/>
        <v>61</v>
      </c>
      <c r="K61" s="25">
        <f t="shared" si="6"/>
        <v>207.42339999999999</v>
      </c>
      <c r="L61" s="25">
        <f t="shared" si="6"/>
        <v>62580.24418519441</v>
      </c>
      <c r="M61" s="216">
        <v>1610</v>
      </c>
      <c r="N61" s="216">
        <v>521.7349999999999</v>
      </c>
      <c r="O61" s="216">
        <v>262416.42300000001</v>
      </c>
      <c r="P61" s="173">
        <v>448</v>
      </c>
      <c r="Q61" s="173">
        <v>2269.1833000000001</v>
      </c>
      <c r="R61" s="173">
        <v>463180.08</v>
      </c>
      <c r="S61" s="52"/>
      <c r="T61" s="52"/>
      <c r="U61" s="52"/>
      <c r="V61" s="25">
        <f t="shared" si="4"/>
        <v>448</v>
      </c>
      <c r="W61" s="25">
        <f t="shared" si="1"/>
        <v>2269.1833000000001</v>
      </c>
      <c r="X61" s="25">
        <f t="shared" si="1"/>
        <v>463180.08</v>
      </c>
      <c r="Y61" s="216">
        <v>357</v>
      </c>
      <c r="Z61" s="216">
        <v>1283.9032</v>
      </c>
      <c r="AA61" s="287">
        <v>99734.267999999996</v>
      </c>
      <c r="AB61" s="187">
        <v>1098</v>
      </c>
      <c r="AC61" s="173">
        <v>119.1888</v>
      </c>
      <c r="AD61" s="173">
        <v>36891.891000000003</v>
      </c>
      <c r="AE61" s="184">
        <v>108</v>
      </c>
      <c r="AF61" s="184">
        <v>8.1532999999999998</v>
      </c>
      <c r="AG61" s="184">
        <v>12767.907999999999</v>
      </c>
      <c r="AH61" s="173">
        <v>129</v>
      </c>
      <c r="AI61" s="173">
        <v>59.819600000000001</v>
      </c>
      <c r="AJ61" s="173">
        <v>30012.061000000002</v>
      </c>
      <c r="AK61" s="184">
        <v>137</v>
      </c>
      <c r="AL61" s="184">
        <v>5.1695000000000002</v>
      </c>
      <c r="AM61" s="184">
        <v>4144.0609999999997</v>
      </c>
      <c r="AN61" s="173">
        <v>171</v>
      </c>
      <c r="AO61" s="173">
        <v>26.539399999999997</v>
      </c>
      <c r="AP61" s="173">
        <v>9327.4290000000001</v>
      </c>
      <c r="AQ61" s="108">
        <f t="shared" si="7"/>
        <v>4119</v>
      </c>
      <c r="AR61" s="108">
        <f t="shared" si="7"/>
        <v>4501.115499999999</v>
      </c>
      <c r="AS61" s="108">
        <f t="shared" si="7"/>
        <v>981054.36518519442</v>
      </c>
      <c r="AT61" s="32" t="s">
        <v>23</v>
      </c>
      <c r="AU61" s="34"/>
      <c r="AV61" s="49" t="s">
        <v>64</v>
      </c>
      <c r="AW61" s="12"/>
    </row>
    <row r="62" spans="1:49" ht="24" customHeight="1">
      <c r="A62" s="313" t="s">
        <v>101</v>
      </c>
      <c r="B62" s="314" t="s">
        <v>68</v>
      </c>
      <c r="C62" s="102" t="s">
        <v>66</v>
      </c>
      <c r="D62" s="125"/>
      <c r="E62" s="132"/>
      <c r="F62" s="125"/>
      <c r="G62" s="188"/>
      <c r="H62" s="25"/>
      <c r="I62" s="134"/>
      <c r="J62" s="95">
        <f t="shared" si="6"/>
        <v>0</v>
      </c>
      <c r="K62" s="95">
        <f t="shared" si="6"/>
        <v>0</v>
      </c>
      <c r="L62" s="95">
        <f t="shared" si="6"/>
        <v>0</v>
      </c>
      <c r="M62" s="169"/>
      <c r="N62" s="169"/>
      <c r="O62" s="169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69"/>
      <c r="Z62" s="169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11" t="s">
        <v>101</v>
      </c>
      <c r="AV62" s="312"/>
      <c r="AW62" s="12"/>
    </row>
    <row r="63" spans="1:49" ht="24" customHeight="1">
      <c r="A63" s="15"/>
      <c r="B63" s="16"/>
      <c r="C63" s="101" t="s">
        <v>24</v>
      </c>
      <c r="D63" s="126">
        <v>7</v>
      </c>
      <c r="E63" s="126">
        <v>154.2884</v>
      </c>
      <c r="F63" s="126">
        <v>85963.150584455318</v>
      </c>
      <c r="G63" s="157">
        <v>10</v>
      </c>
      <c r="H63" s="23">
        <v>230.69880000000001</v>
      </c>
      <c r="I63" s="158">
        <v>143225.43700000001</v>
      </c>
      <c r="J63" s="112">
        <f t="shared" si="6"/>
        <v>17</v>
      </c>
      <c r="K63" s="112">
        <f t="shared" si="6"/>
        <v>384.98720000000003</v>
      </c>
      <c r="L63" s="112">
        <f t="shared" si="6"/>
        <v>229188.58758445532</v>
      </c>
      <c r="M63" s="213">
        <v>48</v>
      </c>
      <c r="N63" s="213">
        <v>1140.2591</v>
      </c>
      <c r="O63" s="213">
        <v>141273.61599999998</v>
      </c>
      <c r="P63" s="23">
        <v>28</v>
      </c>
      <c r="Q63" s="23">
        <v>2726.3553999999999</v>
      </c>
      <c r="R63" s="23">
        <v>177738.94200000001</v>
      </c>
      <c r="S63" s="44"/>
      <c r="T63" s="44"/>
      <c r="U63" s="44"/>
      <c r="V63" s="112">
        <f t="shared" si="4"/>
        <v>28</v>
      </c>
      <c r="W63" s="112">
        <f t="shared" si="1"/>
        <v>2726.3553999999999</v>
      </c>
      <c r="X63" s="112">
        <f t="shared" si="1"/>
        <v>177738.94200000001</v>
      </c>
      <c r="Y63" s="213"/>
      <c r="Z63" s="213"/>
      <c r="AA63" s="109"/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93</v>
      </c>
      <c r="AR63" s="45">
        <f t="shared" si="7"/>
        <v>4251.6017000000002</v>
      </c>
      <c r="AS63" s="45">
        <f t="shared" si="7"/>
        <v>548201.14558445534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93" t="s">
        <v>70</v>
      </c>
      <c r="C64" s="102" t="s">
        <v>23</v>
      </c>
      <c r="D64" s="125"/>
      <c r="E64" s="125"/>
      <c r="F64" s="125"/>
      <c r="G64" s="153">
        <v>134</v>
      </c>
      <c r="H64" s="20">
        <v>22.442499999999999</v>
      </c>
      <c r="I64" s="20">
        <v>23631.714</v>
      </c>
      <c r="J64" s="25">
        <f t="shared" si="6"/>
        <v>134</v>
      </c>
      <c r="K64" s="25">
        <f t="shared" si="6"/>
        <v>22.442499999999999</v>
      </c>
      <c r="L64" s="25">
        <f t="shared" si="6"/>
        <v>23631.714</v>
      </c>
      <c r="M64" s="169">
        <v>654</v>
      </c>
      <c r="N64" s="169">
        <v>56.1173</v>
      </c>
      <c r="O64" s="169">
        <v>48219.455999999998</v>
      </c>
      <c r="P64" s="20">
        <v>1333</v>
      </c>
      <c r="Q64" s="20">
        <v>101.94070000000001</v>
      </c>
      <c r="R64" s="20">
        <v>63914.154000000002</v>
      </c>
      <c r="S64" s="111"/>
      <c r="T64" s="40"/>
      <c r="U64" s="40"/>
      <c r="V64" s="25">
        <f t="shared" si="4"/>
        <v>1333</v>
      </c>
      <c r="W64" s="25">
        <f t="shared" si="1"/>
        <v>101.94070000000001</v>
      </c>
      <c r="X64" s="25">
        <f t="shared" si="1"/>
        <v>63914.154000000002</v>
      </c>
      <c r="Y64" s="169">
        <v>16</v>
      </c>
      <c r="Z64" s="169">
        <v>611.09950000000003</v>
      </c>
      <c r="AA64" s="108">
        <v>8984.4830000000002</v>
      </c>
      <c r="AB64" s="153">
        <v>32</v>
      </c>
      <c r="AC64" s="20">
        <v>0.25850000000000001</v>
      </c>
      <c r="AD64" s="20">
        <v>262.95299999999997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2169</v>
      </c>
      <c r="AR64" s="108">
        <f t="shared" si="7"/>
        <v>791.85850000000005</v>
      </c>
      <c r="AS64" s="108">
        <f t="shared" si="7"/>
        <v>145012.76</v>
      </c>
      <c r="AT64" s="32" t="s">
        <v>23</v>
      </c>
      <c r="AU64" s="295" t="s">
        <v>70</v>
      </c>
      <c r="AV64" s="35" t="s">
        <v>69</v>
      </c>
      <c r="AW64" s="12"/>
    </row>
    <row r="65" spans="1:49" ht="24" customHeight="1">
      <c r="A65" s="48"/>
      <c r="B65" s="294"/>
      <c r="C65" s="101" t="s">
        <v>24</v>
      </c>
      <c r="D65" s="126">
        <v>282</v>
      </c>
      <c r="E65" s="126">
        <v>24.789100000000001</v>
      </c>
      <c r="F65" s="127">
        <v>34298.679230350273</v>
      </c>
      <c r="G65" s="157">
        <v>45</v>
      </c>
      <c r="H65" s="23">
        <v>3.2948</v>
      </c>
      <c r="I65" s="23">
        <v>7319.598</v>
      </c>
      <c r="J65" s="116">
        <f t="shared" si="6"/>
        <v>327</v>
      </c>
      <c r="K65" s="116">
        <f t="shared" si="6"/>
        <v>28.0839</v>
      </c>
      <c r="L65" s="116">
        <f t="shared" si="6"/>
        <v>41618.277230350272</v>
      </c>
      <c r="M65" s="213">
        <v>11</v>
      </c>
      <c r="N65" s="213">
        <v>0.22509999999999999</v>
      </c>
      <c r="O65" s="213">
        <v>291.81099999999998</v>
      </c>
      <c r="P65" s="23">
        <v>29</v>
      </c>
      <c r="Q65" s="23">
        <v>1.9430000000000001</v>
      </c>
      <c r="R65" s="23">
        <v>337.28800000000001</v>
      </c>
      <c r="S65" s="41"/>
      <c r="T65" s="41"/>
      <c r="U65" s="41"/>
      <c r="V65" s="116">
        <f t="shared" si="4"/>
        <v>29</v>
      </c>
      <c r="W65" s="116">
        <f t="shared" si="1"/>
        <v>1.9430000000000001</v>
      </c>
      <c r="X65" s="116">
        <f t="shared" si="1"/>
        <v>337.28800000000001</v>
      </c>
      <c r="Y65" s="213"/>
      <c r="Z65" s="213"/>
      <c r="AA65" s="109"/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367</v>
      </c>
      <c r="AR65" s="45">
        <f t="shared" si="7"/>
        <v>30.252000000000002</v>
      </c>
      <c r="AS65" s="45">
        <f t="shared" si="7"/>
        <v>42247.376230350274</v>
      </c>
      <c r="AT65" s="61" t="s">
        <v>24</v>
      </c>
      <c r="AU65" s="296"/>
      <c r="AV65" s="49"/>
      <c r="AW65" s="12"/>
    </row>
    <row r="66" spans="1:49" ht="24" customHeight="1">
      <c r="A66" s="48" t="s">
        <v>71</v>
      </c>
      <c r="B66" s="293" t="s">
        <v>72</v>
      </c>
      <c r="C66" s="102" t="s">
        <v>23</v>
      </c>
      <c r="D66" s="125"/>
      <c r="E66" s="125"/>
      <c r="F66" s="125"/>
      <c r="G66" s="189"/>
      <c r="H66" s="174"/>
      <c r="I66" s="174"/>
      <c r="J66" s="25">
        <f t="shared" si="6"/>
        <v>0</v>
      </c>
      <c r="K66" s="25">
        <f t="shared" si="6"/>
        <v>0</v>
      </c>
      <c r="L66" s="25">
        <f t="shared" si="6"/>
        <v>0</v>
      </c>
      <c r="M66" s="169"/>
      <c r="N66" s="169"/>
      <c r="O66" s="169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69"/>
      <c r="Z66" s="169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95" t="s">
        <v>72</v>
      </c>
      <c r="AV66" s="49" t="s">
        <v>71</v>
      </c>
      <c r="AW66" s="12"/>
    </row>
    <row r="67" spans="1:49" ht="24" customHeight="1">
      <c r="A67" s="26" t="s">
        <v>49</v>
      </c>
      <c r="B67" s="294"/>
      <c r="C67" s="101" t="s">
        <v>24</v>
      </c>
      <c r="D67" s="126"/>
      <c r="E67" s="126"/>
      <c r="F67" s="126"/>
      <c r="G67" s="190"/>
      <c r="H67" s="176"/>
      <c r="I67" s="176"/>
      <c r="J67" s="116">
        <f t="shared" si="6"/>
        <v>0</v>
      </c>
      <c r="K67" s="116">
        <f t="shared" si="6"/>
        <v>0</v>
      </c>
      <c r="L67" s="116">
        <f t="shared" si="6"/>
        <v>0</v>
      </c>
      <c r="M67" s="213"/>
      <c r="N67" s="213"/>
      <c r="O67" s="213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3"/>
      <c r="Z67" s="213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96"/>
      <c r="AV67" s="27" t="s">
        <v>49</v>
      </c>
      <c r="AW67" s="12"/>
    </row>
    <row r="68" spans="1:49" ht="24" customHeight="1">
      <c r="A68" s="297" t="s">
        <v>102</v>
      </c>
      <c r="B68" s="298"/>
      <c r="C68" s="102" t="s">
        <v>23</v>
      </c>
      <c r="D68" s="20">
        <v>41</v>
      </c>
      <c r="E68" s="20">
        <v>193.64699999999999</v>
      </c>
      <c r="F68" s="25">
        <v>56382.128185194408</v>
      </c>
      <c r="G68" s="178">
        <v>154</v>
      </c>
      <c r="H68" s="83">
        <v>36.218899999999998</v>
      </c>
      <c r="I68" s="179">
        <v>29829.83</v>
      </c>
      <c r="J68" s="25">
        <f t="shared" si="6"/>
        <v>195</v>
      </c>
      <c r="K68" s="25">
        <f t="shared" si="6"/>
        <v>229.86589999999998</v>
      </c>
      <c r="L68" s="25">
        <f t="shared" si="6"/>
        <v>86211.958185194409</v>
      </c>
      <c r="M68" s="169">
        <v>2264</v>
      </c>
      <c r="N68" s="169">
        <v>577.8522999999999</v>
      </c>
      <c r="O68" s="169">
        <v>310635.87900000002</v>
      </c>
      <c r="P68" s="20">
        <v>1781</v>
      </c>
      <c r="Q68" s="20">
        <v>2371.1240000000003</v>
      </c>
      <c r="R68" s="20">
        <v>527094.23400000005</v>
      </c>
      <c r="S68" s="25"/>
      <c r="T68" s="25"/>
      <c r="U68" s="25"/>
      <c r="V68" s="25">
        <f t="shared" si="4"/>
        <v>1781</v>
      </c>
      <c r="W68" s="25">
        <f t="shared" si="1"/>
        <v>2371.1240000000003</v>
      </c>
      <c r="X68" s="25">
        <f t="shared" si="1"/>
        <v>527094.23400000005</v>
      </c>
      <c r="Y68" s="169">
        <v>373</v>
      </c>
      <c r="Z68" s="169">
        <v>1895.0027</v>
      </c>
      <c r="AA68" s="108">
        <v>108718.75099999999</v>
      </c>
      <c r="AB68" s="153">
        <v>1130</v>
      </c>
      <c r="AC68" s="20">
        <v>119.4473</v>
      </c>
      <c r="AD68" s="20">
        <v>37154.844000000005</v>
      </c>
      <c r="AE68" s="20">
        <v>108</v>
      </c>
      <c r="AF68" s="20">
        <v>8.1532999999999998</v>
      </c>
      <c r="AG68" s="20">
        <v>12767.907999999999</v>
      </c>
      <c r="AH68" s="20">
        <v>129</v>
      </c>
      <c r="AI68" s="20">
        <v>59.819600000000001</v>
      </c>
      <c r="AJ68" s="20">
        <v>30012.061000000002</v>
      </c>
      <c r="AK68" s="20">
        <v>137</v>
      </c>
      <c r="AL68" s="20">
        <v>5.1695000000000002</v>
      </c>
      <c r="AM68" s="20">
        <v>4144.0609999999997</v>
      </c>
      <c r="AN68" s="20">
        <v>171</v>
      </c>
      <c r="AO68" s="20">
        <v>26.539399999999997</v>
      </c>
      <c r="AP68" s="20">
        <v>9327.4290000000001</v>
      </c>
      <c r="AQ68" s="108">
        <f t="shared" si="7"/>
        <v>6288</v>
      </c>
      <c r="AR68" s="108">
        <f t="shared" si="7"/>
        <v>5292.9739999999993</v>
      </c>
      <c r="AS68" s="108">
        <f t="shared" si="7"/>
        <v>1126067.1251851944</v>
      </c>
      <c r="AT68" s="31" t="s">
        <v>23</v>
      </c>
      <c r="AU68" s="301" t="s">
        <v>102</v>
      </c>
      <c r="AV68" s="302"/>
      <c r="AW68" s="12"/>
    </row>
    <row r="69" spans="1:49" ht="24" customHeight="1">
      <c r="A69" s="299"/>
      <c r="B69" s="300"/>
      <c r="C69" s="101" t="s">
        <v>24</v>
      </c>
      <c r="D69" s="23">
        <v>289</v>
      </c>
      <c r="E69" s="23">
        <v>179.07749999999999</v>
      </c>
      <c r="F69" s="24">
        <v>120261.82981480559</v>
      </c>
      <c r="G69" s="180">
        <v>55</v>
      </c>
      <c r="H69" s="84">
        <v>233.99360000000001</v>
      </c>
      <c r="I69" s="84">
        <v>150545.035</v>
      </c>
      <c r="J69" s="116">
        <f t="shared" si="6"/>
        <v>344</v>
      </c>
      <c r="K69" s="116">
        <f t="shared" si="6"/>
        <v>413.0711</v>
      </c>
      <c r="L69" s="116">
        <f t="shared" si="6"/>
        <v>270806.86481480557</v>
      </c>
      <c r="M69" s="213">
        <v>59</v>
      </c>
      <c r="N69" s="213">
        <v>1140.4842000000001</v>
      </c>
      <c r="O69" s="213">
        <v>141565.42699999997</v>
      </c>
      <c r="P69" s="23">
        <v>57</v>
      </c>
      <c r="Q69" s="23">
        <v>2728.2984000000001</v>
      </c>
      <c r="R69" s="23">
        <v>178076.23</v>
      </c>
      <c r="S69" s="24"/>
      <c r="T69" s="24"/>
      <c r="U69" s="24"/>
      <c r="V69" s="116">
        <f t="shared" si="4"/>
        <v>57</v>
      </c>
      <c r="W69" s="116">
        <f t="shared" si="1"/>
        <v>2728.2984000000001</v>
      </c>
      <c r="X69" s="116">
        <f t="shared" si="1"/>
        <v>178076.23</v>
      </c>
      <c r="Y69" s="213"/>
      <c r="Z69" s="213"/>
      <c r="AA69" s="109"/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460</v>
      </c>
      <c r="AR69" s="45">
        <f t="shared" si="7"/>
        <v>4281.8536999999997</v>
      </c>
      <c r="AS69" s="45">
        <f t="shared" si="7"/>
        <v>590448.52181480557</v>
      </c>
      <c r="AT69" s="56" t="s">
        <v>24</v>
      </c>
      <c r="AU69" s="303"/>
      <c r="AV69" s="304"/>
      <c r="AW69" s="12"/>
    </row>
    <row r="70" spans="1:49" ht="24" customHeight="1" thickBot="1">
      <c r="A70" s="305" t="s">
        <v>103</v>
      </c>
      <c r="B70" s="306" t="s">
        <v>75</v>
      </c>
      <c r="C70" s="306"/>
      <c r="D70" s="36"/>
      <c r="E70" s="36"/>
      <c r="F70" s="37"/>
      <c r="G70" s="65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217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7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07" t="s">
        <v>103</v>
      </c>
      <c r="AU70" s="306" t="s">
        <v>75</v>
      </c>
      <c r="AV70" s="308"/>
      <c r="AW70" s="12"/>
    </row>
    <row r="71" spans="1:49" ht="24" customHeight="1" thickBot="1">
      <c r="A71" s="289" t="s">
        <v>104</v>
      </c>
      <c r="B71" s="290" t="s">
        <v>77</v>
      </c>
      <c r="C71" s="290"/>
      <c r="D71" s="36">
        <f t="shared" ref="D71:I71" si="8">D68+D69</f>
        <v>330</v>
      </c>
      <c r="E71" s="36">
        <f t="shared" si="8"/>
        <v>372.72449999999998</v>
      </c>
      <c r="F71" s="37">
        <f t="shared" si="8"/>
        <v>176643.95799999998</v>
      </c>
      <c r="G71" s="65">
        <f t="shared" si="8"/>
        <v>209</v>
      </c>
      <c r="H71" s="36">
        <f t="shared" si="8"/>
        <v>270.21250000000003</v>
      </c>
      <c r="I71" s="36">
        <f t="shared" si="8"/>
        <v>180374.86499999999</v>
      </c>
      <c r="J71" s="117">
        <f t="shared" si="6"/>
        <v>539</v>
      </c>
      <c r="K71" s="117">
        <f t="shared" si="6"/>
        <v>642.93700000000001</v>
      </c>
      <c r="L71" s="117">
        <f t="shared" si="6"/>
        <v>357018.82299999997</v>
      </c>
      <c r="M71" s="217">
        <f t="shared" ref="M71:R71" si="9">M68+M69</f>
        <v>2323</v>
      </c>
      <c r="N71" s="36">
        <f t="shared" si="9"/>
        <v>1718.3364999999999</v>
      </c>
      <c r="O71" s="36">
        <f t="shared" si="9"/>
        <v>452201.30599999998</v>
      </c>
      <c r="P71" s="36">
        <f t="shared" si="9"/>
        <v>1838</v>
      </c>
      <c r="Q71" s="36">
        <f t="shared" si="9"/>
        <v>5099.4224000000004</v>
      </c>
      <c r="R71" s="36">
        <f t="shared" si="9"/>
        <v>705170.46400000004</v>
      </c>
      <c r="S71" s="37"/>
      <c r="T71" s="37"/>
      <c r="U71" s="37"/>
      <c r="V71" s="117">
        <f t="shared" si="4"/>
        <v>1838</v>
      </c>
      <c r="W71" s="117">
        <f t="shared" si="4"/>
        <v>5099.4224000000004</v>
      </c>
      <c r="X71" s="117">
        <f t="shared" si="4"/>
        <v>705170.46400000004</v>
      </c>
      <c r="Y71" s="217">
        <f t="shared" ref="Y71:AP71" si="10">Y68+Y69</f>
        <v>373</v>
      </c>
      <c r="Z71" s="36">
        <f t="shared" si="10"/>
        <v>1895.0027</v>
      </c>
      <c r="AA71" s="37">
        <f t="shared" si="10"/>
        <v>108718.75099999999</v>
      </c>
      <c r="AB71" s="65">
        <f t="shared" si="10"/>
        <v>1130</v>
      </c>
      <c r="AC71" s="36">
        <f t="shared" si="10"/>
        <v>119.4473</v>
      </c>
      <c r="AD71" s="36">
        <f t="shared" si="10"/>
        <v>37154.844000000005</v>
      </c>
      <c r="AE71" s="36">
        <f t="shared" si="10"/>
        <v>108</v>
      </c>
      <c r="AF71" s="36">
        <f t="shared" si="10"/>
        <v>8.1532999999999998</v>
      </c>
      <c r="AG71" s="36">
        <f t="shared" si="10"/>
        <v>12767.907999999999</v>
      </c>
      <c r="AH71" s="36">
        <f t="shared" si="10"/>
        <v>129</v>
      </c>
      <c r="AI71" s="36">
        <f t="shared" si="10"/>
        <v>59.819600000000001</v>
      </c>
      <c r="AJ71" s="36">
        <f t="shared" si="10"/>
        <v>30012.061000000002</v>
      </c>
      <c r="AK71" s="36">
        <f t="shared" si="10"/>
        <v>137</v>
      </c>
      <c r="AL71" s="36">
        <f t="shared" si="10"/>
        <v>5.1695000000000002</v>
      </c>
      <c r="AM71" s="36">
        <f t="shared" si="10"/>
        <v>4144.0609999999997</v>
      </c>
      <c r="AN71" s="36">
        <f t="shared" si="10"/>
        <v>171</v>
      </c>
      <c r="AO71" s="36">
        <f t="shared" si="10"/>
        <v>26.539399999999997</v>
      </c>
      <c r="AP71" s="36">
        <f t="shared" si="10"/>
        <v>9327.4290000000001</v>
      </c>
      <c r="AQ71" s="46">
        <f t="shared" si="7"/>
        <v>6748</v>
      </c>
      <c r="AR71" s="46">
        <f t="shared" si="7"/>
        <v>9574.8276999999998</v>
      </c>
      <c r="AS71" s="46">
        <f t="shared" si="7"/>
        <v>1716515.6469999999</v>
      </c>
      <c r="AT71" s="291" t="s">
        <v>104</v>
      </c>
      <c r="AU71" s="290" t="s">
        <v>77</v>
      </c>
      <c r="AV71" s="292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79</v>
      </c>
    </row>
    <row r="73" spans="1:49">
      <c r="D73" s="85"/>
      <c r="E73" s="85"/>
      <c r="F73" s="85"/>
      <c r="P73" s="85"/>
      <c r="Q73" s="85"/>
      <c r="R73" s="85"/>
      <c r="AR73" s="39"/>
      <c r="AS73" s="39"/>
    </row>
    <row r="74" spans="1:49">
      <c r="D74" s="85"/>
      <c r="E74" s="85"/>
      <c r="F74" s="85"/>
    </row>
    <row r="75" spans="1:49">
      <c r="D75" s="85"/>
      <c r="E75" s="85"/>
      <c r="F75" s="85"/>
    </row>
    <row r="76" spans="1:49">
      <c r="D76" s="85"/>
      <c r="E76" s="85"/>
      <c r="F76" s="85"/>
    </row>
    <row r="77" spans="1:49">
      <c r="D77" s="85"/>
      <c r="E77" s="85"/>
      <c r="F77" s="85"/>
    </row>
    <row r="78" spans="1:49">
      <c r="D78" s="85"/>
      <c r="E78" s="85"/>
      <c r="F78" s="85"/>
    </row>
    <row r="79" spans="1:49">
      <c r="D79" s="85"/>
      <c r="E79" s="85"/>
      <c r="F79" s="85"/>
    </row>
    <row r="80" spans="1:49">
      <c r="D80" s="85"/>
      <c r="E80" s="85"/>
      <c r="F80" s="85"/>
    </row>
    <row r="81" spans="4:6">
      <c r="D81" s="85"/>
      <c r="E81" s="85"/>
      <c r="F81" s="85"/>
    </row>
    <row r="82" spans="4:6">
      <c r="D82" s="85"/>
      <c r="E82" s="85"/>
      <c r="F82" s="85"/>
    </row>
    <row r="83" spans="4:6">
      <c r="D83" s="85"/>
      <c r="E83" s="85"/>
      <c r="F83" s="85"/>
    </row>
    <row r="84" spans="4:6">
      <c r="D84" s="85"/>
      <c r="E84" s="85"/>
      <c r="F84" s="85"/>
    </row>
    <row r="85" spans="4:6">
      <c r="D85" s="85"/>
      <c r="E85" s="85"/>
      <c r="F85" s="85"/>
    </row>
    <row r="86" spans="4:6">
      <c r="D86" s="85"/>
      <c r="E86" s="85"/>
      <c r="F86" s="85"/>
    </row>
    <row r="87" spans="4:6">
      <c r="D87" s="85"/>
      <c r="E87" s="85"/>
      <c r="F87" s="85"/>
    </row>
    <row r="88" spans="4:6">
      <c r="D88" s="85"/>
      <c r="E88" s="85"/>
      <c r="F88" s="85"/>
    </row>
    <row r="89" spans="4:6">
      <c r="D89" s="85"/>
      <c r="E89" s="85"/>
      <c r="F89" s="85"/>
    </row>
    <row r="90" spans="4:6">
      <c r="D90" s="85"/>
      <c r="E90" s="85"/>
      <c r="F90" s="85"/>
    </row>
    <row r="91" spans="4:6">
      <c r="D91" s="85"/>
      <c r="E91" s="85"/>
      <c r="F91" s="85"/>
    </row>
    <row r="92" spans="4:6">
      <c r="D92" s="85"/>
      <c r="E92" s="85"/>
      <c r="F92" s="85"/>
    </row>
    <row r="93" spans="4:6">
      <c r="D93" s="85"/>
      <c r="E93" s="85"/>
      <c r="F93" s="85"/>
    </row>
    <row r="94" spans="4:6">
      <c r="D94" s="85"/>
      <c r="E94" s="85"/>
      <c r="F94" s="85"/>
    </row>
    <row r="95" spans="4:6">
      <c r="D95" s="85"/>
      <c r="E95" s="85"/>
      <c r="F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AD1" zoomScale="40" zoomScaleNormal="40" workbookViewId="0">
      <selection activeCell="AN6" sqref="AN6:AP70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89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3月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27" t="s">
        <v>2</v>
      </c>
      <c r="E3" s="325"/>
      <c r="F3" s="326"/>
      <c r="G3" s="322" t="s">
        <v>3</v>
      </c>
      <c r="H3" s="323"/>
      <c r="I3" s="328"/>
      <c r="J3" s="9" t="s">
        <v>4</v>
      </c>
      <c r="K3" s="94"/>
      <c r="L3" s="94"/>
      <c r="M3" s="322" t="s">
        <v>99</v>
      </c>
      <c r="N3" s="323"/>
      <c r="O3" s="328"/>
      <c r="P3" s="322" t="s">
        <v>5</v>
      </c>
      <c r="Q3" s="323"/>
      <c r="R3" s="328"/>
      <c r="S3" s="322" t="s">
        <v>6</v>
      </c>
      <c r="T3" s="323"/>
      <c r="U3" s="324"/>
      <c r="V3" s="94" t="s">
        <v>7</v>
      </c>
      <c r="W3" s="94"/>
      <c r="X3" s="8"/>
      <c r="Y3" s="322" t="s">
        <v>8</v>
      </c>
      <c r="Z3" s="323"/>
      <c r="AA3" s="328"/>
      <c r="AB3" s="325" t="s">
        <v>9</v>
      </c>
      <c r="AC3" s="325"/>
      <c r="AD3" s="326"/>
      <c r="AE3" s="322" t="s">
        <v>10</v>
      </c>
      <c r="AF3" s="323"/>
      <c r="AG3" s="328"/>
      <c r="AH3" s="322" t="s">
        <v>11</v>
      </c>
      <c r="AI3" s="323"/>
      <c r="AJ3" s="328"/>
      <c r="AK3" s="322" t="s">
        <v>12</v>
      </c>
      <c r="AL3" s="323"/>
      <c r="AM3" s="328"/>
      <c r="AN3" s="322" t="s">
        <v>13</v>
      </c>
      <c r="AO3" s="323"/>
      <c r="AP3" s="328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286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23" t="s">
        <v>18</v>
      </c>
      <c r="H5" s="123" t="s">
        <v>19</v>
      </c>
      <c r="I5" s="136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36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39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93" t="s">
        <v>22</v>
      </c>
      <c r="C6" s="100" t="s">
        <v>23</v>
      </c>
      <c r="D6" s="125"/>
      <c r="E6" s="125"/>
      <c r="F6" s="125"/>
      <c r="G6" s="169"/>
      <c r="H6" s="169"/>
      <c r="I6" s="169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169"/>
      <c r="N6" s="169"/>
      <c r="O6" s="169"/>
      <c r="P6" s="169"/>
      <c r="Q6" s="169"/>
      <c r="R6" s="169"/>
      <c r="S6" s="25"/>
      <c r="T6" s="25"/>
      <c r="U6" s="25"/>
      <c r="V6" s="25">
        <f>SUM(P6,S6)</f>
        <v>0</v>
      </c>
      <c r="W6" s="25">
        <f t="shared" ref="W6:X69" si="1">SUM(Q6,T6)</f>
        <v>0</v>
      </c>
      <c r="X6" s="25">
        <f t="shared" si="1"/>
        <v>0</v>
      </c>
      <c r="Y6" s="169"/>
      <c r="Z6" s="169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0</v>
      </c>
      <c r="AR6" s="108">
        <f t="shared" ref="AR6:AS21" si="2">SUM(K6,N6,W6,Z6,AC6,AF6,AI6,AL6,AO6)</f>
        <v>0</v>
      </c>
      <c r="AS6" s="108">
        <f t="shared" si="2"/>
        <v>0</v>
      </c>
      <c r="AT6" s="32" t="s">
        <v>23</v>
      </c>
      <c r="AU6" s="295" t="s">
        <v>22</v>
      </c>
      <c r="AV6" s="49" t="s">
        <v>21</v>
      </c>
      <c r="AW6" s="12"/>
    </row>
    <row r="7" spans="1:49" ht="24" customHeight="1">
      <c r="A7" s="48"/>
      <c r="B7" s="294"/>
      <c r="C7" s="101" t="s">
        <v>24</v>
      </c>
      <c r="D7" s="126"/>
      <c r="E7" s="126"/>
      <c r="F7" s="127"/>
      <c r="G7" s="23"/>
      <c r="H7" s="23"/>
      <c r="I7" s="23"/>
      <c r="J7" s="116">
        <f>SUM(D7,G7)</f>
        <v>0</v>
      </c>
      <c r="K7" s="116">
        <f t="shared" si="0"/>
        <v>0</v>
      </c>
      <c r="L7" s="116">
        <f t="shared" si="0"/>
        <v>0</v>
      </c>
      <c r="M7" s="213"/>
      <c r="N7" s="213"/>
      <c r="O7" s="213"/>
      <c r="P7" s="213"/>
      <c r="Q7" s="213"/>
      <c r="R7" s="213"/>
      <c r="S7" s="24"/>
      <c r="T7" s="24"/>
      <c r="U7" s="24"/>
      <c r="V7" s="116">
        <f>SUM(P7,S7)</f>
        <v>0</v>
      </c>
      <c r="W7" s="116">
        <f t="shared" si="1"/>
        <v>0</v>
      </c>
      <c r="X7" s="116">
        <f t="shared" si="1"/>
        <v>0</v>
      </c>
      <c r="Y7" s="213"/>
      <c r="Z7" s="213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0</v>
      </c>
      <c r="AR7" s="45">
        <f>SUM(K7,N7,W7,Z7,AC7,AF7,AI7,AL7,AO7)</f>
        <v>0</v>
      </c>
      <c r="AS7" s="45">
        <f t="shared" si="2"/>
        <v>0</v>
      </c>
      <c r="AT7" s="61" t="s">
        <v>24</v>
      </c>
      <c r="AU7" s="296"/>
      <c r="AV7" s="49"/>
      <c r="AW7" s="12"/>
    </row>
    <row r="8" spans="1:49" ht="24" customHeight="1">
      <c r="A8" s="48" t="s">
        <v>25</v>
      </c>
      <c r="B8" s="293" t="s">
        <v>26</v>
      </c>
      <c r="C8" s="102" t="s">
        <v>23</v>
      </c>
      <c r="D8" s="125"/>
      <c r="E8" s="125"/>
      <c r="F8" s="125"/>
      <c r="G8" s="20"/>
      <c r="H8" s="20"/>
      <c r="I8" s="20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169"/>
      <c r="N8" s="169"/>
      <c r="O8" s="169"/>
      <c r="P8" s="169"/>
      <c r="Q8" s="169"/>
      <c r="R8" s="169"/>
      <c r="S8" s="25"/>
      <c r="T8" s="25"/>
      <c r="U8" s="25"/>
      <c r="V8" s="25">
        <f t="shared" ref="V8:X71" si="4">SUM(P8,S8)</f>
        <v>0</v>
      </c>
      <c r="W8" s="25">
        <f t="shared" si="1"/>
        <v>0</v>
      </c>
      <c r="X8" s="25">
        <f t="shared" si="1"/>
        <v>0</v>
      </c>
      <c r="Y8" s="169"/>
      <c r="Z8" s="169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0</v>
      </c>
      <c r="AR8" s="108">
        <f t="shared" si="5"/>
        <v>0</v>
      </c>
      <c r="AS8" s="108">
        <f t="shared" si="2"/>
        <v>0</v>
      </c>
      <c r="AT8" s="32" t="s">
        <v>23</v>
      </c>
      <c r="AU8" s="295" t="s">
        <v>26</v>
      </c>
      <c r="AV8" s="49" t="s">
        <v>25</v>
      </c>
      <c r="AW8" s="12"/>
    </row>
    <row r="9" spans="1:49" ht="24" customHeight="1">
      <c r="A9" s="48"/>
      <c r="B9" s="294"/>
      <c r="C9" s="101" t="s">
        <v>24</v>
      </c>
      <c r="D9" s="126">
        <v>1</v>
      </c>
      <c r="E9" s="126">
        <v>177.583</v>
      </c>
      <c r="F9" s="126">
        <v>10578.108442067798</v>
      </c>
      <c r="G9" s="23"/>
      <c r="H9" s="23"/>
      <c r="I9" s="23"/>
      <c r="J9" s="116">
        <f t="shared" si="3"/>
        <v>1</v>
      </c>
      <c r="K9" s="116">
        <f t="shared" si="0"/>
        <v>177.583</v>
      </c>
      <c r="L9" s="116">
        <f t="shared" si="0"/>
        <v>10578.108442067798</v>
      </c>
      <c r="M9" s="213"/>
      <c r="N9" s="213"/>
      <c r="O9" s="213"/>
      <c r="P9" s="213">
        <v>6</v>
      </c>
      <c r="Q9" s="213">
        <v>1344.9090000000001</v>
      </c>
      <c r="R9" s="213">
        <v>77717.081999999995</v>
      </c>
      <c r="S9" s="24"/>
      <c r="T9" s="24"/>
      <c r="U9" s="24"/>
      <c r="V9" s="116">
        <f t="shared" si="4"/>
        <v>6</v>
      </c>
      <c r="W9" s="116">
        <f t="shared" si="1"/>
        <v>1344.9090000000001</v>
      </c>
      <c r="X9" s="116">
        <f t="shared" si="1"/>
        <v>77717.081999999995</v>
      </c>
      <c r="Y9" s="213"/>
      <c r="Z9" s="213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7</v>
      </c>
      <c r="AR9" s="45">
        <f t="shared" si="5"/>
        <v>1522.4920000000002</v>
      </c>
      <c r="AS9" s="45">
        <f t="shared" si="2"/>
        <v>88295.190442067789</v>
      </c>
      <c r="AT9" s="61" t="s">
        <v>24</v>
      </c>
      <c r="AU9" s="296"/>
      <c r="AV9" s="49"/>
      <c r="AW9" s="12"/>
    </row>
    <row r="10" spans="1:49" ht="24" customHeight="1">
      <c r="A10" s="48" t="s">
        <v>27</v>
      </c>
      <c r="B10" s="293" t="s">
        <v>28</v>
      </c>
      <c r="C10" s="102" t="s">
        <v>23</v>
      </c>
      <c r="D10" s="125"/>
      <c r="E10" s="125"/>
      <c r="F10" s="125"/>
      <c r="G10" s="20"/>
      <c r="H10" s="20"/>
      <c r="I10" s="20"/>
      <c r="J10" s="25">
        <f t="shared" si="3"/>
        <v>0</v>
      </c>
      <c r="K10" s="25">
        <f t="shared" si="0"/>
        <v>0</v>
      </c>
      <c r="L10" s="25">
        <f t="shared" si="0"/>
        <v>0</v>
      </c>
      <c r="M10" s="169"/>
      <c r="N10" s="169"/>
      <c r="O10" s="169"/>
      <c r="P10" s="169"/>
      <c r="Q10" s="169"/>
      <c r="R10" s="169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69"/>
      <c r="Z10" s="169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95" t="s">
        <v>28</v>
      </c>
      <c r="AV10" s="49" t="s">
        <v>27</v>
      </c>
      <c r="AW10" s="12"/>
    </row>
    <row r="11" spans="1:49" ht="24" customHeight="1">
      <c r="A11" s="26"/>
      <c r="B11" s="294"/>
      <c r="C11" s="101" t="s">
        <v>24</v>
      </c>
      <c r="D11" s="126"/>
      <c r="E11" s="126"/>
      <c r="F11" s="126"/>
      <c r="G11" s="23"/>
      <c r="H11" s="23"/>
      <c r="I11" s="23"/>
      <c r="J11" s="116">
        <f t="shared" si="3"/>
        <v>0</v>
      </c>
      <c r="K11" s="116">
        <f t="shared" si="0"/>
        <v>0</v>
      </c>
      <c r="L11" s="116">
        <f t="shared" si="0"/>
        <v>0</v>
      </c>
      <c r="M11" s="213"/>
      <c r="N11" s="213"/>
      <c r="O11" s="213"/>
      <c r="P11" s="213"/>
      <c r="Q11" s="213"/>
      <c r="R11" s="213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3"/>
      <c r="Z11" s="213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96"/>
      <c r="AV11" s="27"/>
      <c r="AW11" s="12"/>
    </row>
    <row r="12" spans="1:49" ht="24" customHeight="1">
      <c r="A12" s="48"/>
      <c r="B12" s="293" t="s">
        <v>29</v>
      </c>
      <c r="C12" s="102" t="s">
        <v>23</v>
      </c>
      <c r="D12" s="125"/>
      <c r="E12" s="125"/>
      <c r="F12" s="125"/>
      <c r="G12" s="20"/>
      <c r="H12" s="20"/>
      <c r="I12" s="20"/>
      <c r="J12" s="25">
        <f t="shared" si="3"/>
        <v>0</v>
      </c>
      <c r="K12" s="25">
        <f t="shared" si="0"/>
        <v>0</v>
      </c>
      <c r="L12" s="25">
        <f t="shared" si="0"/>
        <v>0</v>
      </c>
      <c r="M12" s="169"/>
      <c r="N12" s="169"/>
      <c r="O12" s="169"/>
      <c r="P12" s="169"/>
      <c r="Q12" s="169"/>
      <c r="R12" s="169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69"/>
      <c r="Z12" s="169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95" t="s">
        <v>29</v>
      </c>
      <c r="AV12" s="49"/>
      <c r="AW12" s="12"/>
    </row>
    <row r="13" spans="1:49" ht="24" customHeight="1">
      <c r="A13" s="48" t="s">
        <v>30</v>
      </c>
      <c r="B13" s="294"/>
      <c r="C13" s="101" t="s">
        <v>24</v>
      </c>
      <c r="D13" s="126"/>
      <c r="E13" s="126"/>
      <c r="F13" s="126"/>
      <c r="G13" s="23"/>
      <c r="H13" s="23"/>
      <c r="I13" s="23"/>
      <c r="J13" s="116">
        <f t="shared" si="3"/>
        <v>0</v>
      </c>
      <c r="K13" s="116">
        <f t="shared" si="0"/>
        <v>0</v>
      </c>
      <c r="L13" s="116">
        <f t="shared" si="0"/>
        <v>0</v>
      </c>
      <c r="M13" s="213"/>
      <c r="N13" s="213"/>
      <c r="O13" s="213"/>
      <c r="P13" s="213"/>
      <c r="Q13" s="213"/>
      <c r="R13" s="213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3"/>
      <c r="Z13" s="213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96"/>
      <c r="AV13" s="49" t="s">
        <v>30</v>
      </c>
      <c r="AW13" s="12"/>
    </row>
    <row r="14" spans="1:49" ht="24" customHeight="1">
      <c r="A14" s="48"/>
      <c r="B14" s="293" t="s">
        <v>31</v>
      </c>
      <c r="C14" s="102" t="s">
        <v>23</v>
      </c>
      <c r="D14" s="125"/>
      <c r="E14" s="125"/>
      <c r="F14" s="125"/>
      <c r="G14" s="20"/>
      <c r="H14" s="20"/>
      <c r="I14" s="20"/>
      <c r="J14" s="25">
        <f t="shared" si="3"/>
        <v>0</v>
      </c>
      <c r="K14" s="25">
        <f t="shared" si="0"/>
        <v>0</v>
      </c>
      <c r="L14" s="25">
        <f t="shared" si="0"/>
        <v>0</v>
      </c>
      <c r="M14" s="169"/>
      <c r="N14" s="169"/>
      <c r="O14" s="169"/>
      <c r="P14" s="169">
        <v>179</v>
      </c>
      <c r="Q14" s="169">
        <v>1767.8806</v>
      </c>
      <c r="R14" s="169">
        <v>356830.77100000001</v>
      </c>
      <c r="S14" s="40"/>
      <c r="T14" s="40"/>
      <c r="U14" s="40"/>
      <c r="V14" s="25">
        <f t="shared" si="4"/>
        <v>179</v>
      </c>
      <c r="W14" s="25">
        <f t="shared" si="1"/>
        <v>1767.8806</v>
      </c>
      <c r="X14" s="25">
        <f t="shared" si="1"/>
        <v>356830.77100000001</v>
      </c>
      <c r="Y14" s="169">
        <v>34</v>
      </c>
      <c r="Z14" s="169">
        <v>243.0626</v>
      </c>
      <c r="AA14" s="108">
        <v>18633.510999999999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213</v>
      </c>
      <c r="AR14" s="108">
        <f t="shared" si="5"/>
        <v>2010.9431999999999</v>
      </c>
      <c r="AS14" s="108">
        <f t="shared" si="2"/>
        <v>375464.28200000001</v>
      </c>
      <c r="AT14" s="62" t="s">
        <v>23</v>
      </c>
      <c r="AU14" s="295" t="s">
        <v>31</v>
      </c>
      <c r="AV14" s="49"/>
      <c r="AW14" s="12"/>
    </row>
    <row r="15" spans="1:49" ht="24" customHeight="1">
      <c r="A15" s="48" t="s">
        <v>25</v>
      </c>
      <c r="B15" s="294"/>
      <c r="C15" s="101" t="s">
        <v>24</v>
      </c>
      <c r="D15" s="126"/>
      <c r="E15" s="126"/>
      <c r="F15" s="126"/>
      <c r="G15" s="23"/>
      <c r="H15" s="23"/>
      <c r="I15" s="23"/>
      <c r="J15" s="116">
        <f t="shared" si="3"/>
        <v>0</v>
      </c>
      <c r="K15" s="116">
        <f t="shared" si="0"/>
        <v>0</v>
      </c>
      <c r="L15" s="116">
        <f t="shared" si="0"/>
        <v>0</v>
      </c>
      <c r="M15" s="213"/>
      <c r="N15" s="213"/>
      <c r="O15" s="213"/>
      <c r="P15" s="213"/>
      <c r="Q15" s="213"/>
      <c r="R15" s="213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3"/>
      <c r="Z15" s="213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96"/>
      <c r="AV15" s="49" t="s">
        <v>25</v>
      </c>
      <c r="AW15" s="12"/>
    </row>
    <row r="16" spans="1:49" ht="24" customHeight="1">
      <c r="A16" s="48"/>
      <c r="B16" s="293" t="s">
        <v>32</v>
      </c>
      <c r="C16" s="102" t="s">
        <v>23</v>
      </c>
      <c r="D16" s="125">
        <v>12</v>
      </c>
      <c r="E16" s="125">
        <v>4.8468999999999998</v>
      </c>
      <c r="F16" s="125">
        <v>3261.2867513086671</v>
      </c>
      <c r="G16" s="20">
        <v>14</v>
      </c>
      <c r="H16" s="20">
        <v>16.0367</v>
      </c>
      <c r="I16" s="20">
        <v>8338.9050000000007</v>
      </c>
      <c r="J16" s="25">
        <f t="shared" si="3"/>
        <v>26</v>
      </c>
      <c r="K16" s="25">
        <f t="shared" si="0"/>
        <v>20.883600000000001</v>
      </c>
      <c r="L16" s="25">
        <f t="shared" si="0"/>
        <v>11600.191751308668</v>
      </c>
      <c r="M16" s="169"/>
      <c r="N16" s="169"/>
      <c r="O16" s="169"/>
      <c r="P16" s="169">
        <v>193</v>
      </c>
      <c r="Q16" s="169">
        <v>685.52819999999997</v>
      </c>
      <c r="R16" s="169">
        <v>154698.53899999999</v>
      </c>
      <c r="S16" s="40"/>
      <c r="T16" s="40"/>
      <c r="U16" s="40"/>
      <c r="V16" s="25">
        <f t="shared" si="4"/>
        <v>193</v>
      </c>
      <c r="W16" s="25">
        <f t="shared" si="1"/>
        <v>685.52819999999997</v>
      </c>
      <c r="X16" s="25">
        <f t="shared" si="1"/>
        <v>154698.53899999999</v>
      </c>
      <c r="Y16" s="169"/>
      <c r="Z16" s="169"/>
      <c r="AA16" s="108"/>
      <c r="AB16" s="153"/>
      <c r="AC16" s="20"/>
      <c r="AD16" s="20"/>
      <c r="AE16" s="20"/>
      <c r="AF16" s="20"/>
      <c r="AG16" s="20"/>
      <c r="AH16" s="20">
        <v>6</v>
      </c>
      <c r="AI16" s="20">
        <v>4.9833999999999996</v>
      </c>
      <c r="AJ16" s="20">
        <v>2410.442</v>
      </c>
      <c r="AK16" s="20"/>
      <c r="AL16" s="20"/>
      <c r="AM16" s="20"/>
      <c r="AN16" s="20"/>
      <c r="AO16" s="20"/>
      <c r="AP16" s="20"/>
      <c r="AQ16" s="108">
        <f t="shared" si="5"/>
        <v>225</v>
      </c>
      <c r="AR16" s="108">
        <f t="shared" si="5"/>
        <v>711.39519999999993</v>
      </c>
      <c r="AS16" s="108">
        <f t="shared" si="2"/>
        <v>168709.17275130868</v>
      </c>
      <c r="AT16" s="32" t="s">
        <v>23</v>
      </c>
      <c r="AU16" s="295" t="s">
        <v>32</v>
      </c>
      <c r="AV16" s="49"/>
      <c r="AW16" s="12"/>
    </row>
    <row r="17" spans="1:49" ht="24" customHeight="1">
      <c r="A17" s="48" t="s">
        <v>27</v>
      </c>
      <c r="B17" s="294"/>
      <c r="C17" s="101" t="s">
        <v>24</v>
      </c>
      <c r="D17" s="126"/>
      <c r="E17" s="126"/>
      <c r="F17" s="126"/>
      <c r="G17" s="23"/>
      <c r="H17" s="23"/>
      <c r="I17" s="23"/>
      <c r="J17" s="116">
        <f t="shared" si="3"/>
        <v>0</v>
      </c>
      <c r="K17" s="116">
        <f t="shared" si="0"/>
        <v>0</v>
      </c>
      <c r="L17" s="116">
        <f t="shared" si="0"/>
        <v>0</v>
      </c>
      <c r="M17" s="213"/>
      <c r="N17" s="213"/>
      <c r="O17" s="213"/>
      <c r="P17" s="213"/>
      <c r="Q17" s="213"/>
      <c r="R17" s="213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3"/>
      <c r="Z17" s="213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96"/>
      <c r="AV17" s="49" t="s">
        <v>27</v>
      </c>
      <c r="AW17" s="12"/>
    </row>
    <row r="18" spans="1:49" ht="24" customHeight="1">
      <c r="A18" s="48"/>
      <c r="B18" s="293" t="s">
        <v>33</v>
      </c>
      <c r="C18" s="102" t="s">
        <v>23</v>
      </c>
      <c r="D18" s="125"/>
      <c r="E18" s="125"/>
      <c r="F18" s="125"/>
      <c r="G18" s="20"/>
      <c r="H18" s="20"/>
      <c r="I18" s="20"/>
      <c r="J18" s="25">
        <f t="shared" si="3"/>
        <v>0</v>
      </c>
      <c r="K18" s="25">
        <f t="shared" si="0"/>
        <v>0</v>
      </c>
      <c r="L18" s="25">
        <f t="shared" si="0"/>
        <v>0</v>
      </c>
      <c r="M18" s="169"/>
      <c r="N18" s="169"/>
      <c r="O18" s="169"/>
      <c r="P18" s="169">
        <v>36</v>
      </c>
      <c r="Q18" s="169">
        <v>49.255800000000001</v>
      </c>
      <c r="R18" s="169">
        <v>15474.517</v>
      </c>
      <c r="S18" s="110"/>
      <c r="T18" s="40"/>
      <c r="U18" s="40"/>
      <c r="V18" s="25">
        <f t="shared" si="4"/>
        <v>36</v>
      </c>
      <c r="W18" s="25">
        <f t="shared" si="1"/>
        <v>49.255800000000001</v>
      </c>
      <c r="X18" s="25">
        <f t="shared" si="1"/>
        <v>15474.517</v>
      </c>
      <c r="Y18" s="169"/>
      <c r="Z18" s="169"/>
      <c r="AA18" s="108"/>
      <c r="AB18" s="153"/>
      <c r="AC18" s="20"/>
      <c r="AD18" s="20"/>
      <c r="AE18" s="20">
        <v>168</v>
      </c>
      <c r="AF18" s="20">
        <v>12.6328</v>
      </c>
      <c r="AG18" s="20">
        <v>20581.491999999998</v>
      </c>
      <c r="AH18" s="20">
        <v>45</v>
      </c>
      <c r="AI18" s="20">
        <v>3.9752000000000001</v>
      </c>
      <c r="AJ18" s="20">
        <v>2281.8110000000001</v>
      </c>
      <c r="AK18" s="20"/>
      <c r="AL18" s="20"/>
      <c r="AM18" s="20"/>
      <c r="AN18" s="20"/>
      <c r="AO18" s="20"/>
      <c r="AP18" s="20"/>
      <c r="AQ18" s="108">
        <f t="shared" si="5"/>
        <v>249</v>
      </c>
      <c r="AR18" s="108">
        <f t="shared" si="5"/>
        <v>65.863799999999998</v>
      </c>
      <c r="AS18" s="108">
        <f t="shared" si="2"/>
        <v>38337.82</v>
      </c>
      <c r="AT18" s="32" t="s">
        <v>23</v>
      </c>
      <c r="AU18" s="295" t="s">
        <v>33</v>
      </c>
      <c r="AV18" s="49"/>
      <c r="AW18" s="12"/>
    </row>
    <row r="19" spans="1:49" ht="24" customHeight="1">
      <c r="A19" s="26"/>
      <c r="B19" s="294"/>
      <c r="C19" s="101" t="s">
        <v>24</v>
      </c>
      <c r="D19" s="126"/>
      <c r="E19" s="126"/>
      <c r="F19" s="126"/>
      <c r="G19" s="23"/>
      <c r="H19" s="23"/>
      <c r="I19" s="23"/>
      <c r="J19" s="116">
        <f t="shared" si="3"/>
        <v>0</v>
      </c>
      <c r="K19" s="116">
        <f t="shared" si="0"/>
        <v>0</v>
      </c>
      <c r="L19" s="116">
        <f t="shared" si="0"/>
        <v>0</v>
      </c>
      <c r="M19" s="213"/>
      <c r="N19" s="213"/>
      <c r="O19" s="213"/>
      <c r="P19" s="213"/>
      <c r="Q19" s="213"/>
      <c r="R19" s="213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3"/>
      <c r="Z19" s="213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96"/>
      <c r="AV19" s="27"/>
      <c r="AW19" s="12"/>
    </row>
    <row r="20" spans="1:49" ht="24" customHeight="1">
      <c r="A20" s="48" t="s">
        <v>34</v>
      </c>
      <c r="B20" s="293" t="s">
        <v>35</v>
      </c>
      <c r="C20" s="102" t="s">
        <v>23</v>
      </c>
      <c r="D20" s="125"/>
      <c r="E20" s="125"/>
      <c r="F20" s="125"/>
      <c r="G20" s="20"/>
      <c r="H20" s="20"/>
      <c r="I20" s="20"/>
      <c r="J20" s="25">
        <f t="shared" si="3"/>
        <v>0</v>
      </c>
      <c r="K20" s="25">
        <f t="shared" si="0"/>
        <v>0</v>
      </c>
      <c r="L20" s="25">
        <f t="shared" si="0"/>
        <v>0</v>
      </c>
      <c r="M20" s="169"/>
      <c r="N20" s="169"/>
      <c r="O20" s="169"/>
      <c r="P20" s="169"/>
      <c r="Q20" s="169"/>
      <c r="R20" s="169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69"/>
      <c r="Z20" s="169"/>
      <c r="AA20" s="108"/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0</v>
      </c>
      <c r="AR20" s="108">
        <f t="shared" si="5"/>
        <v>0</v>
      </c>
      <c r="AS20" s="108">
        <f t="shared" si="2"/>
        <v>0</v>
      </c>
      <c r="AT20" s="32" t="s">
        <v>23</v>
      </c>
      <c r="AU20" s="295" t="s">
        <v>35</v>
      </c>
      <c r="AV20" s="49" t="s">
        <v>34</v>
      </c>
      <c r="AW20" s="12"/>
    </row>
    <row r="21" spans="1:49" ht="24" customHeight="1">
      <c r="A21" s="48" t="s">
        <v>25</v>
      </c>
      <c r="B21" s="294"/>
      <c r="C21" s="101" t="s">
        <v>24</v>
      </c>
      <c r="D21" s="126"/>
      <c r="E21" s="126"/>
      <c r="F21" s="126"/>
      <c r="G21" s="23"/>
      <c r="H21" s="23"/>
      <c r="I21" s="23"/>
      <c r="J21" s="116">
        <f t="shared" si="3"/>
        <v>0</v>
      </c>
      <c r="K21" s="116">
        <f t="shared" si="0"/>
        <v>0</v>
      </c>
      <c r="L21" s="116">
        <f t="shared" si="0"/>
        <v>0</v>
      </c>
      <c r="M21" s="213"/>
      <c r="N21" s="213"/>
      <c r="O21" s="213"/>
      <c r="P21" s="213"/>
      <c r="Q21" s="213"/>
      <c r="R21" s="213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3"/>
      <c r="Z21" s="213"/>
      <c r="AA21" s="109"/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0</v>
      </c>
      <c r="AR21" s="45">
        <f t="shared" si="5"/>
        <v>0</v>
      </c>
      <c r="AS21" s="45">
        <f t="shared" si="2"/>
        <v>0</v>
      </c>
      <c r="AT21" s="61" t="s">
        <v>24</v>
      </c>
      <c r="AU21" s="296"/>
      <c r="AV21" s="49" t="s">
        <v>25</v>
      </c>
      <c r="AW21" s="12"/>
    </row>
    <row r="22" spans="1:49" ht="24" customHeight="1">
      <c r="A22" s="48" t="s">
        <v>27</v>
      </c>
      <c r="B22" s="293" t="s">
        <v>36</v>
      </c>
      <c r="C22" s="102" t="s">
        <v>23</v>
      </c>
      <c r="D22" s="125"/>
      <c r="E22" s="125"/>
      <c r="F22" s="125"/>
      <c r="G22" s="20"/>
      <c r="H22" s="20"/>
      <c r="I22" s="20"/>
      <c r="J22" s="25">
        <f t="shared" si="3"/>
        <v>0</v>
      </c>
      <c r="K22" s="25">
        <f t="shared" si="3"/>
        <v>0</v>
      </c>
      <c r="L22" s="25">
        <f t="shared" si="3"/>
        <v>0</v>
      </c>
      <c r="M22" s="169"/>
      <c r="N22" s="169"/>
      <c r="O22" s="169"/>
      <c r="P22" s="169">
        <v>118</v>
      </c>
      <c r="Q22" s="169">
        <v>117.364</v>
      </c>
      <c r="R22" s="169">
        <v>61486.783000000003</v>
      </c>
      <c r="S22" s="40"/>
      <c r="T22" s="40"/>
      <c r="U22" s="40"/>
      <c r="V22" s="25">
        <f t="shared" si="4"/>
        <v>118</v>
      </c>
      <c r="W22" s="25">
        <f t="shared" si="1"/>
        <v>117.364</v>
      </c>
      <c r="X22" s="25">
        <f t="shared" si="1"/>
        <v>61486.783000000003</v>
      </c>
      <c r="Y22" s="169">
        <v>13</v>
      </c>
      <c r="Z22" s="169">
        <v>7.7869999999999999</v>
      </c>
      <c r="AA22" s="108">
        <v>4956.1390000000001</v>
      </c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131</v>
      </c>
      <c r="AR22" s="108">
        <f t="shared" si="5"/>
        <v>125.15100000000001</v>
      </c>
      <c r="AS22" s="108">
        <f t="shared" si="5"/>
        <v>66442.922000000006</v>
      </c>
      <c r="AT22" s="32" t="s">
        <v>23</v>
      </c>
      <c r="AU22" s="295" t="s">
        <v>36</v>
      </c>
      <c r="AV22" s="49" t="s">
        <v>27</v>
      </c>
      <c r="AW22" s="12"/>
    </row>
    <row r="23" spans="1:49" ht="24" customHeight="1">
      <c r="A23" s="26"/>
      <c r="B23" s="294"/>
      <c r="C23" s="101" t="s">
        <v>24</v>
      </c>
      <c r="D23" s="126"/>
      <c r="E23" s="126"/>
      <c r="F23" s="126"/>
      <c r="G23" s="23"/>
      <c r="H23" s="23"/>
      <c r="I23" s="23"/>
      <c r="J23" s="116">
        <f t="shared" si="3"/>
        <v>0</v>
      </c>
      <c r="K23" s="116">
        <f t="shared" si="3"/>
        <v>0</v>
      </c>
      <c r="L23" s="116">
        <f t="shared" si="3"/>
        <v>0</v>
      </c>
      <c r="M23" s="213"/>
      <c r="N23" s="213"/>
      <c r="O23" s="213"/>
      <c r="P23" s="213"/>
      <c r="Q23" s="213"/>
      <c r="R23" s="213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3"/>
      <c r="Z23" s="213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96"/>
      <c r="AV23" s="27"/>
      <c r="AW23" s="12"/>
    </row>
    <row r="24" spans="1:49" ht="24" customHeight="1">
      <c r="A24" s="48"/>
      <c r="B24" s="293" t="s">
        <v>37</v>
      </c>
      <c r="C24" s="102" t="s">
        <v>23</v>
      </c>
      <c r="D24" s="125"/>
      <c r="E24" s="125"/>
      <c r="F24" s="125"/>
      <c r="G24" s="20"/>
      <c r="H24" s="20"/>
      <c r="I24" s="20"/>
      <c r="J24" s="25">
        <f t="shared" si="3"/>
        <v>0</v>
      </c>
      <c r="K24" s="25">
        <f t="shared" si="3"/>
        <v>0</v>
      </c>
      <c r="L24" s="25">
        <f t="shared" si="3"/>
        <v>0</v>
      </c>
      <c r="M24" s="169">
        <v>19</v>
      </c>
      <c r="N24" s="169">
        <v>133.756</v>
      </c>
      <c r="O24" s="169">
        <v>17440.61</v>
      </c>
      <c r="P24" s="169"/>
      <c r="Q24" s="169"/>
      <c r="R24" s="169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69"/>
      <c r="Z24" s="169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19</v>
      </c>
      <c r="AR24" s="108">
        <f t="shared" si="5"/>
        <v>133.756</v>
      </c>
      <c r="AS24" s="108">
        <f t="shared" si="5"/>
        <v>17440.61</v>
      </c>
      <c r="AT24" s="32" t="s">
        <v>23</v>
      </c>
      <c r="AU24" s="295" t="s">
        <v>37</v>
      </c>
      <c r="AV24" s="49"/>
      <c r="AW24" s="12"/>
    </row>
    <row r="25" spans="1:49" ht="24" customHeight="1">
      <c r="A25" s="48" t="s">
        <v>38</v>
      </c>
      <c r="B25" s="294"/>
      <c r="C25" s="101" t="s">
        <v>24</v>
      </c>
      <c r="D25" s="126"/>
      <c r="E25" s="126"/>
      <c r="F25" s="126"/>
      <c r="G25" s="23"/>
      <c r="H25" s="23"/>
      <c r="I25" s="23"/>
      <c r="J25" s="116">
        <f t="shared" si="3"/>
        <v>0</v>
      </c>
      <c r="K25" s="116">
        <f t="shared" si="3"/>
        <v>0</v>
      </c>
      <c r="L25" s="116">
        <f t="shared" si="3"/>
        <v>0</v>
      </c>
      <c r="M25" s="213">
        <v>5</v>
      </c>
      <c r="N25" s="213">
        <v>48.817999999999998</v>
      </c>
      <c r="O25" s="213">
        <v>6132.3130000000001</v>
      </c>
      <c r="P25" s="213"/>
      <c r="Q25" s="213"/>
      <c r="R25" s="213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3"/>
      <c r="Z25" s="213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5</v>
      </c>
      <c r="AR25" s="45">
        <f t="shared" si="5"/>
        <v>48.817999999999998</v>
      </c>
      <c r="AS25" s="45">
        <f t="shared" si="5"/>
        <v>6132.3130000000001</v>
      </c>
      <c r="AT25" s="61" t="s">
        <v>24</v>
      </c>
      <c r="AU25" s="296"/>
      <c r="AV25" s="49" t="s">
        <v>38</v>
      </c>
      <c r="AW25" s="12"/>
    </row>
    <row r="26" spans="1:49" ht="24" customHeight="1">
      <c r="A26" s="48"/>
      <c r="B26" s="293" t="s">
        <v>39</v>
      </c>
      <c r="C26" s="102" t="s">
        <v>23</v>
      </c>
      <c r="D26" s="125"/>
      <c r="E26" s="125"/>
      <c r="F26" s="125"/>
      <c r="G26" s="20"/>
      <c r="H26" s="20"/>
      <c r="I26" s="20"/>
      <c r="J26" s="25">
        <f t="shared" si="3"/>
        <v>0</v>
      </c>
      <c r="K26" s="25">
        <f t="shared" si="3"/>
        <v>0</v>
      </c>
      <c r="L26" s="25">
        <f t="shared" si="3"/>
        <v>0</v>
      </c>
      <c r="M26" s="169"/>
      <c r="N26" s="169"/>
      <c r="O26" s="169"/>
      <c r="P26" s="169"/>
      <c r="Q26" s="169"/>
      <c r="R26" s="169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69"/>
      <c r="Z26" s="169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95" t="s">
        <v>39</v>
      </c>
      <c r="AV26" s="49"/>
      <c r="AW26" s="12"/>
    </row>
    <row r="27" spans="1:49" ht="24" customHeight="1">
      <c r="A27" s="48" t="s">
        <v>25</v>
      </c>
      <c r="B27" s="294"/>
      <c r="C27" s="101" t="s">
        <v>24</v>
      </c>
      <c r="D27" s="126"/>
      <c r="E27" s="126"/>
      <c r="F27" s="126"/>
      <c r="G27" s="23"/>
      <c r="H27" s="23"/>
      <c r="I27" s="23"/>
      <c r="J27" s="116">
        <f t="shared" si="3"/>
        <v>0</v>
      </c>
      <c r="K27" s="116">
        <f t="shared" si="3"/>
        <v>0</v>
      </c>
      <c r="L27" s="116">
        <f t="shared" si="3"/>
        <v>0</v>
      </c>
      <c r="M27" s="213"/>
      <c r="N27" s="213"/>
      <c r="O27" s="213"/>
      <c r="P27" s="213"/>
      <c r="Q27" s="213"/>
      <c r="R27" s="213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3"/>
      <c r="Z27" s="213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96"/>
      <c r="AV27" s="49" t="s">
        <v>25</v>
      </c>
      <c r="AW27" s="12"/>
    </row>
    <row r="28" spans="1:49" ht="24" customHeight="1">
      <c r="A28" s="48"/>
      <c r="B28" s="293" t="s">
        <v>40</v>
      </c>
      <c r="C28" s="102" t="s">
        <v>23</v>
      </c>
      <c r="D28" s="125"/>
      <c r="E28" s="125"/>
      <c r="F28" s="125"/>
      <c r="G28" s="20"/>
      <c r="H28" s="20"/>
      <c r="I28" s="20"/>
      <c r="J28" s="25">
        <f t="shared" si="3"/>
        <v>0</v>
      </c>
      <c r="K28" s="25">
        <f t="shared" si="3"/>
        <v>0</v>
      </c>
      <c r="L28" s="25">
        <f t="shared" si="3"/>
        <v>0</v>
      </c>
      <c r="M28" s="169"/>
      <c r="N28" s="169"/>
      <c r="O28" s="169"/>
      <c r="P28" s="169"/>
      <c r="Q28" s="169"/>
      <c r="R28" s="169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69"/>
      <c r="Z28" s="169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95" t="s">
        <v>40</v>
      </c>
      <c r="AV28" s="49"/>
      <c r="AW28" s="12"/>
    </row>
    <row r="29" spans="1:49" ht="24" customHeight="1">
      <c r="A29" s="48" t="s">
        <v>27</v>
      </c>
      <c r="B29" s="294"/>
      <c r="C29" s="101" t="s">
        <v>24</v>
      </c>
      <c r="D29" s="126"/>
      <c r="E29" s="126"/>
      <c r="F29" s="126"/>
      <c r="G29" s="23"/>
      <c r="H29" s="23"/>
      <c r="I29" s="23"/>
      <c r="J29" s="116">
        <f t="shared" si="3"/>
        <v>0</v>
      </c>
      <c r="K29" s="116">
        <f t="shared" si="3"/>
        <v>0</v>
      </c>
      <c r="L29" s="116">
        <f t="shared" si="3"/>
        <v>0</v>
      </c>
      <c r="M29" s="213"/>
      <c r="N29" s="213"/>
      <c r="O29" s="213"/>
      <c r="P29" s="213"/>
      <c r="Q29" s="213"/>
      <c r="R29" s="213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3"/>
      <c r="Z29" s="213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96"/>
      <c r="AV29" s="49" t="s">
        <v>27</v>
      </c>
      <c r="AW29" s="12"/>
    </row>
    <row r="30" spans="1:49" ht="24" customHeight="1">
      <c r="A30" s="48"/>
      <c r="B30" s="293" t="s">
        <v>41</v>
      </c>
      <c r="C30" s="102" t="s">
        <v>23</v>
      </c>
      <c r="D30" s="125">
        <v>19</v>
      </c>
      <c r="E30" s="125">
        <v>6.5270999999999999</v>
      </c>
      <c r="F30" s="167">
        <v>2396.8731242144481</v>
      </c>
      <c r="G30" s="20">
        <v>22</v>
      </c>
      <c r="H30" s="20">
        <v>7.4669999999999996</v>
      </c>
      <c r="I30" s="20">
        <v>2968.819</v>
      </c>
      <c r="J30" s="25">
        <f t="shared" si="3"/>
        <v>41</v>
      </c>
      <c r="K30" s="25">
        <f t="shared" si="3"/>
        <v>13.9941</v>
      </c>
      <c r="L30" s="25">
        <f t="shared" si="3"/>
        <v>5365.6921242144481</v>
      </c>
      <c r="M30" s="169"/>
      <c r="N30" s="169"/>
      <c r="O30" s="169"/>
      <c r="P30" s="169"/>
      <c r="Q30" s="169"/>
      <c r="R30" s="169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69">
        <v>172</v>
      </c>
      <c r="Z30" s="169">
        <v>4.5594000000000001</v>
      </c>
      <c r="AA30" s="108">
        <v>2669.7240000000002</v>
      </c>
      <c r="AB30" s="153">
        <v>455</v>
      </c>
      <c r="AC30" s="20">
        <v>16.3322</v>
      </c>
      <c r="AD30" s="20">
        <v>8007.2420000000002</v>
      </c>
      <c r="AE30" s="20">
        <v>9</v>
      </c>
      <c r="AF30" s="20">
        <v>0.14499999999999999</v>
      </c>
      <c r="AG30" s="20">
        <v>611.226</v>
      </c>
      <c r="AH30" s="20">
        <v>75</v>
      </c>
      <c r="AI30" s="20">
        <v>24.965599999999998</v>
      </c>
      <c r="AJ30" s="20">
        <v>11078.319</v>
      </c>
      <c r="AK30" s="20">
        <v>146</v>
      </c>
      <c r="AL30" s="20">
        <v>7.0763499999999997</v>
      </c>
      <c r="AM30" s="20">
        <v>6026.9949999999999</v>
      </c>
      <c r="AN30" s="20">
        <v>320</v>
      </c>
      <c r="AO30" s="20">
        <v>31.7776</v>
      </c>
      <c r="AP30" s="20">
        <v>18603.905999999999</v>
      </c>
      <c r="AQ30" s="108">
        <f t="shared" si="5"/>
        <v>1218</v>
      </c>
      <c r="AR30" s="108">
        <f t="shared" si="5"/>
        <v>98.850250000000017</v>
      </c>
      <c r="AS30" s="108">
        <f t="shared" si="5"/>
        <v>52363.104124214442</v>
      </c>
      <c r="AT30" s="32" t="s">
        <v>23</v>
      </c>
      <c r="AU30" s="295" t="s">
        <v>41</v>
      </c>
      <c r="AV30" s="28"/>
      <c r="AW30" s="12"/>
    </row>
    <row r="31" spans="1:49" ht="24" customHeight="1">
      <c r="A31" s="26"/>
      <c r="B31" s="294"/>
      <c r="C31" s="101" t="s">
        <v>24</v>
      </c>
      <c r="D31" s="126"/>
      <c r="E31" s="126"/>
      <c r="F31" s="126"/>
      <c r="G31" s="23"/>
      <c r="H31" s="23"/>
      <c r="I31" s="23"/>
      <c r="J31" s="116">
        <f t="shared" si="3"/>
        <v>0</v>
      </c>
      <c r="K31" s="116">
        <f t="shared" si="3"/>
        <v>0</v>
      </c>
      <c r="L31" s="116">
        <f t="shared" si="3"/>
        <v>0</v>
      </c>
      <c r="M31" s="213"/>
      <c r="N31" s="213"/>
      <c r="O31" s="213"/>
      <c r="P31" s="213"/>
      <c r="Q31" s="213"/>
      <c r="R31" s="213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3"/>
      <c r="Z31" s="213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96"/>
      <c r="AV31" s="27"/>
      <c r="AW31" s="12"/>
    </row>
    <row r="32" spans="1:49" ht="24" customHeight="1">
      <c r="A32" s="48" t="s">
        <v>42</v>
      </c>
      <c r="B32" s="293" t="s">
        <v>43</v>
      </c>
      <c r="C32" s="102" t="s">
        <v>23</v>
      </c>
      <c r="D32" s="125"/>
      <c r="E32" s="125"/>
      <c r="F32" s="125"/>
      <c r="G32" s="20"/>
      <c r="H32" s="20"/>
      <c r="I32" s="20"/>
      <c r="J32" s="25">
        <f t="shared" si="3"/>
        <v>0</v>
      </c>
      <c r="K32" s="25">
        <f t="shared" si="3"/>
        <v>0</v>
      </c>
      <c r="L32" s="25">
        <f t="shared" si="3"/>
        <v>0</v>
      </c>
      <c r="M32" s="169"/>
      <c r="N32" s="169"/>
      <c r="O32" s="169"/>
      <c r="P32" s="169">
        <v>16</v>
      </c>
      <c r="Q32" s="169">
        <v>34.129800000000003</v>
      </c>
      <c r="R32" s="169">
        <v>3037.23</v>
      </c>
      <c r="S32" s="40"/>
      <c r="T32" s="40"/>
      <c r="U32" s="40"/>
      <c r="V32" s="25">
        <f t="shared" si="4"/>
        <v>16</v>
      </c>
      <c r="W32" s="25">
        <f t="shared" si="1"/>
        <v>34.129800000000003</v>
      </c>
      <c r="X32" s="25">
        <f t="shared" si="1"/>
        <v>3037.23</v>
      </c>
      <c r="Y32" s="169">
        <v>11</v>
      </c>
      <c r="Z32" s="169">
        <v>26.186699999999998</v>
      </c>
      <c r="AA32" s="108">
        <v>4694.83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08">
        <f t="shared" si="5"/>
        <v>27</v>
      </c>
      <c r="AR32" s="108">
        <f t="shared" si="5"/>
        <v>60.316500000000005</v>
      </c>
      <c r="AS32" s="108">
        <f t="shared" si="5"/>
        <v>7732.0599999999995</v>
      </c>
      <c r="AT32" s="53" t="s">
        <v>23</v>
      </c>
      <c r="AU32" s="295" t="s">
        <v>43</v>
      </c>
      <c r="AV32" s="49" t="s">
        <v>42</v>
      </c>
      <c r="AW32" s="12"/>
    </row>
    <row r="33" spans="1:49" ht="24" customHeight="1">
      <c r="A33" s="48" t="s">
        <v>44</v>
      </c>
      <c r="B33" s="294"/>
      <c r="C33" s="101" t="s">
        <v>24</v>
      </c>
      <c r="D33" s="126"/>
      <c r="E33" s="126"/>
      <c r="F33" s="126"/>
      <c r="G33" s="23"/>
      <c r="H33" s="23"/>
      <c r="I33" s="23"/>
      <c r="J33" s="116">
        <f t="shared" si="3"/>
        <v>0</v>
      </c>
      <c r="K33" s="116">
        <f t="shared" si="3"/>
        <v>0</v>
      </c>
      <c r="L33" s="116">
        <f t="shared" si="3"/>
        <v>0</v>
      </c>
      <c r="M33" s="213"/>
      <c r="N33" s="213"/>
      <c r="O33" s="213"/>
      <c r="P33" s="213"/>
      <c r="Q33" s="213"/>
      <c r="R33" s="213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3"/>
      <c r="Z33" s="213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96"/>
      <c r="AV33" s="49" t="s">
        <v>44</v>
      </c>
      <c r="AW33" s="12"/>
    </row>
    <row r="34" spans="1:49" ht="24" customHeight="1">
      <c r="A34" s="48" t="s">
        <v>25</v>
      </c>
      <c r="B34" s="293" t="s">
        <v>45</v>
      </c>
      <c r="C34" s="102" t="s">
        <v>23</v>
      </c>
      <c r="D34" s="125"/>
      <c r="E34" s="125"/>
      <c r="F34" s="168"/>
      <c r="G34" s="20">
        <v>8</v>
      </c>
      <c r="H34" s="20">
        <v>0.22450000000000001</v>
      </c>
      <c r="I34" s="20">
        <v>224.494</v>
      </c>
      <c r="J34" s="25">
        <f t="shared" si="3"/>
        <v>8</v>
      </c>
      <c r="K34" s="25">
        <f t="shared" si="3"/>
        <v>0.22450000000000001</v>
      </c>
      <c r="L34" s="25">
        <f t="shared" si="3"/>
        <v>224.494</v>
      </c>
      <c r="M34" s="169"/>
      <c r="N34" s="169"/>
      <c r="O34" s="169"/>
      <c r="P34" s="169"/>
      <c r="Q34" s="169"/>
      <c r="R34" s="169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69"/>
      <c r="Z34" s="169"/>
      <c r="AA34" s="108"/>
      <c r="AB34" s="153"/>
      <c r="AC34" s="20"/>
      <c r="AD34" s="20"/>
      <c r="AE34" s="20"/>
      <c r="AF34" s="20"/>
      <c r="AG34" s="20"/>
      <c r="AH34" s="20">
        <v>1</v>
      </c>
      <c r="AI34" s="20"/>
      <c r="AJ34" s="20"/>
      <c r="AK34" s="20"/>
      <c r="AL34" s="20"/>
      <c r="AM34" s="20"/>
      <c r="AN34" s="20"/>
      <c r="AO34" s="20"/>
      <c r="AP34" s="20"/>
      <c r="AQ34" s="108">
        <f t="shared" si="5"/>
        <v>9</v>
      </c>
      <c r="AR34" s="108">
        <f t="shared" si="5"/>
        <v>0.22450000000000001</v>
      </c>
      <c r="AS34" s="108">
        <f t="shared" si="5"/>
        <v>224.494</v>
      </c>
      <c r="AT34" s="62" t="s">
        <v>23</v>
      </c>
      <c r="AU34" s="295" t="s">
        <v>45</v>
      </c>
      <c r="AV34" s="49" t="s">
        <v>25</v>
      </c>
      <c r="AW34" s="12"/>
    </row>
    <row r="35" spans="1:49" ht="24" customHeight="1">
      <c r="A35" s="26" t="s">
        <v>27</v>
      </c>
      <c r="B35" s="294"/>
      <c r="C35" s="101" t="s">
        <v>24</v>
      </c>
      <c r="D35" s="126"/>
      <c r="E35" s="126"/>
      <c r="F35" s="126"/>
      <c r="G35" s="23"/>
      <c r="H35" s="23"/>
      <c r="I35" s="23"/>
      <c r="J35" s="116">
        <f t="shared" si="3"/>
        <v>0</v>
      </c>
      <c r="K35" s="116">
        <f t="shared" si="3"/>
        <v>0</v>
      </c>
      <c r="L35" s="116">
        <f t="shared" si="3"/>
        <v>0</v>
      </c>
      <c r="M35" s="213"/>
      <c r="N35" s="213"/>
      <c r="O35" s="213"/>
      <c r="P35" s="213"/>
      <c r="Q35" s="213"/>
      <c r="R35" s="213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3"/>
      <c r="Z35" s="213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96"/>
      <c r="AV35" s="27" t="s">
        <v>27</v>
      </c>
      <c r="AW35" s="12"/>
    </row>
    <row r="36" spans="1:49" ht="24" customHeight="1">
      <c r="A36" s="48" t="s">
        <v>46</v>
      </c>
      <c r="B36" s="293" t="s">
        <v>47</v>
      </c>
      <c r="C36" s="102" t="s">
        <v>23</v>
      </c>
      <c r="D36" s="125"/>
      <c r="E36" s="125"/>
      <c r="F36" s="125"/>
      <c r="G36" s="20"/>
      <c r="H36" s="20"/>
      <c r="I36" s="20"/>
      <c r="J36" s="25">
        <f t="shared" si="3"/>
        <v>0</v>
      </c>
      <c r="K36" s="25">
        <f t="shared" si="3"/>
        <v>0</v>
      </c>
      <c r="L36" s="25">
        <f t="shared" si="3"/>
        <v>0</v>
      </c>
      <c r="M36" s="169"/>
      <c r="N36" s="169"/>
      <c r="O36" s="169"/>
      <c r="P36" s="169">
        <v>261</v>
      </c>
      <c r="Q36" s="169">
        <v>558.97699999999998</v>
      </c>
      <c r="R36" s="169">
        <v>62659.652000000002</v>
      </c>
      <c r="S36" s="40"/>
      <c r="T36" s="40"/>
      <c r="U36" s="40"/>
      <c r="V36" s="25">
        <f t="shared" si="4"/>
        <v>261</v>
      </c>
      <c r="W36" s="25">
        <f t="shared" si="1"/>
        <v>558.97699999999998</v>
      </c>
      <c r="X36" s="25">
        <f t="shared" si="1"/>
        <v>62659.652000000002</v>
      </c>
      <c r="Y36" s="169">
        <v>53</v>
      </c>
      <c r="Z36" s="169">
        <v>141.49</v>
      </c>
      <c r="AA36" s="108">
        <v>15746.013999999999</v>
      </c>
      <c r="AB36" s="153"/>
      <c r="AC36" s="20"/>
      <c r="AD36" s="93"/>
      <c r="AE36" s="20"/>
      <c r="AF36" s="20"/>
      <c r="AG36" s="93"/>
      <c r="AH36" s="20"/>
      <c r="AI36" s="20"/>
      <c r="AJ36" s="93"/>
      <c r="AK36" s="20"/>
      <c r="AL36" s="20"/>
      <c r="AM36" s="93"/>
      <c r="AN36" s="20"/>
      <c r="AO36" s="20"/>
      <c r="AP36" s="93"/>
      <c r="AQ36" s="108">
        <f t="shared" si="5"/>
        <v>314</v>
      </c>
      <c r="AR36" s="108">
        <f t="shared" si="5"/>
        <v>700.46699999999998</v>
      </c>
      <c r="AS36" s="108">
        <f t="shared" si="5"/>
        <v>78405.665999999997</v>
      </c>
      <c r="AT36" s="32" t="s">
        <v>23</v>
      </c>
      <c r="AU36" s="295" t="s">
        <v>47</v>
      </c>
      <c r="AV36" s="49" t="s">
        <v>46</v>
      </c>
      <c r="AW36" s="12"/>
    </row>
    <row r="37" spans="1:49" ht="24" customHeight="1">
      <c r="A37" s="48" t="s">
        <v>25</v>
      </c>
      <c r="B37" s="294"/>
      <c r="C37" s="101" t="s">
        <v>24</v>
      </c>
      <c r="D37" s="126"/>
      <c r="E37" s="126"/>
      <c r="F37" s="126"/>
      <c r="G37" s="23"/>
      <c r="H37" s="23"/>
      <c r="I37" s="23"/>
      <c r="J37" s="116">
        <f t="shared" si="3"/>
        <v>0</v>
      </c>
      <c r="K37" s="116">
        <f t="shared" si="3"/>
        <v>0</v>
      </c>
      <c r="L37" s="116">
        <f t="shared" si="3"/>
        <v>0</v>
      </c>
      <c r="M37" s="213"/>
      <c r="N37" s="213"/>
      <c r="O37" s="213"/>
      <c r="P37" s="213"/>
      <c r="Q37" s="213"/>
      <c r="R37" s="213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3"/>
      <c r="Z37" s="213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96"/>
      <c r="AV37" s="49" t="s">
        <v>25</v>
      </c>
      <c r="AW37" s="12"/>
    </row>
    <row r="38" spans="1:49" ht="24" customHeight="1">
      <c r="A38" s="48" t="s">
        <v>27</v>
      </c>
      <c r="B38" s="293" t="s">
        <v>48</v>
      </c>
      <c r="C38" s="102" t="s">
        <v>23</v>
      </c>
      <c r="D38" s="125">
        <v>30</v>
      </c>
      <c r="E38" s="125">
        <v>3.7355999999999998</v>
      </c>
      <c r="F38" s="168">
        <v>2313.2260454633074</v>
      </c>
      <c r="G38" s="20"/>
      <c r="H38" s="20"/>
      <c r="I38" s="20"/>
      <c r="J38" s="25">
        <f t="shared" si="3"/>
        <v>30</v>
      </c>
      <c r="K38" s="25">
        <f t="shared" si="3"/>
        <v>3.7355999999999998</v>
      </c>
      <c r="L38" s="25">
        <f t="shared" si="3"/>
        <v>2313.2260454633074</v>
      </c>
      <c r="M38" s="169">
        <v>399</v>
      </c>
      <c r="N38" s="169">
        <v>2315.0100000000002</v>
      </c>
      <c r="O38" s="169">
        <v>107864.777</v>
      </c>
      <c r="P38" s="169"/>
      <c r="Q38" s="169"/>
      <c r="R38" s="169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69">
        <v>399</v>
      </c>
      <c r="Z38" s="169">
        <v>2633.58</v>
      </c>
      <c r="AA38" s="108">
        <v>132621.62299999999</v>
      </c>
      <c r="AB38" s="153">
        <v>266</v>
      </c>
      <c r="AC38" s="20">
        <v>1656.15</v>
      </c>
      <c r="AD38" s="20">
        <v>76693.027000000002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08">
        <f t="shared" si="5"/>
        <v>1094</v>
      </c>
      <c r="AR38" s="108">
        <f t="shared" si="5"/>
        <v>6608.4755999999998</v>
      </c>
      <c r="AS38" s="108">
        <f t="shared" si="5"/>
        <v>319492.65304546332</v>
      </c>
      <c r="AT38" s="32" t="s">
        <v>23</v>
      </c>
      <c r="AU38" s="295" t="s">
        <v>48</v>
      </c>
      <c r="AV38" s="49" t="s">
        <v>27</v>
      </c>
      <c r="AW38" s="12"/>
    </row>
    <row r="39" spans="1:49" ht="24" customHeight="1">
      <c r="A39" s="26" t="s">
        <v>49</v>
      </c>
      <c r="B39" s="294"/>
      <c r="C39" s="101" t="s">
        <v>24</v>
      </c>
      <c r="D39" s="126"/>
      <c r="E39" s="126"/>
      <c r="F39" s="126"/>
      <c r="G39" s="23"/>
      <c r="H39" s="23"/>
      <c r="I39" s="23"/>
      <c r="J39" s="116">
        <f t="shared" si="3"/>
        <v>0</v>
      </c>
      <c r="K39" s="116">
        <f t="shared" si="3"/>
        <v>0</v>
      </c>
      <c r="L39" s="116">
        <f t="shared" si="3"/>
        <v>0</v>
      </c>
      <c r="M39" s="213"/>
      <c r="N39" s="213"/>
      <c r="O39" s="213"/>
      <c r="P39" s="213"/>
      <c r="Q39" s="213"/>
      <c r="R39" s="213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3"/>
      <c r="Z39" s="213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96"/>
      <c r="AV39" s="27" t="s">
        <v>49</v>
      </c>
      <c r="AW39" s="12"/>
    </row>
    <row r="40" spans="1:49" ht="24" customHeight="1">
      <c r="A40" s="48"/>
      <c r="B40" s="293" t="s">
        <v>50</v>
      </c>
      <c r="C40" s="102" t="s">
        <v>23</v>
      </c>
      <c r="D40" s="125"/>
      <c r="E40" s="125"/>
      <c r="F40" s="125"/>
      <c r="G40" s="20"/>
      <c r="H40" s="20"/>
      <c r="I40" s="20"/>
      <c r="J40" s="25">
        <f t="shared" si="3"/>
        <v>0</v>
      </c>
      <c r="K40" s="25">
        <f t="shared" si="3"/>
        <v>0</v>
      </c>
      <c r="L40" s="25">
        <f t="shared" si="3"/>
        <v>0</v>
      </c>
      <c r="M40" s="169">
        <v>3</v>
      </c>
      <c r="N40" s="169">
        <v>193.64150000000001</v>
      </c>
      <c r="O40" s="169">
        <v>136700.071</v>
      </c>
      <c r="P40" s="169"/>
      <c r="Q40" s="169"/>
      <c r="R40" s="169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69"/>
      <c r="Z40" s="169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3</v>
      </c>
      <c r="AR40" s="108">
        <f t="shared" si="5"/>
        <v>193.64150000000001</v>
      </c>
      <c r="AS40" s="108">
        <f t="shared" si="5"/>
        <v>136700.071</v>
      </c>
      <c r="AT40" s="53" t="s">
        <v>23</v>
      </c>
      <c r="AU40" s="295" t="s">
        <v>50</v>
      </c>
      <c r="AV40" s="49"/>
      <c r="AW40" s="12"/>
    </row>
    <row r="41" spans="1:49" ht="24" customHeight="1">
      <c r="A41" s="48" t="s">
        <v>51</v>
      </c>
      <c r="B41" s="294"/>
      <c r="C41" s="101" t="s">
        <v>24</v>
      </c>
      <c r="D41" s="126"/>
      <c r="E41" s="126"/>
      <c r="F41" s="126"/>
      <c r="G41" s="23"/>
      <c r="H41" s="23"/>
      <c r="I41" s="23"/>
      <c r="J41" s="116">
        <f t="shared" si="3"/>
        <v>0</v>
      </c>
      <c r="K41" s="116">
        <f t="shared" si="3"/>
        <v>0</v>
      </c>
      <c r="L41" s="116">
        <f t="shared" si="3"/>
        <v>0</v>
      </c>
      <c r="M41" s="213"/>
      <c r="N41" s="213"/>
      <c r="O41" s="213"/>
      <c r="P41" s="213"/>
      <c r="Q41" s="213"/>
      <c r="R41" s="213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3"/>
      <c r="Z41" s="213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96"/>
      <c r="AV41" s="49" t="s">
        <v>51</v>
      </c>
      <c r="AW41" s="12"/>
    </row>
    <row r="42" spans="1:49" ht="24" customHeight="1">
      <c r="A42" s="48"/>
      <c r="B42" s="293" t="s">
        <v>52</v>
      </c>
      <c r="C42" s="102" t="s">
        <v>23</v>
      </c>
      <c r="D42" s="125"/>
      <c r="E42" s="125"/>
      <c r="F42" s="125"/>
      <c r="G42" s="20">
        <v>2</v>
      </c>
      <c r="H42" s="20">
        <v>21.332599999999999</v>
      </c>
      <c r="I42" s="20">
        <v>14538.165000000001</v>
      </c>
      <c r="J42" s="25">
        <f t="shared" si="3"/>
        <v>2</v>
      </c>
      <c r="K42" s="25">
        <f t="shared" si="3"/>
        <v>21.332599999999999</v>
      </c>
      <c r="L42" s="25">
        <f t="shared" si="3"/>
        <v>14538.165000000001</v>
      </c>
      <c r="M42" s="169">
        <v>19</v>
      </c>
      <c r="N42" s="169">
        <v>811.78279999999995</v>
      </c>
      <c r="O42" s="169">
        <v>349547.11599999998</v>
      </c>
      <c r="P42" s="169"/>
      <c r="Q42" s="169"/>
      <c r="R42" s="169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69"/>
      <c r="Z42" s="169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21</v>
      </c>
      <c r="AR42" s="108">
        <f t="shared" si="5"/>
        <v>833.11539999999991</v>
      </c>
      <c r="AS42" s="108">
        <f t="shared" si="5"/>
        <v>364085.28099999996</v>
      </c>
      <c r="AT42" s="32" t="s">
        <v>23</v>
      </c>
      <c r="AU42" s="295" t="s">
        <v>52</v>
      </c>
      <c r="AV42" s="49"/>
      <c r="AW42" s="12"/>
    </row>
    <row r="43" spans="1:49" ht="24" customHeight="1">
      <c r="A43" s="48" t="s">
        <v>53</v>
      </c>
      <c r="B43" s="294"/>
      <c r="C43" s="101" t="s">
        <v>24</v>
      </c>
      <c r="D43" s="126">
        <v>13</v>
      </c>
      <c r="E43" s="126">
        <v>177.34209999999999</v>
      </c>
      <c r="F43" s="127">
        <v>144960.88211571972</v>
      </c>
      <c r="G43" s="23">
        <v>16</v>
      </c>
      <c r="H43" s="23">
        <v>304.20139999999998</v>
      </c>
      <c r="I43" s="23">
        <v>223570.84299999999</v>
      </c>
      <c r="J43" s="116">
        <f t="shared" si="3"/>
        <v>29</v>
      </c>
      <c r="K43" s="116">
        <f t="shared" si="3"/>
        <v>481.54349999999999</v>
      </c>
      <c r="L43" s="116">
        <f t="shared" si="3"/>
        <v>368531.72511571972</v>
      </c>
      <c r="M43" s="213">
        <v>9</v>
      </c>
      <c r="N43" s="213">
        <v>255.57220000000001</v>
      </c>
      <c r="O43" s="213">
        <v>75301.357000000004</v>
      </c>
      <c r="P43" s="213"/>
      <c r="Q43" s="213"/>
      <c r="R43" s="213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3"/>
      <c r="Z43" s="213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38</v>
      </c>
      <c r="AR43" s="45">
        <f t="shared" si="5"/>
        <v>737.11570000000006</v>
      </c>
      <c r="AS43" s="45">
        <f t="shared" si="5"/>
        <v>443833.08211571974</v>
      </c>
      <c r="AT43" s="61" t="s">
        <v>24</v>
      </c>
      <c r="AU43" s="296"/>
      <c r="AV43" s="49" t="s">
        <v>53</v>
      </c>
      <c r="AW43" s="12"/>
    </row>
    <row r="44" spans="1:49" ht="24" customHeight="1">
      <c r="A44" s="48"/>
      <c r="B44" s="293" t="s">
        <v>54</v>
      </c>
      <c r="C44" s="102" t="s">
        <v>23</v>
      </c>
      <c r="D44" s="125"/>
      <c r="E44" s="125"/>
      <c r="F44" s="125"/>
      <c r="G44" s="20"/>
      <c r="H44" s="20"/>
      <c r="I44" s="20"/>
      <c r="J44" s="25">
        <f t="shared" si="3"/>
        <v>0</v>
      </c>
      <c r="K44" s="25">
        <f t="shared" si="3"/>
        <v>0</v>
      </c>
      <c r="L44" s="25">
        <f t="shared" si="3"/>
        <v>0</v>
      </c>
      <c r="M44" s="169">
        <v>30</v>
      </c>
      <c r="N44" s="169">
        <v>1.6131</v>
      </c>
      <c r="O44" s="169">
        <v>701.45299999999997</v>
      </c>
      <c r="P44" s="169"/>
      <c r="Q44" s="169"/>
      <c r="R44" s="169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69"/>
      <c r="Z44" s="169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30</v>
      </c>
      <c r="AR44" s="108">
        <f t="shared" si="5"/>
        <v>1.6131</v>
      </c>
      <c r="AS44" s="108">
        <f t="shared" si="5"/>
        <v>701.45299999999997</v>
      </c>
      <c r="AT44" s="62" t="s">
        <v>23</v>
      </c>
      <c r="AU44" s="295" t="s">
        <v>54</v>
      </c>
      <c r="AV44" s="49"/>
      <c r="AW44" s="12"/>
    </row>
    <row r="45" spans="1:49" ht="24" customHeight="1">
      <c r="A45" s="48" t="s">
        <v>27</v>
      </c>
      <c r="B45" s="294"/>
      <c r="C45" s="101" t="s">
        <v>24</v>
      </c>
      <c r="D45" s="126"/>
      <c r="E45" s="126"/>
      <c r="F45" s="126"/>
      <c r="G45" s="23"/>
      <c r="H45" s="23"/>
      <c r="I45" s="23"/>
      <c r="J45" s="116">
        <f t="shared" si="3"/>
        <v>0</v>
      </c>
      <c r="K45" s="116">
        <f t="shared" si="3"/>
        <v>0</v>
      </c>
      <c r="L45" s="116">
        <f t="shared" si="3"/>
        <v>0</v>
      </c>
      <c r="M45" s="213"/>
      <c r="N45" s="213"/>
      <c r="O45" s="213"/>
      <c r="P45" s="213"/>
      <c r="Q45" s="213"/>
      <c r="R45" s="213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3"/>
      <c r="Z45" s="213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96"/>
      <c r="AV45" s="29" t="s">
        <v>27</v>
      </c>
      <c r="AW45" s="12"/>
    </row>
    <row r="46" spans="1:49" ht="24" customHeight="1">
      <c r="A46" s="48"/>
      <c r="B46" s="293" t="s">
        <v>55</v>
      </c>
      <c r="C46" s="102" t="s">
        <v>23</v>
      </c>
      <c r="D46" s="125"/>
      <c r="E46" s="125"/>
      <c r="F46" s="125"/>
      <c r="G46" s="20"/>
      <c r="H46" s="20"/>
      <c r="I46" s="20"/>
      <c r="J46" s="25">
        <f t="shared" si="3"/>
        <v>0</v>
      </c>
      <c r="K46" s="25">
        <f t="shared" si="3"/>
        <v>0</v>
      </c>
      <c r="L46" s="25">
        <f t="shared" si="3"/>
        <v>0</v>
      </c>
      <c r="M46" s="169"/>
      <c r="N46" s="169"/>
      <c r="O46" s="169"/>
      <c r="P46" s="169"/>
      <c r="Q46" s="169"/>
      <c r="R46" s="169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69"/>
      <c r="Z46" s="169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95" t="s">
        <v>55</v>
      </c>
      <c r="AV46" s="29"/>
      <c r="AW46" s="12"/>
    </row>
    <row r="47" spans="1:49" ht="24" customHeight="1">
      <c r="A47" s="26"/>
      <c r="B47" s="294"/>
      <c r="C47" s="101" t="s">
        <v>24</v>
      </c>
      <c r="D47" s="126"/>
      <c r="E47" s="126"/>
      <c r="F47" s="126"/>
      <c r="G47" s="23"/>
      <c r="H47" s="23"/>
      <c r="I47" s="23"/>
      <c r="J47" s="116">
        <f t="shared" si="3"/>
        <v>0</v>
      </c>
      <c r="K47" s="116">
        <f t="shared" si="3"/>
        <v>0</v>
      </c>
      <c r="L47" s="116">
        <f t="shared" si="3"/>
        <v>0</v>
      </c>
      <c r="M47" s="213"/>
      <c r="N47" s="213"/>
      <c r="O47" s="213"/>
      <c r="P47" s="213"/>
      <c r="Q47" s="213"/>
      <c r="R47" s="213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3"/>
      <c r="Z47" s="213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96"/>
      <c r="AV47" s="30"/>
      <c r="AW47" s="12"/>
    </row>
    <row r="48" spans="1:49" ht="24" customHeight="1">
      <c r="A48" s="48"/>
      <c r="B48" s="293" t="s">
        <v>56</v>
      </c>
      <c r="C48" s="102" t="s">
        <v>23</v>
      </c>
      <c r="D48" s="125"/>
      <c r="E48" s="125"/>
      <c r="F48" s="125"/>
      <c r="G48" s="20"/>
      <c r="H48" s="20"/>
      <c r="I48" s="20"/>
      <c r="J48" s="25">
        <f t="shared" si="3"/>
        <v>0</v>
      </c>
      <c r="K48" s="25">
        <f t="shared" si="3"/>
        <v>0</v>
      </c>
      <c r="L48" s="25">
        <f t="shared" si="3"/>
        <v>0</v>
      </c>
      <c r="M48" s="169"/>
      <c r="N48" s="169"/>
      <c r="O48" s="169"/>
      <c r="P48" s="169"/>
      <c r="Q48" s="169"/>
      <c r="R48" s="169"/>
      <c r="S48" s="111"/>
      <c r="T48" s="40"/>
      <c r="U48" s="40"/>
      <c r="V48" s="25">
        <f t="shared" si="4"/>
        <v>0</v>
      </c>
      <c r="W48" s="25">
        <f t="shared" si="1"/>
        <v>0</v>
      </c>
      <c r="X48" s="25">
        <f t="shared" si="1"/>
        <v>0</v>
      </c>
      <c r="Y48" s="169"/>
      <c r="Z48" s="169"/>
      <c r="AA48" s="108"/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0</v>
      </c>
      <c r="AR48" s="108">
        <f t="shared" si="5"/>
        <v>0</v>
      </c>
      <c r="AS48" s="108">
        <f t="shared" si="5"/>
        <v>0</v>
      </c>
      <c r="AT48" s="32" t="s">
        <v>23</v>
      </c>
      <c r="AU48" s="295" t="s">
        <v>56</v>
      </c>
      <c r="AV48" s="29"/>
      <c r="AW48" s="12"/>
    </row>
    <row r="49" spans="1:49" ht="24" customHeight="1">
      <c r="A49" s="48" t="s">
        <v>57</v>
      </c>
      <c r="B49" s="294"/>
      <c r="C49" s="101" t="s">
        <v>24</v>
      </c>
      <c r="D49" s="126"/>
      <c r="E49" s="126"/>
      <c r="F49" s="126"/>
      <c r="G49" s="23"/>
      <c r="H49" s="23"/>
      <c r="I49" s="23"/>
      <c r="J49" s="116">
        <f t="shared" si="3"/>
        <v>0</v>
      </c>
      <c r="K49" s="116">
        <f t="shared" si="3"/>
        <v>0</v>
      </c>
      <c r="L49" s="116">
        <f t="shared" si="3"/>
        <v>0</v>
      </c>
      <c r="M49" s="213"/>
      <c r="N49" s="213"/>
      <c r="O49" s="213"/>
      <c r="P49" s="213"/>
      <c r="Q49" s="213"/>
      <c r="R49" s="213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3"/>
      <c r="Z49" s="213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96"/>
      <c r="AV49" s="29" t="s">
        <v>57</v>
      </c>
      <c r="AW49" s="12"/>
    </row>
    <row r="50" spans="1:49" ht="24" customHeight="1">
      <c r="A50" s="48"/>
      <c r="B50" s="293" t="s">
        <v>58</v>
      </c>
      <c r="C50" s="102" t="s">
        <v>23</v>
      </c>
      <c r="D50" s="125"/>
      <c r="E50" s="125"/>
      <c r="F50" s="125"/>
      <c r="G50" s="20"/>
      <c r="H50" s="20"/>
      <c r="I50" s="20"/>
      <c r="J50" s="25">
        <f t="shared" si="3"/>
        <v>0</v>
      </c>
      <c r="K50" s="25">
        <f t="shared" si="3"/>
        <v>0</v>
      </c>
      <c r="L50" s="25">
        <f t="shared" si="3"/>
        <v>0</v>
      </c>
      <c r="M50" s="169"/>
      <c r="N50" s="169"/>
      <c r="O50" s="169"/>
      <c r="P50" s="169"/>
      <c r="Q50" s="169"/>
      <c r="R50" s="169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69"/>
      <c r="Z50" s="169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0</v>
      </c>
      <c r="AR50" s="108">
        <f t="shared" si="5"/>
        <v>0</v>
      </c>
      <c r="AS50" s="108">
        <f t="shared" si="5"/>
        <v>0</v>
      </c>
      <c r="AT50" s="32" t="s">
        <v>23</v>
      </c>
      <c r="AU50" s="295" t="s">
        <v>58</v>
      </c>
      <c r="AV50" s="28"/>
      <c r="AW50" s="12"/>
    </row>
    <row r="51" spans="1:49" ht="24" customHeight="1">
      <c r="A51" s="48"/>
      <c r="B51" s="294"/>
      <c r="C51" s="101" t="s">
        <v>24</v>
      </c>
      <c r="D51" s="126"/>
      <c r="E51" s="126"/>
      <c r="F51" s="126"/>
      <c r="G51" s="23"/>
      <c r="H51" s="23"/>
      <c r="I51" s="23"/>
      <c r="J51" s="116">
        <f t="shared" si="3"/>
        <v>0</v>
      </c>
      <c r="K51" s="116">
        <f t="shared" si="3"/>
        <v>0</v>
      </c>
      <c r="L51" s="116">
        <f t="shared" si="3"/>
        <v>0</v>
      </c>
      <c r="M51" s="213"/>
      <c r="N51" s="213"/>
      <c r="O51" s="213"/>
      <c r="P51" s="213"/>
      <c r="Q51" s="213"/>
      <c r="R51" s="213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3"/>
      <c r="Z51" s="213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296"/>
      <c r="AV51" s="29"/>
      <c r="AW51" s="12"/>
    </row>
    <row r="52" spans="1:49" ht="24" customHeight="1">
      <c r="A52" s="48"/>
      <c r="B52" s="293" t="s">
        <v>59</v>
      </c>
      <c r="C52" s="102" t="s">
        <v>23</v>
      </c>
      <c r="D52" s="125"/>
      <c r="E52" s="125"/>
      <c r="F52" s="125"/>
      <c r="G52" s="20"/>
      <c r="H52" s="20"/>
      <c r="I52" s="20"/>
      <c r="J52" s="25">
        <f t="shared" si="3"/>
        <v>0</v>
      </c>
      <c r="K52" s="25">
        <f t="shared" si="3"/>
        <v>0</v>
      </c>
      <c r="L52" s="25">
        <f t="shared" si="3"/>
        <v>0</v>
      </c>
      <c r="M52" s="169"/>
      <c r="N52" s="169"/>
      <c r="O52" s="169"/>
      <c r="P52" s="169"/>
      <c r="Q52" s="169"/>
      <c r="R52" s="169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69"/>
      <c r="Z52" s="169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95" t="s">
        <v>59</v>
      </c>
      <c r="AV52" s="29"/>
      <c r="AW52" s="12"/>
    </row>
    <row r="53" spans="1:49" ht="24" customHeight="1">
      <c r="A53" s="48" t="s">
        <v>27</v>
      </c>
      <c r="B53" s="294"/>
      <c r="C53" s="101" t="s">
        <v>24</v>
      </c>
      <c r="D53" s="126"/>
      <c r="E53" s="126"/>
      <c r="F53" s="127"/>
      <c r="G53" s="23"/>
      <c r="H53" s="23"/>
      <c r="I53" s="23"/>
      <c r="J53" s="116">
        <f t="shared" si="3"/>
        <v>0</v>
      </c>
      <c r="K53" s="116">
        <f t="shared" si="3"/>
        <v>0</v>
      </c>
      <c r="L53" s="116">
        <f t="shared" si="3"/>
        <v>0</v>
      </c>
      <c r="M53" s="213"/>
      <c r="N53" s="213"/>
      <c r="O53" s="213"/>
      <c r="P53" s="213"/>
      <c r="Q53" s="213"/>
      <c r="R53" s="213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3"/>
      <c r="Z53" s="213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0</v>
      </c>
      <c r="AR53" s="45">
        <f t="shared" si="5"/>
        <v>0</v>
      </c>
      <c r="AS53" s="45">
        <f t="shared" si="5"/>
        <v>0</v>
      </c>
      <c r="AT53" s="61" t="s">
        <v>24</v>
      </c>
      <c r="AU53" s="296"/>
      <c r="AV53" s="29" t="s">
        <v>27</v>
      </c>
      <c r="AW53" s="12"/>
    </row>
    <row r="54" spans="1:49" ht="24" customHeight="1">
      <c r="A54" s="48"/>
      <c r="B54" s="293" t="s">
        <v>60</v>
      </c>
      <c r="C54" s="102" t="s">
        <v>23</v>
      </c>
      <c r="D54" s="125"/>
      <c r="E54" s="125"/>
      <c r="F54" s="125"/>
      <c r="G54" s="20"/>
      <c r="H54" s="20"/>
      <c r="I54" s="20"/>
      <c r="J54" s="25">
        <f t="shared" si="3"/>
        <v>0</v>
      </c>
      <c r="K54" s="25">
        <f t="shared" si="3"/>
        <v>0</v>
      </c>
      <c r="L54" s="25">
        <f t="shared" si="3"/>
        <v>0</v>
      </c>
      <c r="M54" s="169"/>
      <c r="N54" s="169"/>
      <c r="O54" s="169"/>
      <c r="P54" s="169"/>
      <c r="Q54" s="169"/>
      <c r="R54" s="169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69"/>
      <c r="Z54" s="169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>
        <v>23</v>
      </c>
      <c r="AO54" s="20">
        <v>1.0765</v>
      </c>
      <c r="AP54" s="20">
        <v>1352.829</v>
      </c>
      <c r="AQ54" s="108">
        <f t="shared" si="5"/>
        <v>23</v>
      </c>
      <c r="AR54" s="108">
        <f t="shared" si="5"/>
        <v>1.0765</v>
      </c>
      <c r="AS54" s="108">
        <f t="shared" si="5"/>
        <v>1352.829</v>
      </c>
      <c r="AT54" s="62" t="s">
        <v>23</v>
      </c>
      <c r="AU54" s="295" t="s">
        <v>60</v>
      </c>
      <c r="AV54" s="49"/>
      <c r="AW54" s="12"/>
    </row>
    <row r="55" spans="1:49" ht="24" customHeight="1">
      <c r="A55" s="26"/>
      <c r="B55" s="294"/>
      <c r="C55" s="101" t="s">
        <v>24</v>
      </c>
      <c r="D55" s="126"/>
      <c r="E55" s="126"/>
      <c r="F55" s="126"/>
      <c r="G55" s="23"/>
      <c r="H55" s="23"/>
      <c r="I55" s="23"/>
      <c r="J55" s="116">
        <f t="shared" si="3"/>
        <v>0</v>
      </c>
      <c r="K55" s="116">
        <f t="shared" si="3"/>
        <v>0</v>
      </c>
      <c r="L55" s="116">
        <f t="shared" si="3"/>
        <v>0</v>
      </c>
      <c r="M55" s="213"/>
      <c r="N55" s="213"/>
      <c r="O55" s="213"/>
      <c r="P55" s="213"/>
      <c r="Q55" s="213"/>
      <c r="R55" s="213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3"/>
      <c r="Z55" s="213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96"/>
      <c r="AV55" s="27"/>
      <c r="AW55" s="12"/>
    </row>
    <row r="56" spans="1:49" ht="24" customHeight="1">
      <c r="A56" s="315" t="s">
        <v>61</v>
      </c>
      <c r="B56" s="295" t="s">
        <v>62</v>
      </c>
      <c r="C56" s="102" t="s">
        <v>23</v>
      </c>
      <c r="D56" s="125"/>
      <c r="E56" s="125"/>
      <c r="F56" s="125"/>
      <c r="G56" s="20"/>
      <c r="H56" s="20"/>
      <c r="I56" s="20"/>
      <c r="J56" s="25">
        <f t="shared" si="3"/>
        <v>0</v>
      </c>
      <c r="K56" s="25">
        <f t="shared" si="3"/>
        <v>0</v>
      </c>
      <c r="L56" s="25">
        <f t="shared" si="3"/>
        <v>0</v>
      </c>
      <c r="M56" s="169">
        <v>2</v>
      </c>
      <c r="N56" s="169">
        <v>0.94399999999999995</v>
      </c>
      <c r="O56" s="169">
        <v>177.196</v>
      </c>
      <c r="P56" s="169"/>
      <c r="Q56" s="169"/>
      <c r="R56" s="169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69"/>
      <c r="Z56" s="169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2</v>
      </c>
      <c r="AR56" s="108">
        <f t="shared" si="5"/>
        <v>0.94399999999999995</v>
      </c>
      <c r="AS56" s="108">
        <f t="shared" si="5"/>
        <v>177.196</v>
      </c>
      <c r="AT56" s="31" t="s">
        <v>23</v>
      </c>
      <c r="AU56" s="317" t="s">
        <v>61</v>
      </c>
      <c r="AV56" s="318" t="s">
        <v>64</v>
      </c>
      <c r="AW56" s="12"/>
    </row>
    <row r="57" spans="1:49" ht="24" customHeight="1">
      <c r="A57" s="316"/>
      <c r="B57" s="296"/>
      <c r="C57" s="101" t="s">
        <v>24</v>
      </c>
      <c r="D57" s="126"/>
      <c r="E57" s="126"/>
      <c r="F57" s="126"/>
      <c r="G57" s="157"/>
      <c r="H57" s="23"/>
      <c r="I57" s="23"/>
      <c r="J57" s="116">
        <f t="shared" si="3"/>
        <v>0</v>
      </c>
      <c r="K57" s="116">
        <f t="shared" si="3"/>
        <v>0</v>
      </c>
      <c r="L57" s="116">
        <f t="shared" si="3"/>
        <v>0</v>
      </c>
      <c r="M57" s="213"/>
      <c r="N57" s="213"/>
      <c r="O57" s="213"/>
      <c r="P57" s="213"/>
      <c r="Q57" s="213"/>
      <c r="R57" s="213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3"/>
      <c r="Z57" s="213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0</v>
      </c>
      <c r="AR57" s="45">
        <f t="shared" si="5"/>
        <v>0</v>
      </c>
      <c r="AS57" s="45">
        <f t="shared" si="5"/>
        <v>0</v>
      </c>
      <c r="AT57" s="22" t="s">
        <v>24</v>
      </c>
      <c r="AU57" s="319"/>
      <c r="AV57" s="320"/>
      <c r="AW57" s="12"/>
    </row>
    <row r="58" spans="1:49" ht="24" customHeight="1">
      <c r="A58" s="7" t="s">
        <v>64</v>
      </c>
      <c r="C58" s="103" t="s">
        <v>23</v>
      </c>
      <c r="D58" s="133"/>
      <c r="E58" s="133"/>
      <c r="F58" s="133"/>
      <c r="G58" s="183"/>
      <c r="H58" s="184"/>
      <c r="I58" s="184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14">
        <v>1558</v>
      </c>
      <c r="N58" s="214">
        <v>74.934700000000007</v>
      </c>
      <c r="O58" s="214">
        <v>23814.906999999999</v>
      </c>
      <c r="P58" s="216"/>
      <c r="Q58" s="216"/>
      <c r="R58" s="216"/>
      <c r="S58" s="51"/>
      <c r="T58" s="51"/>
      <c r="U58" s="42"/>
      <c r="V58" s="25">
        <f t="shared" si="4"/>
        <v>0</v>
      </c>
      <c r="W58" s="25">
        <f t="shared" si="1"/>
        <v>0</v>
      </c>
      <c r="X58" s="25">
        <f t="shared" si="1"/>
        <v>0</v>
      </c>
      <c r="Y58" s="216">
        <v>144</v>
      </c>
      <c r="Z58" s="216">
        <v>47.736899999999999</v>
      </c>
      <c r="AA58" s="287">
        <v>25983.638999999999</v>
      </c>
      <c r="AB58" s="187">
        <v>469</v>
      </c>
      <c r="AC58" s="173">
        <v>315.49074999999999</v>
      </c>
      <c r="AD58" s="173">
        <v>21089.315999999999</v>
      </c>
      <c r="AE58" s="173"/>
      <c r="AF58" s="173"/>
      <c r="AG58" s="173"/>
      <c r="AH58" s="20"/>
      <c r="AI58" s="186"/>
      <c r="AJ58" s="20"/>
      <c r="AK58" s="184">
        <v>22</v>
      </c>
      <c r="AL58" s="184">
        <v>0.92949999999999999</v>
      </c>
      <c r="AM58" s="184">
        <v>894.86800000000005</v>
      </c>
      <c r="AN58" s="173">
        <v>20</v>
      </c>
      <c r="AO58" s="173">
        <v>0.74219999999999997</v>
      </c>
      <c r="AP58" s="173">
        <v>336.30099999999999</v>
      </c>
      <c r="AQ58" s="108">
        <f t="shared" ref="AQ58:AS71" si="7">SUM(J58,M58,V58,Y58,AB58,AE58,AH58,AK58,AN58)</f>
        <v>2213</v>
      </c>
      <c r="AR58" s="108">
        <f t="shared" si="7"/>
        <v>439.83405000000005</v>
      </c>
      <c r="AS58" s="108">
        <f t="shared" si="7"/>
        <v>72119.031000000003</v>
      </c>
      <c r="AT58" s="32" t="s">
        <v>23</v>
      </c>
      <c r="AU58" s="34"/>
      <c r="AV58" s="49" t="s">
        <v>64</v>
      </c>
      <c r="AW58" s="12"/>
    </row>
    <row r="59" spans="1:49" ht="24" customHeight="1">
      <c r="A59" s="309" t="s">
        <v>65</v>
      </c>
      <c r="B59" s="310"/>
      <c r="C59" s="104" t="s">
        <v>66</v>
      </c>
      <c r="D59" s="125"/>
      <c r="E59" s="125"/>
      <c r="F59" s="125"/>
      <c r="G59" s="153"/>
      <c r="H59" s="186"/>
      <c r="I59" s="20"/>
      <c r="J59" s="95">
        <f t="shared" si="6"/>
        <v>0</v>
      </c>
      <c r="K59" s="95">
        <f t="shared" si="6"/>
        <v>0</v>
      </c>
      <c r="L59" s="95">
        <f t="shared" si="6"/>
        <v>0</v>
      </c>
      <c r="M59" s="169"/>
      <c r="N59" s="215"/>
      <c r="O59" s="169"/>
      <c r="P59" s="169"/>
      <c r="Q59" s="215"/>
      <c r="R59" s="169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69"/>
      <c r="Z59" s="215"/>
      <c r="AA59" s="108"/>
      <c r="AB59" s="153"/>
      <c r="AC59" s="186"/>
      <c r="AD59" s="20"/>
      <c r="AE59" s="20"/>
      <c r="AF59" s="186"/>
      <c r="AG59" s="20"/>
      <c r="AH59" s="20"/>
      <c r="AI59" s="186"/>
      <c r="AJ59" s="20"/>
      <c r="AK59" s="20"/>
      <c r="AL59" s="186"/>
      <c r="AM59" s="20"/>
      <c r="AN59" s="20"/>
      <c r="AO59" s="186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11" t="s">
        <v>65</v>
      </c>
      <c r="AV59" s="312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157"/>
      <c r="H60" s="23"/>
      <c r="I60" s="23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13">
        <v>31</v>
      </c>
      <c r="N60" s="213">
        <v>0.41149999999999998</v>
      </c>
      <c r="O60" s="213">
        <v>728.66700000000003</v>
      </c>
      <c r="P60" s="213">
        <v>19</v>
      </c>
      <c r="Q60" s="213">
        <v>103.98480000000001</v>
      </c>
      <c r="R60" s="213">
        <v>29503.249</v>
      </c>
      <c r="S60" s="41"/>
      <c r="T60" s="41"/>
      <c r="U60" s="41"/>
      <c r="V60" s="112">
        <f t="shared" si="4"/>
        <v>19</v>
      </c>
      <c r="W60" s="112">
        <f t="shared" si="1"/>
        <v>103.98480000000001</v>
      </c>
      <c r="X60" s="112">
        <f t="shared" si="1"/>
        <v>29503.249</v>
      </c>
      <c r="Y60" s="213"/>
      <c r="Z60" s="213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50</v>
      </c>
      <c r="AR60" s="45">
        <f t="shared" si="7"/>
        <v>104.39630000000001</v>
      </c>
      <c r="AS60" s="45">
        <f t="shared" si="7"/>
        <v>30231.916000000001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3">
        <v>61</v>
      </c>
      <c r="E61" s="133">
        <v>15.109599999999999</v>
      </c>
      <c r="F61" s="131">
        <v>7971.3859209864222</v>
      </c>
      <c r="G61" s="170">
        <v>46</v>
      </c>
      <c r="H61" s="173">
        <v>45.0608</v>
      </c>
      <c r="I61" s="191">
        <v>26070.383000000002</v>
      </c>
      <c r="J61" s="25">
        <f t="shared" si="6"/>
        <v>107</v>
      </c>
      <c r="K61" s="25">
        <f t="shared" si="6"/>
        <v>60.170400000000001</v>
      </c>
      <c r="L61" s="25">
        <f t="shared" si="6"/>
        <v>34041.768920986426</v>
      </c>
      <c r="M61" s="216">
        <v>2030</v>
      </c>
      <c r="N61" s="216">
        <v>3531.6821</v>
      </c>
      <c r="O61" s="216">
        <v>636246.13</v>
      </c>
      <c r="P61" s="173">
        <v>803</v>
      </c>
      <c r="Q61" s="173">
        <v>3213.1354000000001</v>
      </c>
      <c r="R61" s="173">
        <v>654187.49200000009</v>
      </c>
      <c r="S61" s="52"/>
      <c r="T61" s="52"/>
      <c r="U61" s="52"/>
      <c r="V61" s="25">
        <f t="shared" si="4"/>
        <v>803</v>
      </c>
      <c r="W61" s="25">
        <f t="shared" si="1"/>
        <v>3213.1354000000001</v>
      </c>
      <c r="X61" s="25">
        <f t="shared" si="1"/>
        <v>654187.49200000009</v>
      </c>
      <c r="Y61" s="216">
        <v>826</v>
      </c>
      <c r="Z61" s="216">
        <v>3104.4025999999999</v>
      </c>
      <c r="AA61" s="287">
        <v>205305.47999999998</v>
      </c>
      <c r="AB61" s="187">
        <v>1190</v>
      </c>
      <c r="AC61" s="173">
        <v>1987.9729500000001</v>
      </c>
      <c r="AD61" s="173">
        <v>105789.58499999999</v>
      </c>
      <c r="AE61" s="184">
        <v>177</v>
      </c>
      <c r="AF61" s="184">
        <v>12.777799999999999</v>
      </c>
      <c r="AG61" s="184">
        <v>21192.717999999997</v>
      </c>
      <c r="AH61" s="173">
        <v>127</v>
      </c>
      <c r="AI61" s="173">
        <v>33.924199999999999</v>
      </c>
      <c r="AJ61" s="173">
        <v>15770.572</v>
      </c>
      <c r="AK61" s="184">
        <v>168</v>
      </c>
      <c r="AL61" s="184">
        <v>8.0058499999999988</v>
      </c>
      <c r="AM61" s="184">
        <v>6921.8630000000003</v>
      </c>
      <c r="AN61" s="173">
        <v>363</v>
      </c>
      <c r="AO61" s="173">
        <v>33.596299999999999</v>
      </c>
      <c r="AP61" s="173">
        <v>20293.036</v>
      </c>
      <c r="AQ61" s="108">
        <f t="shared" si="7"/>
        <v>5791</v>
      </c>
      <c r="AR61" s="108">
        <f t="shared" si="7"/>
        <v>11985.667599999997</v>
      </c>
      <c r="AS61" s="108">
        <f t="shared" si="7"/>
        <v>1699748.6449209864</v>
      </c>
      <c r="AT61" s="32" t="s">
        <v>23</v>
      </c>
      <c r="AU61" s="34"/>
      <c r="AV61" s="49" t="s">
        <v>64</v>
      </c>
      <c r="AW61" s="12"/>
    </row>
    <row r="62" spans="1:49" ht="24" customHeight="1">
      <c r="A62" s="313" t="s">
        <v>67</v>
      </c>
      <c r="B62" s="314" t="s">
        <v>68</v>
      </c>
      <c r="C62" s="102" t="s">
        <v>66</v>
      </c>
      <c r="D62" s="125"/>
      <c r="E62" s="125"/>
      <c r="F62" s="132"/>
      <c r="G62" s="153"/>
      <c r="H62" s="25"/>
      <c r="I62" s="20"/>
      <c r="J62" s="95">
        <f t="shared" si="6"/>
        <v>0</v>
      </c>
      <c r="K62" s="95">
        <f t="shared" si="6"/>
        <v>0</v>
      </c>
      <c r="L62" s="95">
        <f t="shared" si="6"/>
        <v>0</v>
      </c>
      <c r="M62" s="169"/>
      <c r="N62" s="169"/>
      <c r="O62" s="169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69"/>
      <c r="Z62" s="169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11" t="s">
        <v>67</v>
      </c>
      <c r="AV62" s="312"/>
      <c r="AW62" s="12"/>
    </row>
    <row r="63" spans="1:49" ht="24" customHeight="1">
      <c r="A63" s="15"/>
      <c r="B63" s="16"/>
      <c r="C63" s="101" t="s">
        <v>24</v>
      </c>
      <c r="D63" s="126">
        <v>14</v>
      </c>
      <c r="E63" s="126">
        <v>354.92509999999999</v>
      </c>
      <c r="F63" s="126">
        <v>155538.99055778753</v>
      </c>
      <c r="G63" s="157">
        <v>16</v>
      </c>
      <c r="H63" s="23">
        <v>304.20139999999998</v>
      </c>
      <c r="I63" s="23">
        <v>223570.84299999999</v>
      </c>
      <c r="J63" s="112">
        <f t="shared" si="6"/>
        <v>30</v>
      </c>
      <c r="K63" s="112">
        <f t="shared" si="6"/>
        <v>659.12649999999996</v>
      </c>
      <c r="L63" s="112">
        <f t="shared" si="6"/>
        <v>379109.83355778753</v>
      </c>
      <c r="M63" s="213">
        <v>45</v>
      </c>
      <c r="N63" s="213">
        <v>304.80169999999998</v>
      </c>
      <c r="O63" s="213">
        <v>82162.337</v>
      </c>
      <c r="P63" s="23">
        <v>25</v>
      </c>
      <c r="Q63" s="23">
        <v>1448.8938000000001</v>
      </c>
      <c r="R63" s="23">
        <v>107220.33099999999</v>
      </c>
      <c r="S63" s="44"/>
      <c r="T63" s="44"/>
      <c r="U63" s="44"/>
      <c r="V63" s="112">
        <f t="shared" si="4"/>
        <v>25</v>
      </c>
      <c r="W63" s="112">
        <f t="shared" si="1"/>
        <v>1448.8938000000001</v>
      </c>
      <c r="X63" s="112">
        <f t="shared" si="1"/>
        <v>107220.33099999999</v>
      </c>
      <c r="Y63" s="213"/>
      <c r="Z63" s="213"/>
      <c r="AA63" s="109"/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100</v>
      </c>
      <c r="AR63" s="45">
        <f t="shared" si="7"/>
        <v>2412.8220000000001</v>
      </c>
      <c r="AS63" s="45">
        <f t="shared" si="7"/>
        <v>568492.50155778753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93" t="s">
        <v>70</v>
      </c>
      <c r="C64" s="102" t="s">
        <v>23</v>
      </c>
      <c r="D64" s="125"/>
      <c r="E64" s="125"/>
      <c r="F64" s="125"/>
      <c r="G64" s="20">
        <v>170</v>
      </c>
      <c r="H64" s="20">
        <v>136.68078</v>
      </c>
      <c r="I64" s="20">
        <v>70205.945999999996</v>
      </c>
      <c r="J64" s="25">
        <f t="shared" si="6"/>
        <v>170</v>
      </c>
      <c r="K64" s="25">
        <f t="shared" si="6"/>
        <v>136.68078</v>
      </c>
      <c r="L64" s="25">
        <f t="shared" si="6"/>
        <v>70205.945999999996</v>
      </c>
      <c r="M64" s="169">
        <v>864</v>
      </c>
      <c r="N64" s="169">
        <v>63.231000000000002</v>
      </c>
      <c r="O64" s="169">
        <v>64179.41</v>
      </c>
      <c r="P64" s="20">
        <v>1512</v>
      </c>
      <c r="Q64" s="20">
        <v>147.79910000000001</v>
      </c>
      <c r="R64" s="20">
        <v>104678.85400000001</v>
      </c>
      <c r="S64" s="111"/>
      <c r="T64" s="40"/>
      <c r="U64" s="40"/>
      <c r="V64" s="25">
        <f t="shared" si="4"/>
        <v>1512</v>
      </c>
      <c r="W64" s="25">
        <f t="shared" si="1"/>
        <v>147.79910000000001</v>
      </c>
      <c r="X64" s="25">
        <f t="shared" si="1"/>
        <v>104678.85400000001</v>
      </c>
      <c r="Y64" s="169">
        <v>34</v>
      </c>
      <c r="Z64" s="169">
        <v>26.724</v>
      </c>
      <c r="AA64" s="108">
        <v>7232.7709999999997</v>
      </c>
      <c r="AB64" s="153">
        <v>21</v>
      </c>
      <c r="AC64" s="20">
        <v>1.5542</v>
      </c>
      <c r="AD64" s="20">
        <v>428.85199999999998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2601</v>
      </c>
      <c r="AR64" s="108">
        <f t="shared" si="7"/>
        <v>375.98907999999994</v>
      </c>
      <c r="AS64" s="108">
        <f t="shared" si="7"/>
        <v>246725.83300000004</v>
      </c>
      <c r="AT64" s="32" t="s">
        <v>23</v>
      </c>
      <c r="AU64" s="295" t="s">
        <v>70</v>
      </c>
      <c r="AV64" s="35" t="s">
        <v>69</v>
      </c>
      <c r="AW64" s="12"/>
    </row>
    <row r="65" spans="1:49" ht="24" customHeight="1">
      <c r="A65" s="48"/>
      <c r="B65" s="294"/>
      <c r="C65" s="101" t="s">
        <v>24</v>
      </c>
      <c r="D65" s="126">
        <v>292</v>
      </c>
      <c r="E65" s="126">
        <v>37.274149999999999</v>
      </c>
      <c r="F65" s="127">
        <v>42784.309521226038</v>
      </c>
      <c r="G65" s="23">
        <v>61</v>
      </c>
      <c r="H65" s="23">
        <v>5.9844999999999997</v>
      </c>
      <c r="I65" s="23">
        <v>11702.609</v>
      </c>
      <c r="J65" s="116">
        <f t="shared" si="6"/>
        <v>353</v>
      </c>
      <c r="K65" s="116">
        <f t="shared" si="6"/>
        <v>43.258649999999996</v>
      </c>
      <c r="L65" s="116">
        <f t="shared" si="6"/>
        <v>54486.918521226034</v>
      </c>
      <c r="M65" s="213">
        <v>59</v>
      </c>
      <c r="N65" s="213">
        <v>2.6412</v>
      </c>
      <c r="O65" s="213">
        <v>2926.384</v>
      </c>
      <c r="P65" s="23">
        <v>31</v>
      </c>
      <c r="Q65" s="23">
        <v>1.9545999999999999</v>
      </c>
      <c r="R65" s="23">
        <v>374.947</v>
      </c>
      <c r="S65" s="41"/>
      <c r="T65" s="41"/>
      <c r="U65" s="41"/>
      <c r="V65" s="116">
        <f t="shared" si="4"/>
        <v>31</v>
      </c>
      <c r="W65" s="116">
        <f t="shared" si="1"/>
        <v>1.9545999999999999</v>
      </c>
      <c r="X65" s="116">
        <f t="shared" si="1"/>
        <v>374.947</v>
      </c>
      <c r="Y65" s="213">
        <v>6</v>
      </c>
      <c r="Z65" s="213">
        <v>109.5</v>
      </c>
      <c r="AA65" s="109">
        <v>5371.5959999999995</v>
      </c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449</v>
      </c>
      <c r="AR65" s="45">
        <f t="shared" si="7"/>
        <v>157.35444999999999</v>
      </c>
      <c r="AS65" s="45">
        <f t="shared" si="7"/>
        <v>63159.845521226031</v>
      </c>
      <c r="AT65" s="61" t="s">
        <v>24</v>
      </c>
      <c r="AU65" s="296"/>
      <c r="AV65" s="49"/>
      <c r="AW65" s="12"/>
    </row>
    <row r="66" spans="1:49" ht="24" customHeight="1">
      <c r="A66" s="48" t="s">
        <v>71</v>
      </c>
      <c r="B66" s="293" t="s">
        <v>72</v>
      </c>
      <c r="C66" s="102" t="s">
        <v>23</v>
      </c>
      <c r="D66" s="125"/>
      <c r="E66" s="125"/>
      <c r="F66" s="125"/>
      <c r="G66" s="174"/>
      <c r="H66" s="174"/>
      <c r="I66" s="174"/>
      <c r="J66" s="25">
        <f t="shared" si="6"/>
        <v>0</v>
      </c>
      <c r="K66" s="25">
        <f t="shared" si="6"/>
        <v>0</v>
      </c>
      <c r="L66" s="25">
        <f t="shared" si="6"/>
        <v>0</v>
      </c>
      <c r="M66" s="169"/>
      <c r="N66" s="169"/>
      <c r="O66" s="169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69"/>
      <c r="Z66" s="169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95" t="s">
        <v>72</v>
      </c>
      <c r="AV66" s="49" t="s">
        <v>71</v>
      </c>
      <c r="AW66" s="12"/>
    </row>
    <row r="67" spans="1:49" ht="24" customHeight="1">
      <c r="A67" s="26" t="s">
        <v>49</v>
      </c>
      <c r="B67" s="294"/>
      <c r="C67" s="101" t="s">
        <v>24</v>
      </c>
      <c r="D67" s="126"/>
      <c r="E67" s="126"/>
      <c r="F67" s="126"/>
      <c r="G67" s="176"/>
      <c r="H67" s="176"/>
      <c r="I67" s="176"/>
      <c r="J67" s="116">
        <f t="shared" si="6"/>
        <v>0</v>
      </c>
      <c r="K67" s="116">
        <f t="shared" si="6"/>
        <v>0</v>
      </c>
      <c r="L67" s="116">
        <f t="shared" si="6"/>
        <v>0</v>
      </c>
      <c r="M67" s="213"/>
      <c r="N67" s="213"/>
      <c r="O67" s="213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3"/>
      <c r="Z67" s="213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96"/>
      <c r="AV67" s="27" t="s">
        <v>49</v>
      </c>
      <c r="AW67" s="12"/>
    </row>
    <row r="68" spans="1:49" ht="24" customHeight="1">
      <c r="A68" s="297" t="s">
        <v>73</v>
      </c>
      <c r="B68" s="298"/>
      <c r="C68" s="102" t="s">
        <v>23</v>
      </c>
      <c r="D68" s="20">
        <v>61</v>
      </c>
      <c r="E68" s="20">
        <v>15.109599999999999</v>
      </c>
      <c r="F68" s="25">
        <v>7971.3859209864222</v>
      </c>
      <c r="G68" s="178">
        <v>216</v>
      </c>
      <c r="H68" s="83">
        <v>181.74158</v>
      </c>
      <c r="I68" s="179">
        <v>96276.328999999998</v>
      </c>
      <c r="J68" s="25">
        <f t="shared" si="6"/>
        <v>277</v>
      </c>
      <c r="K68" s="25">
        <f t="shared" si="6"/>
        <v>196.85118</v>
      </c>
      <c r="L68" s="25">
        <f t="shared" si="6"/>
        <v>104247.71492098641</v>
      </c>
      <c r="M68" s="169">
        <v>2894</v>
      </c>
      <c r="N68" s="169">
        <v>3594.9131000000002</v>
      </c>
      <c r="O68" s="115">
        <v>700425.54</v>
      </c>
      <c r="P68" s="20">
        <v>2315</v>
      </c>
      <c r="Q68" s="20">
        <v>3360.9345000000003</v>
      </c>
      <c r="R68" s="20">
        <v>758866.34600000014</v>
      </c>
      <c r="S68" s="25"/>
      <c r="T68" s="25"/>
      <c r="U68" s="25"/>
      <c r="V68" s="25">
        <f t="shared" si="4"/>
        <v>2315</v>
      </c>
      <c r="W68" s="25">
        <f t="shared" si="1"/>
        <v>3360.9345000000003</v>
      </c>
      <c r="X68" s="25">
        <f t="shared" si="1"/>
        <v>758866.34600000014</v>
      </c>
      <c r="Y68" s="169">
        <v>860</v>
      </c>
      <c r="Z68" s="169">
        <v>3131.1266000000001</v>
      </c>
      <c r="AA68" s="108">
        <v>212538.25099999999</v>
      </c>
      <c r="AB68" s="153">
        <v>1211</v>
      </c>
      <c r="AC68" s="20">
        <v>1989.5271500000001</v>
      </c>
      <c r="AD68" s="20">
        <v>106218.43699999999</v>
      </c>
      <c r="AE68" s="20">
        <v>177</v>
      </c>
      <c r="AF68" s="20">
        <v>12.777799999999999</v>
      </c>
      <c r="AG68" s="20">
        <v>21192.717999999997</v>
      </c>
      <c r="AH68" s="20">
        <v>127</v>
      </c>
      <c r="AI68" s="20">
        <v>33.924199999999999</v>
      </c>
      <c r="AJ68" s="20">
        <v>15770.572</v>
      </c>
      <c r="AK68" s="20">
        <v>168</v>
      </c>
      <c r="AL68" s="20">
        <v>8.0058499999999988</v>
      </c>
      <c r="AM68" s="20">
        <v>6921.8630000000003</v>
      </c>
      <c r="AN68" s="20">
        <v>363</v>
      </c>
      <c r="AO68" s="20">
        <v>33.596299999999999</v>
      </c>
      <c r="AP68" s="20">
        <v>20293.036</v>
      </c>
      <c r="AQ68" s="108">
        <f t="shared" si="7"/>
        <v>8392</v>
      </c>
      <c r="AR68" s="108">
        <f t="shared" si="7"/>
        <v>12361.656679999998</v>
      </c>
      <c r="AS68" s="108">
        <f t="shared" si="7"/>
        <v>1946474.4779209865</v>
      </c>
      <c r="AT68" s="31" t="s">
        <v>23</v>
      </c>
      <c r="AU68" s="301" t="s">
        <v>73</v>
      </c>
      <c r="AV68" s="302"/>
      <c r="AW68" s="12"/>
    </row>
    <row r="69" spans="1:49" ht="24" customHeight="1">
      <c r="A69" s="299"/>
      <c r="B69" s="300"/>
      <c r="C69" s="101" t="s">
        <v>24</v>
      </c>
      <c r="D69" s="23">
        <v>306</v>
      </c>
      <c r="E69" s="23">
        <v>392.19925000000001</v>
      </c>
      <c r="F69" s="24">
        <v>198323.30007901357</v>
      </c>
      <c r="G69" s="180">
        <v>77</v>
      </c>
      <c r="H69" s="84">
        <v>310.1859</v>
      </c>
      <c r="I69" s="84">
        <v>235273.45199999999</v>
      </c>
      <c r="J69" s="116">
        <f t="shared" si="6"/>
        <v>383</v>
      </c>
      <c r="K69" s="116">
        <f t="shared" si="6"/>
        <v>702.38515000000007</v>
      </c>
      <c r="L69" s="116">
        <f t="shared" si="6"/>
        <v>433596.75207901356</v>
      </c>
      <c r="M69" s="213">
        <v>104</v>
      </c>
      <c r="N69" s="213">
        <v>307.44290000000001</v>
      </c>
      <c r="O69" s="109">
        <v>85088.721000000005</v>
      </c>
      <c r="P69" s="23">
        <v>56</v>
      </c>
      <c r="Q69" s="23">
        <v>1450.8484000000001</v>
      </c>
      <c r="R69" s="23">
        <v>107595.27799999999</v>
      </c>
      <c r="S69" s="24"/>
      <c r="T69" s="24"/>
      <c r="U69" s="24"/>
      <c r="V69" s="116">
        <f t="shared" si="4"/>
        <v>56</v>
      </c>
      <c r="W69" s="116">
        <f t="shared" si="1"/>
        <v>1450.8484000000001</v>
      </c>
      <c r="X69" s="116">
        <f t="shared" si="1"/>
        <v>107595.27799999999</v>
      </c>
      <c r="Y69" s="213">
        <v>6</v>
      </c>
      <c r="Z69" s="213">
        <v>109.5</v>
      </c>
      <c r="AA69" s="109">
        <v>5371.5959999999995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549</v>
      </c>
      <c r="AR69" s="45">
        <f t="shared" si="7"/>
        <v>2570.1764499999999</v>
      </c>
      <c r="AS69" s="45">
        <f t="shared" si="7"/>
        <v>631652.34707901359</v>
      </c>
      <c r="AT69" s="56" t="s">
        <v>24</v>
      </c>
      <c r="AU69" s="303"/>
      <c r="AV69" s="304"/>
      <c r="AW69" s="12"/>
    </row>
    <row r="70" spans="1:49" ht="24" customHeight="1" thickBot="1">
      <c r="A70" s="305" t="s">
        <v>74</v>
      </c>
      <c r="B70" s="306" t="s">
        <v>75</v>
      </c>
      <c r="C70" s="306"/>
      <c r="D70" s="36"/>
      <c r="E70" s="36"/>
      <c r="F70" s="37"/>
      <c r="G70" s="65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217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7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07" t="s">
        <v>74</v>
      </c>
      <c r="AU70" s="306" t="s">
        <v>75</v>
      </c>
      <c r="AV70" s="308"/>
      <c r="AW70" s="12"/>
    </row>
    <row r="71" spans="1:49" ht="24" customHeight="1" thickBot="1">
      <c r="A71" s="289" t="s">
        <v>76</v>
      </c>
      <c r="B71" s="290" t="s">
        <v>77</v>
      </c>
      <c r="C71" s="290"/>
      <c r="D71" s="36">
        <f t="shared" ref="D71:I71" si="8">D68+D69</f>
        <v>367</v>
      </c>
      <c r="E71" s="36">
        <f t="shared" si="8"/>
        <v>407.30885000000001</v>
      </c>
      <c r="F71" s="37">
        <f t="shared" si="8"/>
        <v>206294.68599999999</v>
      </c>
      <c r="G71" s="36">
        <f t="shared" si="8"/>
        <v>293</v>
      </c>
      <c r="H71" s="36">
        <f t="shared" si="8"/>
        <v>491.92748</v>
      </c>
      <c r="I71" s="36">
        <f t="shared" si="8"/>
        <v>331549.78099999996</v>
      </c>
      <c r="J71" s="117">
        <f t="shared" si="6"/>
        <v>660</v>
      </c>
      <c r="K71" s="117">
        <f t="shared" si="6"/>
        <v>899.23632999999995</v>
      </c>
      <c r="L71" s="117">
        <f t="shared" si="6"/>
        <v>537844.46699999995</v>
      </c>
      <c r="M71" s="217">
        <f t="shared" ref="M71:R71" si="9">M68+M69</f>
        <v>2998</v>
      </c>
      <c r="N71" s="36">
        <f t="shared" si="9"/>
        <v>3902.3560000000002</v>
      </c>
      <c r="O71" s="36">
        <f t="shared" si="9"/>
        <v>785514.26100000006</v>
      </c>
      <c r="P71" s="36">
        <f t="shared" si="9"/>
        <v>2371</v>
      </c>
      <c r="Q71" s="36">
        <f t="shared" si="9"/>
        <v>4811.7829000000002</v>
      </c>
      <c r="R71" s="36">
        <f t="shared" si="9"/>
        <v>866461.62400000007</v>
      </c>
      <c r="S71" s="37"/>
      <c r="T71" s="37"/>
      <c r="U71" s="37"/>
      <c r="V71" s="117">
        <f t="shared" si="4"/>
        <v>2371</v>
      </c>
      <c r="W71" s="117">
        <f t="shared" si="4"/>
        <v>4811.7829000000002</v>
      </c>
      <c r="X71" s="117">
        <f t="shared" si="4"/>
        <v>866461.62400000007</v>
      </c>
      <c r="Y71" s="217">
        <f t="shared" ref="Y71:AP71" si="10">Y68+Y69</f>
        <v>866</v>
      </c>
      <c r="Z71" s="36">
        <f t="shared" si="10"/>
        <v>3240.6266000000001</v>
      </c>
      <c r="AA71" s="37">
        <f t="shared" si="10"/>
        <v>217909.84699999998</v>
      </c>
      <c r="AB71" s="65">
        <f t="shared" si="10"/>
        <v>1211</v>
      </c>
      <c r="AC71" s="36">
        <f t="shared" si="10"/>
        <v>1989.5271500000001</v>
      </c>
      <c r="AD71" s="36">
        <f t="shared" si="10"/>
        <v>106218.43699999999</v>
      </c>
      <c r="AE71" s="36">
        <f t="shared" si="10"/>
        <v>177</v>
      </c>
      <c r="AF71" s="36">
        <f t="shared" si="10"/>
        <v>12.777799999999999</v>
      </c>
      <c r="AG71" s="36">
        <f t="shared" si="10"/>
        <v>21192.717999999997</v>
      </c>
      <c r="AH71" s="36">
        <f t="shared" si="10"/>
        <v>127</v>
      </c>
      <c r="AI71" s="36">
        <f t="shared" si="10"/>
        <v>33.924199999999999</v>
      </c>
      <c r="AJ71" s="36">
        <f t="shared" si="10"/>
        <v>15770.572</v>
      </c>
      <c r="AK71" s="36">
        <f t="shared" si="10"/>
        <v>168</v>
      </c>
      <c r="AL71" s="36">
        <f t="shared" si="10"/>
        <v>8.0058499999999988</v>
      </c>
      <c r="AM71" s="36">
        <f t="shared" si="10"/>
        <v>6921.8630000000003</v>
      </c>
      <c r="AN71" s="36">
        <f t="shared" si="10"/>
        <v>363</v>
      </c>
      <c r="AO71" s="36">
        <f t="shared" si="10"/>
        <v>33.596299999999999</v>
      </c>
      <c r="AP71" s="36">
        <f t="shared" si="10"/>
        <v>20293.036</v>
      </c>
      <c r="AQ71" s="46">
        <f t="shared" si="7"/>
        <v>8941</v>
      </c>
      <c r="AR71" s="46">
        <f t="shared" si="7"/>
        <v>14931.833129999999</v>
      </c>
      <c r="AS71" s="46">
        <f t="shared" si="7"/>
        <v>2578126.8249999997</v>
      </c>
      <c r="AT71" s="291" t="s">
        <v>76</v>
      </c>
      <c r="AU71" s="290" t="s">
        <v>77</v>
      </c>
      <c r="AV71" s="292" t="s">
        <v>64</v>
      </c>
      <c r="AW71" s="12"/>
    </row>
    <row r="72" spans="1:49" ht="21.95" customHeight="1">
      <c r="D72" s="85"/>
      <c r="E72" s="85"/>
      <c r="F72" s="85"/>
      <c r="G72" s="85"/>
      <c r="H72" s="85"/>
      <c r="I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G73" s="85"/>
      <c r="H73" s="85"/>
      <c r="I73" s="85"/>
      <c r="P73" s="85"/>
      <c r="Q73" s="85"/>
      <c r="R73" s="85"/>
      <c r="AR73" s="39"/>
      <c r="AS73" s="39"/>
    </row>
    <row r="74" spans="1:49">
      <c r="D74" s="85"/>
      <c r="E74" s="85"/>
      <c r="F74" s="85"/>
      <c r="G74" s="85"/>
      <c r="H74" s="85"/>
      <c r="I74" s="85"/>
    </row>
    <row r="75" spans="1:49">
      <c r="D75" s="85"/>
      <c r="E75" s="85"/>
      <c r="F75" s="85"/>
      <c r="G75" s="85"/>
      <c r="H75" s="85"/>
      <c r="I75" s="85"/>
    </row>
    <row r="76" spans="1:49">
      <c r="D76" s="85"/>
      <c r="E76" s="85"/>
      <c r="F76" s="85"/>
      <c r="G76" s="85"/>
      <c r="H76" s="85"/>
      <c r="I76" s="85"/>
    </row>
    <row r="77" spans="1:49">
      <c r="D77" s="85"/>
      <c r="E77" s="85"/>
      <c r="F77" s="85"/>
      <c r="G77" s="85"/>
      <c r="H77" s="85"/>
      <c r="I77" s="85"/>
    </row>
    <row r="78" spans="1:49">
      <c r="D78" s="85"/>
      <c r="E78" s="85"/>
      <c r="F78" s="85"/>
      <c r="G78" s="85"/>
      <c r="H78" s="85"/>
      <c r="I78" s="85"/>
    </row>
    <row r="79" spans="1:49">
      <c r="D79" s="85"/>
      <c r="E79" s="85"/>
      <c r="F79" s="85"/>
      <c r="G79" s="85"/>
      <c r="H79" s="85"/>
      <c r="I79" s="85"/>
    </row>
    <row r="80" spans="1:49">
      <c r="D80" s="85"/>
      <c r="E80" s="85"/>
      <c r="F80" s="85"/>
      <c r="G80" s="85"/>
      <c r="H80" s="85"/>
      <c r="I80" s="85"/>
    </row>
    <row r="81" spans="4:9">
      <c r="D81" s="85"/>
      <c r="E81" s="85"/>
      <c r="F81" s="85"/>
      <c r="G81" s="85"/>
      <c r="H81" s="85"/>
      <c r="I81" s="85"/>
    </row>
    <row r="82" spans="4:9">
      <c r="D82" s="85"/>
      <c r="E82" s="85"/>
      <c r="F82" s="85"/>
      <c r="G82" s="85"/>
      <c r="H82" s="85"/>
      <c r="I82" s="85"/>
    </row>
    <row r="83" spans="4:9">
      <c r="D83" s="85"/>
      <c r="E83" s="85"/>
      <c r="F83" s="85"/>
      <c r="G83" s="85"/>
      <c r="H83" s="85"/>
      <c r="I83" s="85"/>
    </row>
    <row r="84" spans="4:9">
      <c r="D84" s="85"/>
      <c r="E84" s="85"/>
      <c r="F84" s="85"/>
      <c r="G84" s="85"/>
      <c r="H84" s="85"/>
      <c r="I84" s="85"/>
    </row>
    <row r="85" spans="4:9">
      <c r="D85" s="85"/>
      <c r="E85" s="85"/>
      <c r="F85" s="85"/>
      <c r="G85" s="85"/>
      <c r="H85" s="85"/>
      <c r="I85" s="85"/>
    </row>
    <row r="86" spans="4:9">
      <c r="D86" s="85"/>
      <c r="E86" s="85"/>
      <c r="F86" s="85"/>
      <c r="G86" s="85"/>
      <c r="H86" s="85"/>
      <c r="I86" s="85"/>
    </row>
    <row r="87" spans="4:9">
      <c r="D87" s="85"/>
      <c r="E87" s="85"/>
      <c r="F87" s="85"/>
      <c r="G87" s="85"/>
      <c r="H87" s="85"/>
      <c r="I87" s="85"/>
    </row>
    <row r="88" spans="4:9">
      <c r="D88" s="85"/>
      <c r="E88" s="85"/>
      <c r="F88" s="85"/>
      <c r="G88" s="85"/>
      <c r="H88" s="85"/>
      <c r="I88" s="85"/>
    </row>
    <row r="89" spans="4:9">
      <c r="D89" s="85"/>
      <c r="E89" s="85"/>
      <c r="F89" s="85"/>
      <c r="G89" s="85"/>
      <c r="H89" s="85"/>
      <c r="I89" s="85"/>
    </row>
    <row r="90" spans="4:9">
      <c r="D90" s="85"/>
      <c r="E90" s="85"/>
      <c r="F90" s="85"/>
      <c r="G90" s="85"/>
      <c r="H90" s="85"/>
      <c r="I90" s="85"/>
    </row>
    <row r="91" spans="4:9">
      <c r="D91" s="85"/>
      <c r="E91" s="85"/>
      <c r="F91" s="85"/>
      <c r="G91" s="85"/>
      <c r="H91" s="85"/>
      <c r="I91" s="85"/>
    </row>
    <row r="92" spans="4:9">
      <c r="D92" s="85"/>
      <c r="E92" s="85"/>
      <c r="F92" s="85"/>
      <c r="G92" s="85"/>
      <c r="H92" s="85"/>
      <c r="I92" s="85"/>
    </row>
    <row r="93" spans="4:9">
      <c r="D93" s="85"/>
      <c r="E93" s="85"/>
      <c r="F93" s="85"/>
      <c r="G93" s="85"/>
      <c r="H93" s="85"/>
      <c r="I93" s="85"/>
    </row>
    <row r="94" spans="4:9">
      <c r="D94" s="85"/>
      <c r="E94" s="85"/>
      <c r="F94" s="85"/>
      <c r="G94" s="85"/>
      <c r="H94" s="85"/>
      <c r="I94" s="85"/>
    </row>
    <row r="95" spans="4:9">
      <c r="D95" s="85"/>
      <c r="E95" s="85"/>
      <c r="F95" s="85"/>
      <c r="G95" s="85"/>
      <c r="H95" s="85"/>
      <c r="I95" s="85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1"/>
  <sheetViews>
    <sheetView tabSelected="1" topLeftCell="AD1" zoomScale="40" zoomScaleNormal="40" workbookViewId="0">
      <selection activeCell="AM13" sqref="AM13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90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4月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27" t="s">
        <v>2</v>
      </c>
      <c r="E3" s="325"/>
      <c r="F3" s="326"/>
      <c r="G3" s="322" t="s">
        <v>3</v>
      </c>
      <c r="H3" s="323"/>
      <c r="I3" s="328"/>
      <c r="J3" s="9" t="s">
        <v>4</v>
      </c>
      <c r="K3" s="94"/>
      <c r="L3" s="94"/>
      <c r="M3" s="322" t="s">
        <v>99</v>
      </c>
      <c r="N3" s="323"/>
      <c r="O3" s="328"/>
      <c r="P3" s="322" t="s">
        <v>5</v>
      </c>
      <c r="Q3" s="323"/>
      <c r="R3" s="328"/>
      <c r="S3" s="322" t="s">
        <v>6</v>
      </c>
      <c r="T3" s="323"/>
      <c r="U3" s="324"/>
      <c r="V3" s="94" t="s">
        <v>7</v>
      </c>
      <c r="W3" s="94"/>
      <c r="X3" s="8"/>
      <c r="Y3" s="322" t="s">
        <v>8</v>
      </c>
      <c r="Z3" s="323"/>
      <c r="AA3" s="328"/>
      <c r="AB3" s="325" t="s">
        <v>9</v>
      </c>
      <c r="AC3" s="325"/>
      <c r="AD3" s="326"/>
      <c r="AE3" s="322" t="s">
        <v>10</v>
      </c>
      <c r="AF3" s="323"/>
      <c r="AG3" s="328"/>
      <c r="AH3" s="322" t="s">
        <v>11</v>
      </c>
      <c r="AI3" s="323"/>
      <c r="AJ3" s="328"/>
      <c r="AK3" s="322" t="s">
        <v>12</v>
      </c>
      <c r="AL3" s="323"/>
      <c r="AM3" s="328"/>
      <c r="AN3" s="322" t="s">
        <v>13</v>
      </c>
      <c r="AO3" s="323"/>
      <c r="AP3" s="328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286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37" t="s">
        <v>18</v>
      </c>
      <c r="H5" s="123" t="s">
        <v>19</v>
      </c>
      <c r="I5" s="136" t="s">
        <v>20</v>
      </c>
      <c r="J5" s="98" t="s">
        <v>18</v>
      </c>
      <c r="K5" s="98" t="s">
        <v>19</v>
      </c>
      <c r="L5" s="98" t="s">
        <v>20</v>
      </c>
      <c r="M5" s="137" t="s">
        <v>18</v>
      </c>
      <c r="N5" s="123" t="s">
        <v>19</v>
      </c>
      <c r="O5" s="136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39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93" t="s">
        <v>22</v>
      </c>
      <c r="C6" s="100" t="s">
        <v>23</v>
      </c>
      <c r="D6" s="125"/>
      <c r="E6" s="125"/>
      <c r="F6" s="125"/>
      <c r="G6" s="169"/>
      <c r="H6" s="169"/>
      <c r="I6" s="169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169"/>
      <c r="N6" s="169"/>
      <c r="O6" s="218"/>
      <c r="P6" s="169"/>
      <c r="Q6" s="169"/>
      <c r="R6" s="169"/>
      <c r="S6" s="25"/>
      <c r="T6" s="25"/>
      <c r="U6" s="25"/>
      <c r="V6" s="25">
        <f>SUM(P6,S6)</f>
        <v>0</v>
      </c>
      <c r="W6" s="25">
        <f t="shared" ref="W6:X69" si="1">SUM(Q6,T6)</f>
        <v>0</v>
      </c>
      <c r="X6" s="25">
        <f t="shared" si="1"/>
        <v>0</v>
      </c>
      <c r="Y6" s="169"/>
      <c r="Z6" s="169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0</v>
      </c>
      <c r="AR6" s="108">
        <f t="shared" ref="AR6:AS21" si="2">SUM(K6,N6,W6,Z6,AC6,AF6,AI6,AL6,AO6)</f>
        <v>0</v>
      </c>
      <c r="AS6" s="108">
        <f t="shared" si="2"/>
        <v>0</v>
      </c>
      <c r="AT6" s="32" t="s">
        <v>23</v>
      </c>
      <c r="AU6" s="295" t="s">
        <v>22</v>
      </c>
      <c r="AV6" s="49" t="s">
        <v>21</v>
      </c>
      <c r="AW6" s="12"/>
    </row>
    <row r="7" spans="1:49" ht="24" customHeight="1">
      <c r="A7" s="48"/>
      <c r="B7" s="294"/>
      <c r="C7" s="101" t="s">
        <v>24</v>
      </c>
      <c r="D7" s="126"/>
      <c r="E7" s="126"/>
      <c r="F7" s="127"/>
      <c r="G7" s="23"/>
      <c r="H7" s="23"/>
      <c r="I7" s="23"/>
      <c r="J7" s="116">
        <f>SUM(D7,G7)</f>
        <v>0</v>
      </c>
      <c r="K7" s="116">
        <f t="shared" si="0"/>
        <v>0</v>
      </c>
      <c r="L7" s="116">
        <f t="shared" si="0"/>
        <v>0</v>
      </c>
      <c r="M7" s="213"/>
      <c r="N7" s="213"/>
      <c r="O7" s="219"/>
      <c r="P7" s="213"/>
      <c r="Q7" s="213"/>
      <c r="R7" s="213"/>
      <c r="S7" s="24"/>
      <c r="T7" s="24"/>
      <c r="U7" s="24"/>
      <c r="V7" s="116">
        <f>SUM(P7,S7)</f>
        <v>0</v>
      </c>
      <c r="W7" s="116">
        <f t="shared" si="1"/>
        <v>0</v>
      </c>
      <c r="X7" s="116">
        <f t="shared" si="1"/>
        <v>0</v>
      </c>
      <c r="Y7" s="213"/>
      <c r="Z7" s="213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0</v>
      </c>
      <c r="AR7" s="45">
        <f>SUM(K7,N7,W7,Z7,AC7,AF7,AI7,AL7,AO7)</f>
        <v>0</v>
      </c>
      <c r="AS7" s="45">
        <f t="shared" si="2"/>
        <v>0</v>
      </c>
      <c r="AT7" s="61" t="s">
        <v>24</v>
      </c>
      <c r="AU7" s="296"/>
      <c r="AV7" s="49"/>
      <c r="AW7" s="12"/>
    </row>
    <row r="8" spans="1:49" ht="24" customHeight="1">
      <c r="A8" s="48" t="s">
        <v>25</v>
      </c>
      <c r="B8" s="293" t="s">
        <v>26</v>
      </c>
      <c r="C8" s="102" t="s">
        <v>23</v>
      </c>
      <c r="D8" s="125"/>
      <c r="E8" s="125"/>
      <c r="F8" s="125"/>
      <c r="G8" s="20"/>
      <c r="H8" s="20"/>
      <c r="I8" s="20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169"/>
      <c r="N8" s="169"/>
      <c r="O8" s="220"/>
      <c r="P8" s="169"/>
      <c r="Q8" s="169"/>
      <c r="R8" s="169"/>
      <c r="S8" s="25"/>
      <c r="T8" s="25"/>
      <c r="U8" s="25"/>
      <c r="V8" s="25">
        <f t="shared" ref="V8:X71" si="4">SUM(P8,S8)</f>
        <v>0</v>
      </c>
      <c r="W8" s="25">
        <f t="shared" si="1"/>
        <v>0</v>
      </c>
      <c r="X8" s="25">
        <f t="shared" si="1"/>
        <v>0</v>
      </c>
      <c r="Y8" s="169"/>
      <c r="Z8" s="169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0</v>
      </c>
      <c r="AR8" s="108">
        <f t="shared" si="5"/>
        <v>0</v>
      </c>
      <c r="AS8" s="108">
        <f t="shared" si="2"/>
        <v>0</v>
      </c>
      <c r="AT8" s="32" t="s">
        <v>23</v>
      </c>
      <c r="AU8" s="295" t="s">
        <v>26</v>
      </c>
      <c r="AV8" s="49" t="s">
        <v>25</v>
      </c>
      <c r="AW8" s="12"/>
    </row>
    <row r="9" spans="1:49" ht="24" customHeight="1">
      <c r="A9" s="48"/>
      <c r="B9" s="294"/>
      <c r="C9" s="101" t="s">
        <v>24</v>
      </c>
      <c r="D9" s="126"/>
      <c r="E9" s="126"/>
      <c r="F9" s="126"/>
      <c r="G9" s="23"/>
      <c r="H9" s="23"/>
      <c r="I9" s="23"/>
      <c r="J9" s="116">
        <f t="shared" si="3"/>
        <v>0</v>
      </c>
      <c r="K9" s="116">
        <f t="shared" si="0"/>
        <v>0</v>
      </c>
      <c r="L9" s="116">
        <f t="shared" si="0"/>
        <v>0</v>
      </c>
      <c r="M9" s="213"/>
      <c r="N9" s="213"/>
      <c r="O9" s="219"/>
      <c r="P9" s="213">
        <v>6</v>
      </c>
      <c r="Q9" s="213">
        <v>404.9</v>
      </c>
      <c r="R9" s="213">
        <v>16929.804</v>
      </c>
      <c r="S9" s="24"/>
      <c r="T9" s="24"/>
      <c r="U9" s="24"/>
      <c r="V9" s="116">
        <f t="shared" si="4"/>
        <v>6</v>
      </c>
      <c r="W9" s="116">
        <f t="shared" si="1"/>
        <v>404.9</v>
      </c>
      <c r="X9" s="116">
        <f t="shared" si="1"/>
        <v>16929.804</v>
      </c>
      <c r="Y9" s="213"/>
      <c r="Z9" s="213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6</v>
      </c>
      <c r="AR9" s="45">
        <f t="shared" si="5"/>
        <v>404.9</v>
      </c>
      <c r="AS9" s="45">
        <f t="shared" si="2"/>
        <v>16929.804</v>
      </c>
      <c r="AT9" s="61" t="s">
        <v>24</v>
      </c>
      <c r="AU9" s="296"/>
      <c r="AV9" s="49"/>
      <c r="AW9" s="12"/>
    </row>
    <row r="10" spans="1:49" ht="24" customHeight="1">
      <c r="A10" s="48" t="s">
        <v>27</v>
      </c>
      <c r="B10" s="293" t="s">
        <v>28</v>
      </c>
      <c r="C10" s="102" t="s">
        <v>23</v>
      </c>
      <c r="D10" s="125"/>
      <c r="E10" s="125"/>
      <c r="F10" s="125"/>
      <c r="G10" s="20"/>
      <c r="H10" s="20"/>
      <c r="I10" s="20"/>
      <c r="J10" s="25">
        <f t="shared" si="3"/>
        <v>0</v>
      </c>
      <c r="K10" s="25">
        <f t="shared" si="0"/>
        <v>0</v>
      </c>
      <c r="L10" s="25">
        <f t="shared" si="0"/>
        <v>0</v>
      </c>
      <c r="M10" s="169"/>
      <c r="N10" s="169"/>
      <c r="O10" s="220"/>
      <c r="P10" s="169"/>
      <c r="Q10" s="169"/>
      <c r="R10" s="169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69"/>
      <c r="Z10" s="169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95" t="s">
        <v>28</v>
      </c>
      <c r="AV10" s="49" t="s">
        <v>27</v>
      </c>
      <c r="AW10" s="12"/>
    </row>
    <row r="11" spans="1:49" ht="24" customHeight="1">
      <c r="A11" s="26"/>
      <c r="B11" s="294"/>
      <c r="C11" s="101" t="s">
        <v>24</v>
      </c>
      <c r="D11" s="126"/>
      <c r="E11" s="126"/>
      <c r="F11" s="126"/>
      <c r="G11" s="23"/>
      <c r="H11" s="23"/>
      <c r="I11" s="23"/>
      <c r="J11" s="116">
        <f t="shared" si="3"/>
        <v>0</v>
      </c>
      <c r="K11" s="116">
        <f t="shared" si="0"/>
        <v>0</v>
      </c>
      <c r="L11" s="116">
        <f t="shared" si="0"/>
        <v>0</v>
      </c>
      <c r="M11" s="213"/>
      <c r="N11" s="213"/>
      <c r="O11" s="219"/>
      <c r="P11" s="213"/>
      <c r="Q11" s="213"/>
      <c r="R11" s="213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3"/>
      <c r="Z11" s="213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96"/>
      <c r="AV11" s="27"/>
      <c r="AW11" s="12"/>
    </row>
    <row r="12" spans="1:49" ht="24" customHeight="1">
      <c r="A12" s="48"/>
      <c r="B12" s="293" t="s">
        <v>29</v>
      </c>
      <c r="C12" s="102" t="s">
        <v>23</v>
      </c>
      <c r="D12" s="125"/>
      <c r="E12" s="125"/>
      <c r="F12" s="125"/>
      <c r="G12" s="20"/>
      <c r="H12" s="20"/>
      <c r="I12" s="20"/>
      <c r="J12" s="25">
        <f t="shared" si="3"/>
        <v>0</v>
      </c>
      <c r="K12" s="25">
        <f t="shared" si="0"/>
        <v>0</v>
      </c>
      <c r="L12" s="25">
        <f t="shared" si="0"/>
        <v>0</v>
      </c>
      <c r="M12" s="169"/>
      <c r="N12" s="169"/>
      <c r="O12" s="220"/>
      <c r="P12" s="169"/>
      <c r="Q12" s="169"/>
      <c r="R12" s="169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69"/>
      <c r="Z12" s="169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95" t="s">
        <v>29</v>
      </c>
      <c r="AV12" s="49"/>
      <c r="AW12" s="12"/>
    </row>
    <row r="13" spans="1:49" ht="24" customHeight="1">
      <c r="A13" s="48" t="s">
        <v>30</v>
      </c>
      <c r="B13" s="294"/>
      <c r="C13" s="101" t="s">
        <v>24</v>
      </c>
      <c r="D13" s="126"/>
      <c r="E13" s="126"/>
      <c r="F13" s="126"/>
      <c r="G13" s="23"/>
      <c r="H13" s="23"/>
      <c r="I13" s="23"/>
      <c r="J13" s="116">
        <f t="shared" si="3"/>
        <v>0</v>
      </c>
      <c r="K13" s="116">
        <f t="shared" si="0"/>
        <v>0</v>
      </c>
      <c r="L13" s="116">
        <f t="shared" si="0"/>
        <v>0</v>
      </c>
      <c r="M13" s="213"/>
      <c r="N13" s="213"/>
      <c r="O13" s="219"/>
      <c r="P13" s="213"/>
      <c r="Q13" s="213"/>
      <c r="R13" s="213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3"/>
      <c r="Z13" s="213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96"/>
      <c r="AV13" s="49" t="s">
        <v>30</v>
      </c>
      <c r="AW13" s="12"/>
    </row>
    <row r="14" spans="1:49" ht="24" customHeight="1">
      <c r="A14" s="48"/>
      <c r="B14" s="293" t="s">
        <v>31</v>
      </c>
      <c r="C14" s="102" t="s">
        <v>23</v>
      </c>
      <c r="D14" s="125"/>
      <c r="E14" s="125"/>
      <c r="F14" s="125"/>
      <c r="G14" s="20"/>
      <c r="H14" s="20"/>
      <c r="I14" s="20"/>
      <c r="J14" s="25">
        <f t="shared" si="3"/>
        <v>0</v>
      </c>
      <c r="K14" s="25">
        <f t="shared" si="0"/>
        <v>0</v>
      </c>
      <c r="L14" s="25">
        <f t="shared" si="0"/>
        <v>0</v>
      </c>
      <c r="M14" s="169"/>
      <c r="N14" s="169"/>
      <c r="O14" s="220"/>
      <c r="P14" s="169">
        <v>211</v>
      </c>
      <c r="Q14" s="169">
        <v>1268.3208</v>
      </c>
      <c r="R14" s="169">
        <v>222531.32699999999</v>
      </c>
      <c r="S14" s="40"/>
      <c r="T14" s="40"/>
      <c r="U14" s="40"/>
      <c r="V14" s="25">
        <f t="shared" si="4"/>
        <v>211</v>
      </c>
      <c r="W14" s="25">
        <f t="shared" si="1"/>
        <v>1268.3208</v>
      </c>
      <c r="X14" s="25">
        <f t="shared" si="1"/>
        <v>222531.32699999999</v>
      </c>
      <c r="Y14" s="169">
        <v>38</v>
      </c>
      <c r="Z14" s="169">
        <v>122.1237</v>
      </c>
      <c r="AA14" s="108">
        <v>10343.663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249</v>
      </c>
      <c r="AR14" s="108">
        <f t="shared" si="5"/>
        <v>1390.4445000000001</v>
      </c>
      <c r="AS14" s="108">
        <f t="shared" si="2"/>
        <v>232874.99</v>
      </c>
      <c r="AT14" s="62" t="s">
        <v>23</v>
      </c>
      <c r="AU14" s="295" t="s">
        <v>31</v>
      </c>
      <c r="AV14" s="49"/>
      <c r="AW14" s="12"/>
    </row>
    <row r="15" spans="1:49" ht="24" customHeight="1">
      <c r="A15" s="48" t="s">
        <v>25</v>
      </c>
      <c r="B15" s="294"/>
      <c r="C15" s="101" t="s">
        <v>24</v>
      </c>
      <c r="D15" s="126"/>
      <c r="E15" s="126"/>
      <c r="F15" s="126"/>
      <c r="G15" s="23"/>
      <c r="H15" s="23"/>
      <c r="I15" s="23"/>
      <c r="J15" s="116">
        <f t="shared" si="3"/>
        <v>0</v>
      </c>
      <c r="K15" s="116">
        <f t="shared" si="0"/>
        <v>0</v>
      </c>
      <c r="L15" s="116">
        <f t="shared" si="0"/>
        <v>0</v>
      </c>
      <c r="M15" s="213"/>
      <c r="N15" s="213"/>
      <c r="O15" s="219"/>
      <c r="P15" s="213"/>
      <c r="Q15" s="213"/>
      <c r="R15" s="213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3"/>
      <c r="Z15" s="213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96"/>
      <c r="AV15" s="49" t="s">
        <v>25</v>
      </c>
      <c r="AW15" s="12"/>
    </row>
    <row r="16" spans="1:49" ht="24" customHeight="1">
      <c r="A16" s="48"/>
      <c r="B16" s="293" t="s">
        <v>32</v>
      </c>
      <c r="C16" s="102" t="s">
        <v>23</v>
      </c>
      <c r="D16" s="125">
        <v>13</v>
      </c>
      <c r="E16" s="125">
        <v>3.7305999999999999</v>
      </c>
      <c r="F16" s="125">
        <v>2158.452382963636</v>
      </c>
      <c r="G16" s="20">
        <v>16</v>
      </c>
      <c r="H16" s="20">
        <v>13.550800000000001</v>
      </c>
      <c r="I16" s="20">
        <v>6605.0230000000001</v>
      </c>
      <c r="J16" s="25">
        <f t="shared" si="3"/>
        <v>29</v>
      </c>
      <c r="K16" s="25">
        <f t="shared" si="0"/>
        <v>17.281400000000001</v>
      </c>
      <c r="L16" s="25">
        <f t="shared" si="0"/>
        <v>8763.4753829636356</v>
      </c>
      <c r="M16" s="169"/>
      <c r="N16" s="169"/>
      <c r="O16" s="220"/>
      <c r="P16" s="169">
        <v>250</v>
      </c>
      <c r="Q16" s="169">
        <v>716.07979999999998</v>
      </c>
      <c r="R16" s="169">
        <v>138898.04300000001</v>
      </c>
      <c r="S16" s="40"/>
      <c r="T16" s="40"/>
      <c r="U16" s="40"/>
      <c r="V16" s="25">
        <f t="shared" si="4"/>
        <v>250</v>
      </c>
      <c r="W16" s="25">
        <f t="shared" si="1"/>
        <v>716.07979999999998</v>
      </c>
      <c r="X16" s="25">
        <f t="shared" si="1"/>
        <v>138898.04300000001</v>
      </c>
      <c r="Y16" s="169"/>
      <c r="Z16" s="169"/>
      <c r="AA16" s="108"/>
      <c r="AB16" s="153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108">
        <f t="shared" si="5"/>
        <v>279</v>
      </c>
      <c r="AR16" s="108">
        <f t="shared" si="5"/>
        <v>733.36119999999994</v>
      </c>
      <c r="AS16" s="108">
        <f t="shared" si="2"/>
        <v>147661.51838296364</v>
      </c>
      <c r="AT16" s="32" t="s">
        <v>23</v>
      </c>
      <c r="AU16" s="295" t="s">
        <v>32</v>
      </c>
      <c r="AV16" s="49"/>
      <c r="AW16" s="12"/>
    </row>
    <row r="17" spans="1:49" ht="24" customHeight="1">
      <c r="A17" s="48" t="s">
        <v>27</v>
      </c>
      <c r="B17" s="294"/>
      <c r="C17" s="101" t="s">
        <v>24</v>
      </c>
      <c r="D17" s="126"/>
      <c r="E17" s="126"/>
      <c r="F17" s="126"/>
      <c r="G17" s="23"/>
      <c r="H17" s="23"/>
      <c r="I17" s="23"/>
      <c r="J17" s="116">
        <f t="shared" si="3"/>
        <v>0</v>
      </c>
      <c r="K17" s="116">
        <f t="shared" si="0"/>
        <v>0</v>
      </c>
      <c r="L17" s="116">
        <f t="shared" si="0"/>
        <v>0</v>
      </c>
      <c r="M17" s="213"/>
      <c r="N17" s="213"/>
      <c r="O17" s="221"/>
      <c r="P17" s="213"/>
      <c r="Q17" s="213"/>
      <c r="R17" s="213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3"/>
      <c r="Z17" s="213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96"/>
      <c r="AV17" s="49" t="s">
        <v>27</v>
      </c>
      <c r="AW17" s="12"/>
    </row>
    <row r="18" spans="1:49" ht="24" customHeight="1">
      <c r="A18" s="48"/>
      <c r="B18" s="293" t="s">
        <v>33</v>
      </c>
      <c r="C18" s="102" t="s">
        <v>23</v>
      </c>
      <c r="D18" s="125"/>
      <c r="E18" s="125"/>
      <c r="F18" s="125"/>
      <c r="G18" s="20"/>
      <c r="H18" s="20"/>
      <c r="I18" s="20"/>
      <c r="J18" s="25">
        <f t="shared" si="3"/>
        <v>0</v>
      </c>
      <c r="K18" s="25">
        <f t="shared" si="0"/>
        <v>0</v>
      </c>
      <c r="L18" s="25">
        <f t="shared" si="0"/>
        <v>0</v>
      </c>
      <c r="M18" s="169"/>
      <c r="N18" s="169"/>
      <c r="O18" s="220"/>
      <c r="P18" s="169">
        <v>36</v>
      </c>
      <c r="Q18" s="169">
        <v>59.299300000000002</v>
      </c>
      <c r="R18" s="169">
        <v>14118.186</v>
      </c>
      <c r="S18" s="110"/>
      <c r="T18" s="40"/>
      <c r="U18" s="40"/>
      <c r="V18" s="25">
        <f t="shared" si="4"/>
        <v>36</v>
      </c>
      <c r="W18" s="25">
        <f t="shared" si="1"/>
        <v>59.299300000000002</v>
      </c>
      <c r="X18" s="25">
        <f t="shared" si="1"/>
        <v>14118.186</v>
      </c>
      <c r="Y18" s="169"/>
      <c r="Z18" s="169"/>
      <c r="AA18" s="108"/>
      <c r="AB18" s="153"/>
      <c r="AC18" s="20"/>
      <c r="AD18" s="20"/>
      <c r="AE18" s="20">
        <v>199</v>
      </c>
      <c r="AF18" s="20">
        <v>12.3751</v>
      </c>
      <c r="AG18" s="20">
        <v>17439.442999999999</v>
      </c>
      <c r="AH18" s="20">
        <v>11</v>
      </c>
      <c r="AI18" s="20">
        <v>1.0407</v>
      </c>
      <c r="AJ18" s="20">
        <v>480.62900000000002</v>
      </c>
      <c r="AK18" s="20"/>
      <c r="AL18" s="20"/>
      <c r="AM18" s="20"/>
      <c r="AN18" s="20"/>
      <c r="AO18" s="20"/>
      <c r="AP18" s="20"/>
      <c r="AQ18" s="108">
        <f t="shared" si="5"/>
        <v>246</v>
      </c>
      <c r="AR18" s="108">
        <f t="shared" si="5"/>
        <v>72.715100000000007</v>
      </c>
      <c r="AS18" s="108">
        <f t="shared" si="2"/>
        <v>32038.258000000002</v>
      </c>
      <c r="AT18" s="32" t="s">
        <v>23</v>
      </c>
      <c r="AU18" s="295" t="s">
        <v>33</v>
      </c>
      <c r="AV18" s="49"/>
      <c r="AW18" s="12"/>
    </row>
    <row r="19" spans="1:49" ht="24" customHeight="1">
      <c r="A19" s="26"/>
      <c r="B19" s="294"/>
      <c r="C19" s="101" t="s">
        <v>24</v>
      </c>
      <c r="D19" s="126"/>
      <c r="E19" s="126"/>
      <c r="F19" s="126"/>
      <c r="G19" s="23"/>
      <c r="H19" s="23"/>
      <c r="I19" s="23"/>
      <c r="J19" s="116">
        <f t="shared" si="3"/>
        <v>0</v>
      </c>
      <c r="K19" s="116">
        <f t="shared" si="0"/>
        <v>0</v>
      </c>
      <c r="L19" s="116">
        <f t="shared" si="0"/>
        <v>0</v>
      </c>
      <c r="M19" s="213"/>
      <c r="N19" s="213"/>
      <c r="O19" s="219"/>
      <c r="P19" s="213"/>
      <c r="Q19" s="213"/>
      <c r="R19" s="213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3"/>
      <c r="Z19" s="213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96"/>
      <c r="AV19" s="27"/>
      <c r="AW19" s="12"/>
    </row>
    <row r="20" spans="1:49" ht="24" customHeight="1">
      <c r="A20" s="48" t="s">
        <v>34</v>
      </c>
      <c r="B20" s="293" t="s">
        <v>35</v>
      </c>
      <c r="C20" s="102" t="s">
        <v>23</v>
      </c>
      <c r="D20" s="125"/>
      <c r="E20" s="125"/>
      <c r="F20" s="125"/>
      <c r="G20" s="20"/>
      <c r="H20" s="20"/>
      <c r="I20" s="20"/>
      <c r="J20" s="25">
        <f t="shared" si="3"/>
        <v>0</v>
      </c>
      <c r="K20" s="25">
        <f t="shared" si="0"/>
        <v>0</v>
      </c>
      <c r="L20" s="25">
        <f t="shared" si="0"/>
        <v>0</v>
      </c>
      <c r="M20" s="169"/>
      <c r="N20" s="169"/>
      <c r="O20" s="220"/>
      <c r="P20" s="169"/>
      <c r="Q20" s="169"/>
      <c r="R20" s="169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69"/>
      <c r="Z20" s="169"/>
      <c r="AA20" s="108"/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0</v>
      </c>
      <c r="AR20" s="108">
        <f t="shared" si="5"/>
        <v>0</v>
      </c>
      <c r="AS20" s="108">
        <f t="shared" si="2"/>
        <v>0</v>
      </c>
      <c r="AT20" s="32" t="s">
        <v>23</v>
      </c>
      <c r="AU20" s="295" t="s">
        <v>35</v>
      </c>
      <c r="AV20" s="49" t="s">
        <v>34</v>
      </c>
      <c r="AW20" s="12"/>
    </row>
    <row r="21" spans="1:49" ht="24" customHeight="1">
      <c r="A21" s="48" t="s">
        <v>25</v>
      </c>
      <c r="B21" s="294"/>
      <c r="C21" s="101" t="s">
        <v>24</v>
      </c>
      <c r="D21" s="126"/>
      <c r="E21" s="126"/>
      <c r="F21" s="126"/>
      <c r="G21" s="23"/>
      <c r="H21" s="23"/>
      <c r="I21" s="23"/>
      <c r="J21" s="116">
        <f t="shared" si="3"/>
        <v>0</v>
      </c>
      <c r="K21" s="116">
        <f t="shared" si="0"/>
        <v>0</v>
      </c>
      <c r="L21" s="116">
        <f t="shared" si="0"/>
        <v>0</v>
      </c>
      <c r="M21" s="213"/>
      <c r="N21" s="213"/>
      <c r="O21" s="219"/>
      <c r="P21" s="213"/>
      <c r="Q21" s="213"/>
      <c r="R21" s="213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3"/>
      <c r="Z21" s="213"/>
      <c r="AA21" s="109"/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0</v>
      </c>
      <c r="AR21" s="45">
        <f t="shared" si="5"/>
        <v>0</v>
      </c>
      <c r="AS21" s="45">
        <f t="shared" si="2"/>
        <v>0</v>
      </c>
      <c r="AT21" s="61" t="s">
        <v>24</v>
      </c>
      <c r="AU21" s="296"/>
      <c r="AV21" s="49" t="s">
        <v>25</v>
      </c>
      <c r="AW21" s="12"/>
    </row>
    <row r="22" spans="1:49" ht="24" customHeight="1">
      <c r="A22" s="48" t="s">
        <v>27</v>
      </c>
      <c r="B22" s="293" t="s">
        <v>36</v>
      </c>
      <c r="C22" s="102" t="s">
        <v>23</v>
      </c>
      <c r="D22" s="125"/>
      <c r="E22" s="125"/>
      <c r="F22" s="125"/>
      <c r="G22" s="20"/>
      <c r="H22" s="20"/>
      <c r="I22" s="20"/>
      <c r="J22" s="25">
        <f t="shared" si="3"/>
        <v>0</v>
      </c>
      <c r="K22" s="25">
        <f t="shared" si="3"/>
        <v>0</v>
      </c>
      <c r="L22" s="25">
        <f t="shared" si="3"/>
        <v>0</v>
      </c>
      <c r="M22" s="169"/>
      <c r="N22" s="169"/>
      <c r="O22" s="220"/>
      <c r="P22" s="169">
        <v>535</v>
      </c>
      <c r="Q22" s="169">
        <v>1006.609</v>
      </c>
      <c r="R22" s="169">
        <v>341962.42599999998</v>
      </c>
      <c r="S22" s="40"/>
      <c r="T22" s="40"/>
      <c r="U22" s="40"/>
      <c r="V22" s="25">
        <f t="shared" si="4"/>
        <v>535</v>
      </c>
      <c r="W22" s="25">
        <f t="shared" si="1"/>
        <v>1006.609</v>
      </c>
      <c r="X22" s="25">
        <f t="shared" si="1"/>
        <v>341962.42599999998</v>
      </c>
      <c r="Y22" s="169">
        <v>96</v>
      </c>
      <c r="Z22" s="169">
        <v>152.01900000000001</v>
      </c>
      <c r="AA22" s="108">
        <v>40561.673000000003</v>
      </c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631</v>
      </c>
      <c r="AR22" s="108">
        <f t="shared" si="5"/>
        <v>1158.6280000000002</v>
      </c>
      <c r="AS22" s="108">
        <f t="shared" si="5"/>
        <v>382524.09899999999</v>
      </c>
      <c r="AT22" s="32" t="s">
        <v>23</v>
      </c>
      <c r="AU22" s="295" t="s">
        <v>36</v>
      </c>
      <c r="AV22" s="49" t="s">
        <v>27</v>
      </c>
      <c r="AW22" s="12"/>
    </row>
    <row r="23" spans="1:49" ht="24" customHeight="1">
      <c r="A23" s="26"/>
      <c r="B23" s="294"/>
      <c r="C23" s="101" t="s">
        <v>24</v>
      </c>
      <c r="D23" s="126"/>
      <c r="E23" s="126"/>
      <c r="F23" s="126"/>
      <c r="G23" s="23"/>
      <c r="H23" s="23"/>
      <c r="I23" s="23"/>
      <c r="J23" s="116">
        <f t="shared" si="3"/>
        <v>0</v>
      </c>
      <c r="K23" s="116">
        <f t="shared" si="3"/>
        <v>0</v>
      </c>
      <c r="L23" s="116">
        <f t="shared" si="3"/>
        <v>0</v>
      </c>
      <c r="M23" s="213"/>
      <c r="N23" s="213"/>
      <c r="O23" s="219"/>
      <c r="P23" s="213"/>
      <c r="Q23" s="213"/>
      <c r="R23" s="213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3"/>
      <c r="Z23" s="213"/>
      <c r="AA23" s="288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96"/>
      <c r="AV23" s="27"/>
      <c r="AW23" s="12"/>
    </row>
    <row r="24" spans="1:49" ht="24" customHeight="1">
      <c r="A24" s="48"/>
      <c r="B24" s="293" t="s">
        <v>37</v>
      </c>
      <c r="C24" s="102" t="s">
        <v>23</v>
      </c>
      <c r="D24" s="125"/>
      <c r="E24" s="125"/>
      <c r="F24" s="125"/>
      <c r="G24" s="20"/>
      <c r="H24" s="20"/>
      <c r="I24" s="20"/>
      <c r="J24" s="25">
        <f t="shared" si="3"/>
        <v>0</v>
      </c>
      <c r="K24" s="25">
        <f t="shared" si="3"/>
        <v>0</v>
      </c>
      <c r="L24" s="25">
        <f t="shared" si="3"/>
        <v>0</v>
      </c>
      <c r="M24" s="169">
        <v>20</v>
      </c>
      <c r="N24" s="169">
        <v>206.3031</v>
      </c>
      <c r="O24" s="220">
        <v>26610.289000000001</v>
      </c>
      <c r="P24" s="169"/>
      <c r="Q24" s="169"/>
      <c r="R24" s="169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69"/>
      <c r="Z24" s="169"/>
      <c r="AA24" s="108"/>
      <c r="AB24" s="153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20</v>
      </c>
      <c r="AR24" s="108">
        <f t="shared" si="5"/>
        <v>206.3031</v>
      </c>
      <c r="AS24" s="108">
        <f t="shared" si="5"/>
        <v>26610.289000000001</v>
      </c>
      <c r="AT24" s="32" t="s">
        <v>23</v>
      </c>
      <c r="AU24" s="295" t="s">
        <v>37</v>
      </c>
      <c r="AV24" s="49"/>
      <c r="AW24" s="12"/>
    </row>
    <row r="25" spans="1:49" ht="24" customHeight="1">
      <c r="A25" s="48" t="s">
        <v>38</v>
      </c>
      <c r="B25" s="294"/>
      <c r="C25" s="101" t="s">
        <v>24</v>
      </c>
      <c r="D25" s="126"/>
      <c r="E25" s="126"/>
      <c r="F25" s="126"/>
      <c r="G25" s="23"/>
      <c r="H25" s="23"/>
      <c r="I25" s="23"/>
      <c r="J25" s="116">
        <f t="shared" si="3"/>
        <v>0</v>
      </c>
      <c r="K25" s="116">
        <f t="shared" si="3"/>
        <v>0</v>
      </c>
      <c r="L25" s="116">
        <f t="shared" si="3"/>
        <v>0</v>
      </c>
      <c r="M25" s="213">
        <v>12</v>
      </c>
      <c r="N25" s="213">
        <v>155.0968</v>
      </c>
      <c r="O25" s="219">
        <v>19684.047999999999</v>
      </c>
      <c r="P25" s="213"/>
      <c r="Q25" s="213"/>
      <c r="R25" s="213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3"/>
      <c r="Z25" s="213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12</v>
      </c>
      <c r="AR25" s="45">
        <f t="shared" si="5"/>
        <v>155.0968</v>
      </c>
      <c r="AS25" s="45">
        <f t="shared" si="5"/>
        <v>19684.047999999999</v>
      </c>
      <c r="AT25" s="61" t="s">
        <v>24</v>
      </c>
      <c r="AU25" s="296"/>
      <c r="AV25" s="49" t="s">
        <v>38</v>
      </c>
      <c r="AW25" s="12"/>
    </row>
    <row r="26" spans="1:49" ht="24" customHeight="1">
      <c r="A26" s="48"/>
      <c r="B26" s="293" t="s">
        <v>39</v>
      </c>
      <c r="C26" s="102" t="s">
        <v>23</v>
      </c>
      <c r="D26" s="125"/>
      <c r="E26" s="125"/>
      <c r="F26" s="125"/>
      <c r="G26" s="20"/>
      <c r="H26" s="20"/>
      <c r="I26" s="20"/>
      <c r="J26" s="25">
        <f t="shared" si="3"/>
        <v>0</v>
      </c>
      <c r="K26" s="25">
        <f t="shared" si="3"/>
        <v>0</v>
      </c>
      <c r="L26" s="25">
        <f t="shared" si="3"/>
        <v>0</v>
      </c>
      <c r="M26" s="169"/>
      <c r="N26" s="169"/>
      <c r="O26" s="220"/>
      <c r="P26" s="169"/>
      <c r="Q26" s="169"/>
      <c r="R26" s="169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69"/>
      <c r="Z26" s="169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95" t="s">
        <v>39</v>
      </c>
      <c r="AV26" s="49"/>
      <c r="AW26" s="12"/>
    </row>
    <row r="27" spans="1:49" ht="24" customHeight="1">
      <c r="A27" s="48" t="s">
        <v>25</v>
      </c>
      <c r="B27" s="294"/>
      <c r="C27" s="101" t="s">
        <v>24</v>
      </c>
      <c r="D27" s="126"/>
      <c r="E27" s="126"/>
      <c r="F27" s="126"/>
      <c r="G27" s="23"/>
      <c r="H27" s="23"/>
      <c r="I27" s="23"/>
      <c r="J27" s="116">
        <f t="shared" si="3"/>
        <v>0</v>
      </c>
      <c r="K27" s="116">
        <f t="shared" si="3"/>
        <v>0</v>
      </c>
      <c r="L27" s="116">
        <f t="shared" si="3"/>
        <v>0</v>
      </c>
      <c r="M27" s="213"/>
      <c r="N27" s="213"/>
      <c r="O27" s="219"/>
      <c r="P27" s="213"/>
      <c r="Q27" s="213"/>
      <c r="R27" s="213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3"/>
      <c r="Z27" s="213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96"/>
      <c r="AV27" s="49" t="s">
        <v>25</v>
      </c>
      <c r="AW27" s="12"/>
    </row>
    <row r="28" spans="1:49" ht="24" customHeight="1">
      <c r="A28" s="48"/>
      <c r="B28" s="293" t="s">
        <v>40</v>
      </c>
      <c r="C28" s="102" t="s">
        <v>23</v>
      </c>
      <c r="D28" s="125"/>
      <c r="E28" s="125"/>
      <c r="F28" s="125"/>
      <c r="G28" s="20"/>
      <c r="H28" s="20"/>
      <c r="I28" s="20"/>
      <c r="J28" s="25">
        <f t="shared" si="3"/>
        <v>0</v>
      </c>
      <c r="K28" s="25">
        <f t="shared" si="3"/>
        <v>0</v>
      </c>
      <c r="L28" s="25">
        <f t="shared" si="3"/>
        <v>0</v>
      </c>
      <c r="M28" s="169"/>
      <c r="N28" s="169"/>
      <c r="O28" s="220"/>
      <c r="P28" s="169"/>
      <c r="Q28" s="169"/>
      <c r="R28" s="169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69"/>
      <c r="Z28" s="169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95" t="s">
        <v>40</v>
      </c>
      <c r="AV28" s="49"/>
      <c r="AW28" s="12"/>
    </row>
    <row r="29" spans="1:49" ht="24" customHeight="1">
      <c r="A29" s="48" t="s">
        <v>27</v>
      </c>
      <c r="B29" s="294"/>
      <c r="C29" s="101" t="s">
        <v>24</v>
      </c>
      <c r="D29" s="126"/>
      <c r="E29" s="126"/>
      <c r="F29" s="126"/>
      <c r="G29" s="23"/>
      <c r="H29" s="23"/>
      <c r="I29" s="23"/>
      <c r="J29" s="116">
        <f t="shared" si="3"/>
        <v>0</v>
      </c>
      <c r="K29" s="116">
        <f t="shared" si="3"/>
        <v>0</v>
      </c>
      <c r="L29" s="116">
        <f t="shared" si="3"/>
        <v>0</v>
      </c>
      <c r="M29" s="213"/>
      <c r="N29" s="213"/>
      <c r="O29" s="219"/>
      <c r="P29" s="213"/>
      <c r="Q29" s="213"/>
      <c r="R29" s="213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3"/>
      <c r="Z29" s="213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96"/>
      <c r="AV29" s="49" t="s">
        <v>27</v>
      </c>
      <c r="AW29" s="12"/>
    </row>
    <row r="30" spans="1:49" ht="24" customHeight="1">
      <c r="A30" s="48"/>
      <c r="B30" s="293" t="s">
        <v>41</v>
      </c>
      <c r="C30" s="102" t="s">
        <v>23</v>
      </c>
      <c r="D30" s="125">
        <v>40</v>
      </c>
      <c r="E30" s="125">
        <v>12.4849</v>
      </c>
      <c r="F30" s="167">
        <v>5732.6130609889024</v>
      </c>
      <c r="G30" s="20">
        <v>33</v>
      </c>
      <c r="H30" s="20">
        <v>11.256</v>
      </c>
      <c r="I30" s="20">
        <v>4982.0450000000001</v>
      </c>
      <c r="J30" s="25">
        <f t="shared" si="3"/>
        <v>73</v>
      </c>
      <c r="K30" s="25">
        <f t="shared" si="3"/>
        <v>23.7409</v>
      </c>
      <c r="L30" s="25">
        <f t="shared" si="3"/>
        <v>10714.658060988902</v>
      </c>
      <c r="M30" s="169"/>
      <c r="N30" s="169"/>
      <c r="O30" s="220"/>
      <c r="P30" s="169"/>
      <c r="Q30" s="169"/>
      <c r="R30" s="169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69">
        <v>156</v>
      </c>
      <c r="Z30" s="169">
        <v>3.5087000000000002</v>
      </c>
      <c r="AA30" s="108">
        <v>2011.867</v>
      </c>
      <c r="AB30" s="153">
        <v>349</v>
      </c>
      <c r="AC30" s="20">
        <v>8.7908000000000008</v>
      </c>
      <c r="AD30" s="20">
        <v>4685.25</v>
      </c>
      <c r="AE30" s="20">
        <v>6</v>
      </c>
      <c r="AF30" s="20">
        <v>0.10340000000000001</v>
      </c>
      <c r="AG30" s="20">
        <v>487.29599999999999</v>
      </c>
      <c r="AH30" s="20">
        <v>71</v>
      </c>
      <c r="AI30" s="20">
        <v>40.432499999999997</v>
      </c>
      <c r="AJ30" s="20">
        <v>16509.679</v>
      </c>
      <c r="AK30" s="20">
        <v>205</v>
      </c>
      <c r="AL30" s="20">
        <v>9.0334000000000003</v>
      </c>
      <c r="AM30" s="20">
        <v>7502.6480000000001</v>
      </c>
      <c r="AN30" s="20">
        <v>515</v>
      </c>
      <c r="AO30" s="20">
        <v>54.660850000000003</v>
      </c>
      <c r="AP30" s="20">
        <v>28420.245999999999</v>
      </c>
      <c r="AQ30" s="108">
        <f t="shared" si="5"/>
        <v>1375</v>
      </c>
      <c r="AR30" s="108">
        <f t="shared" si="5"/>
        <v>140.27055000000001</v>
      </c>
      <c r="AS30" s="108">
        <f t="shared" si="5"/>
        <v>70331.64406098891</v>
      </c>
      <c r="AT30" s="32" t="s">
        <v>23</v>
      </c>
      <c r="AU30" s="295" t="s">
        <v>41</v>
      </c>
      <c r="AV30" s="28"/>
      <c r="AW30" s="12"/>
    </row>
    <row r="31" spans="1:49" ht="24" customHeight="1">
      <c r="A31" s="26"/>
      <c r="B31" s="294"/>
      <c r="C31" s="101" t="s">
        <v>24</v>
      </c>
      <c r="D31" s="126"/>
      <c r="E31" s="126"/>
      <c r="F31" s="126"/>
      <c r="G31" s="23"/>
      <c r="H31" s="23"/>
      <c r="I31" s="23"/>
      <c r="J31" s="116">
        <f t="shared" si="3"/>
        <v>0</v>
      </c>
      <c r="K31" s="116">
        <f t="shared" si="3"/>
        <v>0</v>
      </c>
      <c r="L31" s="116">
        <f t="shared" si="3"/>
        <v>0</v>
      </c>
      <c r="M31" s="213"/>
      <c r="N31" s="213"/>
      <c r="O31" s="219"/>
      <c r="P31" s="213"/>
      <c r="Q31" s="213"/>
      <c r="R31" s="213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3"/>
      <c r="Z31" s="213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96"/>
      <c r="AV31" s="27"/>
      <c r="AW31" s="12"/>
    </row>
    <row r="32" spans="1:49" ht="24" customHeight="1">
      <c r="A32" s="48" t="s">
        <v>42</v>
      </c>
      <c r="B32" s="293" t="s">
        <v>43</v>
      </c>
      <c r="C32" s="102" t="s">
        <v>23</v>
      </c>
      <c r="D32" s="125"/>
      <c r="E32" s="125"/>
      <c r="F32" s="125"/>
      <c r="G32" s="20"/>
      <c r="H32" s="20"/>
      <c r="I32" s="20"/>
      <c r="J32" s="25">
        <f t="shared" si="3"/>
        <v>0</v>
      </c>
      <c r="K32" s="25">
        <f t="shared" si="3"/>
        <v>0</v>
      </c>
      <c r="L32" s="25">
        <f t="shared" si="3"/>
        <v>0</v>
      </c>
      <c r="M32" s="169">
        <v>4</v>
      </c>
      <c r="N32" s="169">
        <v>6.8199999999999997E-2</v>
      </c>
      <c r="O32" s="220">
        <v>216.654</v>
      </c>
      <c r="P32" s="169">
        <v>100</v>
      </c>
      <c r="Q32" s="169">
        <v>223.2328</v>
      </c>
      <c r="R32" s="169">
        <v>49853.063999999998</v>
      </c>
      <c r="S32" s="40"/>
      <c r="T32" s="40"/>
      <c r="U32" s="40"/>
      <c r="V32" s="25">
        <f t="shared" si="4"/>
        <v>100</v>
      </c>
      <c r="W32" s="25">
        <f t="shared" si="1"/>
        <v>223.2328</v>
      </c>
      <c r="X32" s="25">
        <f t="shared" si="1"/>
        <v>49853.063999999998</v>
      </c>
      <c r="Y32" s="169">
        <v>2</v>
      </c>
      <c r="Z32" s="169">
        <v>0.71750000000000003</v>
      </c>
      <c r="AA32" s="108">
        <v>613.577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>
        <v>1</v>
      </c>
      <c r="AL32" s="20">
        <v>0</v>
      </c>
      <c r="AM32" s="20">
        <v>1133.914</v>
      </c>
      <c r="AN32" s="20"/>
      <c r="AO32" s="20"/>
      <c r="AP32" s="20"/>
      <c r="AQ32" s="108">
        <f t="shared" si="5"/>
        <v>107</v>
      </c>
      <c r="AR32" s="108">
        <f t="shared" si="5"/>
        <v>224.01849999999999</v>
      </c>
      <c r="AS32" s="108">
        <f t="shared" si="5"/>
        <v>51817.208999999995</v>
      </c>
      <c r="AT32" s="53" t="s">
        <v>23</v>
      </c>
      <c r="AU32" s="295" t="s">
        <v>43</v>
      </c>
      <c r="AV32" s="49" t="s">
        <v>42</v>
      </c>
      <c r="AW32" s="12"/>
    </row>
    <row r="33" spans="1:49" ht="24" customHeight="1">
      <c r="A33" s="48" t="s">
        <v>44</v>
      </c>
      <c r="B33" s="294"/>
      <c r="C33" s="101" t="s">
        <v>24</v>
      </c>
      <c r="D33" s="126"/>
      <c r="E33" s="126"/>
      <c r="F33" s="126"/>
      <c r="G33" s="23"/>
      <c r="H33" s="23"/>
      <c r="I33" s="23"/>
      <c r="J33" s="116">
        <f t="shared" si="3"/>
        <v>0</v>
      </c>
      <c r="K33" s="116">
        <f t="shared" si="3"/>
        <v>0</v>
      </c>
      <c r="L33" s="116">
        <f t="shared" si="3"/>
        <v>0</v>
      </c>
      <c r="M33" s="213"/>
      <c r="N33" s="213"/>
      <c r="O33" s="219"/>
      <c r="P33" s="213"/>
      <c r="Q33" s="213"/>
      <c r="R33" s="213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3"/>
      <c r="Z33" s="213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96"/>
      <c r="AV33" s="49" t="s">
        <v>44</v>
      </c>
      <c r="AW33" s="12"/>
    </row>
    <row r="34" spans="1:49" ht="24" customHeight="1">
      <c r="A34" s="48" t="s">
        <v>25</v>
      </c>
      <c r="B34" s="293" t="s">
        <v>45</v>
      </c>
      <c r="C34" s="102" t="s">
        <v>23</v>
      </c>
      <c r="D34" s="125"/>
      <c r="E34" s="125"/>
      <c r="F34" s="168"/>
      <c r="G34" s="20">
        <v>12</v>
      </c>
      <c r="H34" s="20">
        <v>0.58740000000000003</v>
      </c>
      <c r="I34" s="20">
        <v>462.154</v>
      </c>
      <c r="J34" s="25">
        <f t="shared" si="3"/>
        <v>12</v>
      </c>
      <c r="K34" s="25">
        <f t="shared" si="3"/>
        <v>0.58740000000000003</v>
      </c>
      <c r="L34" s="25">
        <f t="shared" si="3"/>
        <v>462.154</v>
      </c>
      <c r="M34" s="169">
        <v>8</v>
      </c>
      <c r="N34" s="169">
        <v>0.1532</v>
      </c>
      <c r="O34" s="220">
        <v>252.41499999999999</v>
      </c>
      <c r="P34" s="169"/>
      <c r="Q34" s="169"/>
      <c r="R34" s="169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69"/>
      <c r="Z34" s="169"/>
      <c r="AA34" s="108"/>
      <c r="AB34" s="153">
        <v>25</v>
      </c>
      <c r="AC34" s="20">
        <v>0.5343</v>
      </c>
      <c r="AD34" s="20">
        <v>300.28399999999999</v>
      </c>
      <c r="AE34" s="20"/>
      <c r="AF34" s="20"/>
      <c r="AG34" s="20"/>
      <c r="AH34" s="20">
        <v>22</v>
      </c>
      <c r="AI34" s="20">
        <v>5.8692000000000002</v>
      </c>
      <c r="AJ34" s="20">
        <v>1605.894</v>
      </c>
      <c r="AK34" s="20"/>
      <c r="AL34" s="20"/>
      <c r="AM34" s="20"/>
      <c r="AN34" s="20">
        <v>22</v>
      </c>
      <c r="AO34" s="20">
        <v>0.56040000000000001</v>
      </c>
      <c r="AP34" s="20">
        <v>238.84299999999999</v>
      </c>
      <c r="AQ34" s="108">
        <f t="shared" si="5"/>
        <v>89</v>
      </c>
      <c r="AR34" s="108">
        <f t="shared" si="5"/>
        <v>7.7044999999999995</v>
      </c>
      <c r="AS34" s="108">
        <f t="shared" si="5"/>
        <v>2859.5899999999997</v>
      </c>
      <c r="AT34" s="62" t="s">
        <v>23</v>
      </c>
      <c r="AU34" s="295" t="s">
        <v>45</v>
      </c>
      <c r="AV34" s="49" t="s">
        <v>25</v>
      </c>
      <c r="AW34" s="12"/>
    </row>
    <row r="35" spans="1:49" ht="24" customHeight="1">
      <c r="A35" s="26" t="s">
        <v>27</v>
      </c>
      <c r="B35" s="294"/>
      <c r="C35" s="101" t="s">
        <v>24</v>
      </c>
      <c r="D35" s="126"/>
      <c r="E35" s="126"/>
      <c r="F35" s="126"/>
      <c r="G35" s="23"/>
      <c r="H35" s="23"/>
      <c r="I35" s="23"/>
      <c r="J35" s="116">
        <f t="shared" si="3"/>
        <v>0</v>
      </c>
      <c r="K35" s="116">
        <f t="shared" si="3"/>
        <v>0</v>
      </c>
      <c r="L35" s="116">
        <f t="shared" si="3"/>
        <v>0</v>
      </c>
      <c r="M35" s="213"/>
      <c r="N35" s="213"/>
      <c r="O35" s="221"/>
      <c r="P35" s="213"/>
      <c r="Q35" s="213"/>
      <c r="R35" s="213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3"/>
      <c r="Z35" s="213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96"/>
      <c r="AV35" s="27" t="s">
        <v>27</v>
      </c>
      <c r="AW35" s="12"/>
    </row>
    <row r="36" spans="1:49" ht="24" customHeight="1">
      <c r="A36" s="48" t="s">
        <v>46</v>
      </c>
      <c r="B36" s="293" t="s">
        <v>47</v>
      </c>
      <c r="C36" s="102" t="s">
        <v>23</v>
      </c>
      <c r="D36" s="125"/>
      <c r="E36" s="125"/>
      <c r="F36" s="125"/>
      <c r="G36" s="20"/>
      <c r="H36" s="20"/>
      <c r="I36" s="20"/>
      <c r="J36" s="25">
        <f t="shared" si="3"/>
        <v>0</v>
      </c>
      <c r="K36" s="25">
        <f t="shared" si="3"/>
        <v>0</v>
      </c>
      <c r="L36" s="25">
        <f t="shared" si="3"/>
        <v>0</v>
      </c>
      <c r="M36" s="169">
        <v>14</v>
      </c>
      <c r="N36" s="169">
        <v>10.705</v>
      </c>
      <c r="O36" s="220">
        <v>1347.1569999999999</v>
      </c>
      <c r="P36" s="169">
        <v>180</v>
      </c>
      <c r="Q36" s="169">
        <v>329.60399999999998</v>
      </c>
      <c r="R36" s="169">
        <v>38205.205999999998</v>
      </c>
      <c r="S36" s="40"/>
      <c r="T36" s="40"/>
      <c r="U36" s="40"/>
      <c r="V36" s="25">
        <f t="shared" si="4"/>
        <v>180</v>
      </c>
      <c r="W36" s="25">
        <f t="shared" si="1"/>
        <v>329.60399999999998</v>
      </c>
      <c r="X36" s="25">
        <f t="shared" si="1"/>
        <v>38205.205999999998</v>
      </c>
      <c r="Y36" s="169">
        <v>38</v>
      </c>
      <c r="Z36" s="169">
        <v>55.725999999999999</v>
      </c>
      <c r="AA36" s="108">
        <v>6290.625</v>
      </c>
      <c r="AB36" s="153"/>
      <c r="AC36" s="20"/>
      <c r="AD36" s="20"/>
      <c r="AE36" s="153"/>
      <c r="AF36" s="20"/>
      <c r="AG36" s="20"/>
      <c r="AH36" s="153"/>
      <c r="AI36" s="20"/>
      <c r="AJ36" s="20"/>
      <c r="AK36" s="153"/>
      <c r="AL36" s="20"/>
      <c r="AM36" s="20"/>
      <c r="AN36" s="153"/>
      <c r="AO36" s="20"/>
      <c r="AP36" s="20"/>
      <c r="AQ36" s="108">
        <f t="shared" si="5"/>
        <v>232</v>
      </c>
      <c r="AR36" s="108">
        <f t="shared" si="5"/>
        <v>396.03499999999997</v>
      </c>
      <c r="AS36" s="108">
        <f t="shared" si="5"/>
        <v>45842.987999999998</v>
      </c>
      <c r="AT36" s="32" t="s">
        <v>23</v>
      </c>
      <c r="AU36" s="295" t="s">
        <v>47</v>
      </c>
      <c r="AV36" s="49" t="s">
        <v>46</v>
      </c>
      <c r="AW36" s="12"/>
    </row>
    <row r="37" spans="1:49" ht="24" customHeight="1">
      <c r="A37" s="48" t="s">
        <v>25</v>
      </c>
      <c r="B37" s="294"/>
      <c r="C37" s="101" t="s">
        <v>24</v>
      </c>
      <c r="D37" s="126"/>
      <c r="E37" s="126"/>
      <c r="F37" s="126"/>
      <c r="G37" s="23"/>
      <c r="H37" s="23"/>
      <c r="I37" s="23"/>
      <c r="J37" s="116">
        <f t="shared" si="3"/>
        <v>0</v>
      </c>
      <c r="K37" s="116">
        <f t="shared" si="3"/>
        <v>0</v>
      </c>
      <c r="L37" s="116">
        <f t="shared" si="3"/>
        <v>0</v>
      </c>
      <c r="M37" s="213"/>
      <c r="N37" s="213"/>
      <c r="O37" s="219"/>
      <c r="P37" s="213"/>
      <c r="Q37" s="213"/>
      <c r="R37" s="213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3"/>
      <c r="Z37" s="213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96"/>
      <c r="AV37" s="49" t="s">
        <v>25</v>
      </c>
      <c r="AW37" s="12"/>
    </row>
    <row r="38" spans="1:49" ht="24" customHeight="1">
      <c r="A38" s="48" t="s">
        <v>27</v>
      </c>
      <c r="B38" s="293" t="s">
        <v>48</v>
      </c>
      <c r="C38" s="102" t="s">
        <v>23</v>
      </c>
      <c r="D38" s="125">
        <v>35</v>
      </c>
      <c r="E38" s="125">
        <v>3.6452</v>
      </c>
      <c r="F38" s="168">
        <v>2478.5319863689424</v>
      </c>
      <c r="G38" s="20"/>
      <c r="H38" s="20"/>
      <c r="I38" s="20"/>
      <c r="J38" s="25">
        <f t="shared" si="3"/>
        <v>35</v>
      </c>
      <c r="K38" s="25">
        <f t="shared" si="3"/>
        <v>3.6452</v>
      </c>
      <c r="L38" s="25">
        <f t="shared" si="3"/>
        <v>2478.5319863689424</v>
      </c>
      <c r="M38" s="169">
        <v>406</v>
      </c>
      <c r="N38" s="169">
        <v>2382</v>
      </c>
      <c r="O38" s="220">
        <v>77226.646999999997</v>
      </c>
      <c r="P38" s="169"/>
      <c r="Q38" s="169"/>
      <c r="R38" s="169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69">
        <v>399</v>
      </c>
      <c r="Z38" s="169">
        <v>2448.15</v>
      </c>
      <c r="AA38" s="108">
        <v>90288.668999999994</v>
      </c>
      <c r="AB38" s="153">
        <v>304</v>
      </c>
      <c r="AC38" s="20">
        <v>1653.1194</v>
      </c>
      <c r="AD38" s="20">
        <v>51766.55</v>
      </c>
      <c r="AE38" s="20"/>
      <c r="AF38" s="20"/>
      <c r="AG38" s="20"/>
      <c r="AH38" s="20">
        <v>11</v>
      </c>
      <c r="AI38" s="20">
        <v>20.58</v>
      </c>
      <c r="AJ38" s="20">
        <v>8622.8819999999996</v>
      </c>
      <c r="AK38" s="20"/>
      <c r="AL38" s="20"/>
      <c r="AM38" s="20"/>
      <c r="AN38" s="20">
        <v>1</v>
      </c>
      <c r="AO38" s="20">
        <v>0.13500000000000001</v>
      </c>
      <c r="AP38" s="20">
        <v>70.524000000000001</v>
      </c>
      <c r="AQ38" s="108">
        <f t="shared" si="5"/>
        <v>1156</v>
      </c>
      <c r="AR38" s="108">
        <f t="shared" si="5"/>
        <v>6507.6296000000002</v>
      </c>
      <c r="AS38" s="108">
        <f t="shared" si="5"/>
        <v>230453.80398636893</v>
      </c>
      <c r="AT38" s="32" t="s">
        <v>23</v>
      </c>
      <c r="AU38" s="295" t="s">
        <v>48</v>
      </c>
      <c r="AV38" s="49" t="s">
        <v>27</v>
      </c>
      <c r="AW38" s="12"/>
    </row>
    <row r="39" spans="1:49" ht="24" customHeight="1">
      <c r="A39" s="26" t="s">
        <v>49</v>
      </c>
      <c r="B39" s="294"/>
      <c r="C39" s="101" t="s">
        <v>24</v>
      </c>
      <c r="D39" s="126"/>
      <c r="E39" s="126"/>
      <c r="F39" s="126"/>
      <c r="G39" s="23"/>
      <c r="H39" s="23"/>
      <c r="I39" s="23"/>
      <c r="J39" s="116">
        <f t="shared" si="3"/>
        <v>0</v>
      </c>
      <c r="K39" s="116">
        <f t="shared" si="3"/>
        <v>0</v>
      </c>
      <c r="L39" s="116">
        <f t="shared" si="3"/>
        <v>0</v>
      </c>
      <c r="M39" s="213"/>
      <c r="N39" s="213"/>
      <c r="O39" s="219"/>
      <c r="P39" s="213"/>
      <c r="Q39" s="213"/>
      <c r="R39" s="213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3"/>
      <c r="Z39" s="213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96"/>
      <c r="AV39" s="27" t="s">
        <v>49</v>
      </c>
      <c r="AW39" s="12"/>
    </row>
    <row r="40" spans="1:49" ht="24" customHeight="1">
      <c r="A40" s="48"/>
      <c r="B40" s="293" t="s">
        <v>50</v>
      </c>
      <c r="C40" s="102" t="s">
        <v>23</v>
      </c>
      <c r="D40" s="125"/>
      <c r="E40" s="125"/>
      <c r="F40" s="125"/>
      <c r="G40" s="20"/>
      <c r="H40" s="20"/>
      <c r="I40" s="20"/>
      <c r="J40" s="25">
        <f t="shared" si="3"/>
        <v>0</v>
      </c>
      <c r="K40" s="25">
        <f t="shared" si="3"/>
        <v>0</v>
      </c>
      <c r="L40" s="25">
        <f t="shared" si="3"/>
        <v>0</v>
      </c>
      <c r="M40" s="169">
        <v>1</v>
      </c>
      <c r="N40" s="169">
        <v>9.2454000000000001</v>
      </c>
      <c r="O40" s="220">
        <v>8929.1550000000007</v>
      </c>
      <c r="P40" s="169"/>
      <c r="Q40" s="169"/>
      <c r="R40" s="169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69"/>
      <c r="Z40" s="169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1</v>
      </c>
      <c r="AR40" s="108">
        <f t="shared" si="5"/>
        <v>9.2454000000000001</v>
      </c>
      <c r="AS40" s="108">
        <f t="shared" si="5"/>
        <v>8929.1550000000007</v>
      </c>
      <c r="AT40" s="53" t="s">
        <v>23</v>
      </c>
      <c r="AU40" s="295" t="s">
        <v>50</v>
      </c>
      <c r="AV40" s="49"/>
      <c r="AW40" s="12"/>
    </row>
    <row r="41" spans="1:49" ht="24" customHeight="1">
      <c r="A41" s="48" t="s">
        <v>51</v>
      </c>
      <c r="B41" s="294"/>
      <c r="C41" s="101" t="s">
        <v>24</v>
      </c>
      <c r="D41" s="126"/>
      <c r="E41" s="126"/>
      <c r="F41" s="126"/>
      <c r="G41" s="23"/>
      <c r="H41" s="23"/>
      <c r="I41" s="23"/>
      <c r="J41" s="116">
        <f t="shared" si="3"/>
        <v>0</v>
      </c>
      <c r="K41" s="116">
        <f t="shared" si="3"/>
        <v>0</v>
      </c>
      <c r="L41" s="116">
        <f t="shared" si="3"/>
        <v>0</v>
      </c>
      <c r="M41" s="213"/>
      <c r="N41" s="213"/>
      <c r="O41" s="219"/>
      <c r="P41" s="213"/>
      <c r="Q41" s="213"/>
      <c r="R41" s="213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3"/>
      <c r="Z41" s="213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96"/>
      <c r="AV41" s="49" t="s">
        <v>51</v>
      </c>
      <c r="AW41" s="12"/>
    </row>
    <row r="42" spans="1:49" ht="24" customHeight="1">
      <c r="A42" s="48"/>
      <c r="B42" s="293" t="s">
        <v>52</v>
      </c>
      <c r="C42" s="102" t="s">
        <v>23</v>
      </c>
      <c r="D42" s="125">
        <v>1</v>
      </c>
      <c r="E42" s="125">
        <v>6.2564000000000002</v>
      </c>
      <c r="F42" s="125">
        <v>6041.7555042778486</v>
      </c>
      <c r="G42" s="20">
        <v>2</v>
      </c>
      <c r="H42" s="20">
        <v>19.365400000000001</v>
      </c>
      <c r="I42" s="20">
        <v>13246.106</v>
      </c>
      <c r="J42" s="25">
        <f t="shared" si="3"/>
        <v>3</v>
      </c>
      <c r="K42" s="25">
        <f t="shared" si="3"/>
        <v>25.6218</v>
      </c>
      <c r="L42" s="25">
        <f t="shared" si="3"/>
        <v>19287.861504277847</v>
      </c>
      <c r="M42" s="169">
        <v>16</v>
      </c>
      <c r="N42" s="169">
        <v>428.05040000000002</v>
      </c>
      <c r="O42" s="220">
        <v>191381.027</v>
      </c>
      <c r="P42" s="169"/>
      <c r="Q42" s="169"/>
      <c r="R42" s="169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69"/>
      <c r="Z42" s="169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19</v>
      </c>
      <c r="AR42" s="108">
        <f t="shared" si="5"/>
        <v>453.67220000000003</v>
      </c>
      <c r="AS42" s="108">
        <f t="shared" si="5"/>
        <v>210668.88850427786</v>
      </c>
      <c r="AT42" s="32" t="s">
        <v>23</v>
      </c>
      <c r="AU42" s="295" t="s">
        <v>52</v>
      </c>
      <c r="AV42" s="49"/>
      <c r="AW42" s="12"/>
    </row>
    <row r="43" spans="1:49" ht="24" customHeight="1">
      <c r="A43" s="48" t="s">
        <v>53</v>
      </c>
      <c r="B43" s="294"/>
      <c r="C43" s="101" t="s">
        <v>24</v>
      </c>
      <c r="D43" s="126">
        <v>12</v>
      </c>
      <c r="E43" s="126">
        <v>125.675</v>
      </c>
      <c r="F43" s="127">
        <v>110391.1265744441</v>
      </c>
      <c r="G43" s="23">
        <v>30</v>
      </c>
      <c r="H43" s="23">
        <v>343.8836</v>
      </c>
      <c r="I43" s="23">
        <v>296194.984</v>
      </c>
      <c r="J43" s="116">
        <f t="shared" si="3"/>
        <v>42</v>
      </c>
      <c r="K43" s="116">
        <f t="shared" si="3"/>
        <v>469.55860000000001</v>
      </c>
      <c r="L43" s="116">
        <f t="shared" si="3"/>
        <v>406586.11057444412</v>
      </c>
      <c r="M43" s="213">
        <v>9</v>
      </c>
      <c r="N43" s="213">
        <v>181.90379999999999</v>
      </c>
      <c r="O43" s="219">
        <v>51364.633999999998</v>
      </c>
      <c r="P43" s="213"/>
      <c r="Q43" s="213"/>
      <c r="R43" s="213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3"/>
      <c r="Z43" s="213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51</v>
      </c>
      <c r="AR43" s="45">
        <f t="shared" si="5"/>
        <v>651.4624</v>
      </c>
      <c r="AS43" s="45">
        <f t="shared" si="5"/>
        <v>457950.74457444414</v>
      </c>
      <c r="AT43" s="61" t="s">
        <v>24</v>
      </c>
      <c r="AU43" s="296"/>
      <c r="AV43" s="49" t="s">
        <v>53</v>
      </c>
      <c r="AW43" s="12"/>
    </row>
    <row r="44" spans="1:49" ht="24" customHeight="1">
      <c r="A44" s="48"/>
      <c r="B44" s="293" t="s">
        <v>54</v>
      </c>
      <c r="C44" s="102" t="s">
        <v>23</v>
      </c>
      <c r="D44" s="125"/>
      <c r="E44" s="125"/>
      <c r="F44" s="125"/>
      <c r="G44" s="20"/>
      <c r="H44" s="20"/>
      <c r="I44" s="20"/>
      <c r="J44" s="25">
        <f t="shared" si="3"/>
        <v>0</v>
      </c>
      <c r="K44" s="25">
        <f t="shared" si="3"/>
        <v>0</v>
      </c>
      <c r="L44" s="25">
        <f t="shared" si="3"/>
        <v>0</v>
      </c>
      <c r="M44" s="169">
        <v>75</v>
      </c>
      <c r="N44" s="169">
        <v>2.5777000000000001</v>
      </c>
      <c r="O44" s="218">
        <v>1016.518</v>
      </c>
      <c r="P44" s="169"/>
      <c r="Q44" s="169"/>
      <c r="R44" s="169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69"/>
      <c r="Z44" s="169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75</v>
      </c>
      <c r="AR44" s="108">
        <f t="shared" si="5"/>
        <v>2.5777000000000001</v>
      </c>
      <c r="AS44" s="108">
        <f t="shared" si="5"/>
        <v>1016.518</v>
      </c>
      <c r="AT44" s="62" t="s">
        <v>23</v>
      </c>
      <c r="AU44" s="295" t="s">
        <v>54</v>
      </c>
      <c r="AV44" s="49"/>
      <c r="AW44" s="12"/>
    </row>
    <row r="45" spans="1:49" ht="24" customHeight="1">
      <c r="A45" s="48" t="s">
        <v>27</v>
      </c>
      <c r="B45" s="294"/>
      <c r="C45" s="101" t="s">
        <v>24</v>
      </c>
      <c r="D45" s="126"/>
      <c r="E45" s="126"/>
      <c r="F45" s="126"/>
      <c r="G45" s="23"/>
      <c r="H45" s="23"/>
      <c r="I45" s="23"/>
      <c r="J45" s="116">
        <f t="shared" si="3"/>
        <v>0</v>
      </c>
      <c r="K45" s="116">
        <f t="shared" si="3"/>
        <v>0</v>
      </c>
      <c r="L45" s="116">
        <f t="shared" si="3"/>
        <v>0</v>
      </c>
      <c r="M45" s="213"/>
      <c r="N45" s="213"/>
      <c r="O45" s="219"/>
      <c r="P45" s="213"/>
      <c r="Q45" s="213"/>
      <c r="R45" s="213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3"/>
      <c r="Z45" s="213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96"/>
      <c r="AV45" s="29" t="s">
        <v>27</v>
      </c>
      <c r="AW45" s="12"/>
    </row>
    <row r="46" spans="1:49" ht="24" customHeight="1">
      <c r="A46" s="48"/>
      <c r="B46" s="293" t="s">
        <v>55</v>
      </c>
      <c r="C46" s="102" t="s">
        <v>23</v>
      </c>
      <c r="D46" s="125"/>
      <c r="E46" s="125"/>
      <c r="F46" s="125"/>
      <c r="G46" s="20"/>
      <c r="H46" s="20"/>
      <c r="I46" s="20"/>
      <c r="J46" s="25">
        <f t="shared" si="3"/>
        <v>0</v>
      </c>
      <c r="K46" s="25">
        <f t="shared" si="3"/>
        <v>0</v>
      </c>
      <c r="L46" s="25">
        <f t="shared" si="3"/>
        <v>0</v>
      </c>
      <c r="M46" s="169"/>
      <c r="N46" s="169"/>
      <c r="O46" s="220"/>
      <c r="P46" s="169"/>
      <c r="Q46" s="169"/>
      <c r="R46" s="169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69"/>
      <c r="Z46" s="169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>
        <v>33</v>
      </c>
      <c r="AO46" s="20">
        <v>1.2028000000000001</v>
      </c>
      <c r="AP46" s="20">
        <v>1139.3599999999999</v>
      </c>
      <c r="AQ46" s="108">
        <f t="shared" si="5"/>
        <v>33</v>
      </c>
      <c r="AR46" s="108">
        <f t="shared" si="5"/>
        <v>1.2028000000000001</v>
      </c>
      <c r="AS46" s="108">
        <f t="shared" si="5"/>
        <v>1139.3599999999999</v>
      </c>
      <c r="AT46" s="32" t="s">
        <v>23</v>
      </c>
      <c r="AU46" s="295" t="s">
        <v>55</v>
      </c>
      <c r="AV46" s="29"/>
      <c r="AW46" s="12"/>
    </row>
    <row r="47" spans="1:49" ht="24" customHeight="1">
      <c r="A47" s="26"/>
      <c r="B47" s="294"/>
      <c r="C47" s="101" t="s">
        <v>24</v>
      </c>
      <c r="D47" s="126"/>
      <c r="E47" s="126"/>
      <c r="F47" s="126"/>
      <c r="G47" s="23"/>
      <c r="H47" s="23"/>
      <c r="I47" s="23"/>
      <c r="J47" s="116">
        <f t="shared" si="3"/>
        <v>0</v>
      </c>
      <c r="K47" s="116">
        <f t="shared" si="3"/>
        <v>0</v>
      </c>
      <c r="L47" s="116">
        <f t="shared" si="3"/>
        <v>0</v>
      </c>
      <c r="M47" s="213"/>
      <c r="N47" s="213"/>
      <c r="O47" s="219"/>
      <c r="P47" s="213"/>
      <c r="Q47" s="213"/>
      <c r="R47" s="213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3"/>
      <c r="Z47" s="213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96"/>
      <c r="AV47" s="30"/>
      <c r="AW47" s="12"/>
    </row>
    <row r="48" spans="1:49" ht="24" customHeight="1">
      <c r="A48" s="48"/>
      <c r="B48" s="293" t="s">
        <v>56</v>
      </c>
      <c r="C48" s="102" t="s">
        <v>23</v>
      </c>
      <c r="D48" s="125"/>
      <c r="E48" s="125"/>
      <c r="F48" s="125"/>
      <c r="G48" s="20"/>
      <c r="H48" s="20"/>
      <c r="I48" s="20"/>
      <c r="J48" s="25">
        <f t="shared" si="3"/>
        <v>0</v>
      </c>
      <c r="K48" s="25">
        <f t="shared" si="3"/>
        <v>0</v>
      </c>
      <c r="L48" s="25">
        <f t="shared" si="3"/>
        <v>0</v>
      </c>
      <c r="M48" s="169"/>
      <c r="N48" s="169"/>
      <c r="O48" s="220"/>
      <c r="P48" s="169"/>
      <c r="Q48" s="169"/>
      <c r="R48" s="169"/>
      <c r="S48" s="111"/>
      <c r="T48" s="40"/>
      <c r="U48" s="40"/>
      <c r="V48" s="25">
        <f t="shared" si="4"/>
        <v>0</v>
      </c>
      <c r="W48" s="25">
        <f t="shared" si="1"/>
        <v>0</v>
      </c>
      <c r="X48" s="25">
        <f t="shared" si="1"/>
        <v>0</v>
      </c>
      <c r="Y48" s="169"/>
      <c r="Z48" s="169"/>
      <c r="AA48" s="108"/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0</v>
      </c>
      <c r="AR48" s="108">
        <f t="shared" si="5"/>
        <v>0</v>
      </c>
      <c r="AS48" s="108">
        <f t="shared" si="5"/>
        <v>0</v>
      </c>
      <c r="AT48" s="32" t="s">
        <v>23</v>
      </c>
      <c r="AU48" s="295" t="s">
        <v>56</v>
      </c>
      <c r="AV48" s="29"/>
      <c r="AW48" s="12"/>
    </row>
    <row r="49" spans="1:49" ht="24" customHeight="1">
      <c r="A49" s="48" t="s">
        <v>57</v>
      </c>
      <c r="B49" s="294"/>
      <c r="C49" s="101" t="s">
        <v>24</v>
      </c>
      <c r="D49" s="126"/>
      <c r="E49" s="126"/>
      <c r="F49" s="126"/>
      <c r="G49" s="23"/>
      <c r="H49" s="23"/>
      <c r="I49" s="23"/>
      <c r="J49" s="116">
        <f t="shared" si="3"/>
        <v>0</v>
      </c>
      <c r="K49" s="116">
        <f t="shared" si="3"/>
        <v>0</v>
      </c>
      <c r="L49" s="116">
        <f t="shared" si="3"/>
        <v>0</v>
      </c>
      <c r="M49" s="213"/>
      <c r="N49" s="213"/>
      <c r="O49" s="219"/>
      <c r="P49" s="213"/>
      <c r="Q49" s="213"/>
      <c r="R49" s="213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3"/>
      <c r="Z49" s="213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96"/>
      <c r="AV49" s="29" t="s">
        <v>57</v>
      </c>
      <c r="AW49" s="12"/>
    </row>
    <row r="50" spans="1:49" ht="24" customHeight="1">
      <c r="A50" s="48"/>
      <c r="B50" s="293" t="s">
        <v>58</v>
      </c>
      <c r="C50" s="102" t="s">
        <v>23</v>
      </c>
      <c r="D50" s="125"/>
      <c r="E50" s="125"/>
      <c r="F50" s="125"/>
      <c r="G50" s="20"/>
      <c r="H50" s="20"/>
      <c r="I50" s="20"/>
      <c r="J50" s="25">
        <f t="shared" si="3"/>
        <v>0</v>
      </c>
      <c r="K50" s="25">
        <f t="shared" si="3"/>
        <v>0</v>
      </c>
      <c r="L50" s="25">
        <f t="shared" si="3"/>
        <v>0</v>
      </c>
      <c r="M50" s="169"/>
      <c r="N50" s="169"/>
      <c r="O50" s="220"/>
      <c r="P50" s="169"/>
      <c r="Q50" s="169"/>
      <c r="R50" s="169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69"/>
      <c r="Z50" s="169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0</v>
      </c>
      <c r="AR50" s="108">
        <f t="shared" si="5"/>
        <v>0</v>
      </c>
      <c r="AS50" s="108">
        <f t="shared" si="5"/>
        <v>0</v>
      </c>
      <c r="AT50" s="32" t="s">
        <v>23</v>
      </c>
      <c r="AU50" s="295" t="s">
        <v>58</v>
      </c>
      <c r="AV50" s="28"/>
      <c r="AW50" s="12"/>
    </row>
    <row r="51" spans="1:49" ht="24" customHeight="1">
      <c r="A51" s="48"/>
      <c r="B51" s="294"/>
      <c r="C51" s="101" t="s">
        <v>24</v>
      </c>
      <c r="D51" s="126"/>
      <c r="E51" s="126"/>
      <c r="F51" s="126"/>
      <c r="G51" s="23"/>
      <c r="H51" s="23"/>
      <c r="I51" s="23"/>
      <c r="J51" s="116">
        <f t="shared" si="3"/>
        <v>0</v>
      </c>
      <c r="K51" s="116">
        <f t="shared" si="3"/>
        <v>0</v>
      </c>
      <c r="L51" s="116">
        <f t="shared" si="3"/>
        <v>0</v>
      </c>
      <c r="M51" s="213"/>
      <c r="N51" s="213"/>
      <c r="O51" s="219"/>
      <c r="P51" s="213"/>
      <c r="Q51" s="213"/>
      <c r="R51" s="213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3"/>
      <c r="Z51" s="213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296"/>
      <c r="AV51" s="29"/>
      <c r="AW51" s="12"/>
    </row>
    <row r="52" spans="1:49" ht="24" customHeight="1">
      <c r="A52" s="48"/>
      <c r="B52" s="293" t="s">
        <v>59</v>
      </c>
      <c r="C52" s="102" t="s">
        <v>23</v>
      </c>
      <c r="D52" s="125"/>
      <c r="E52" s="125"/>
      <c r="F52" s="125"/>
      <c r="G52" s="20"/>
      <c r="H52" s="20"/>
      <c r="I52" s="20"/>
      <c r="J52" s="25">
        <f t="shared" si="3"/>
        <v>0</v>
      </c>
      <c r="K52" s="25">
        <f t="shared" si="3"/>
        <v>0</v>
      </c>
      <c r="L52" s="25">
        <f t="shared" si="3"/>
        <v>0</v>
      </c>
      <c r="M52" s="169"/>
      <c r="N52" s="169"/>
      <c r="O52" s="220"/>
      <c r="P52" s="169"/>
      <c r="Q52" s="169"/>
      <c r="R52" s="169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69"/>
      <c r="Z52" s="169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95" t="s">
        <v>59</v>
      </c>
      <c r="AV52" s="29"/>
      <c r="AW52" s="12"/>
    </row>
    <row r="53" spans="1:49" ht="24" customHeight="1">
      <c r="A53" s="48" t="s">
        <v>27</v>
      </c>
      <c r="B53" s="294"/>
      <c r="C53" s="101" t="s">
        <v>24</v>
      </c>
      <c r="D53" s="126"/>
      <c r="E53" s="126"/>
      <c r="F53" s="127"/>
      <c r="G53" s="23"/>
      <c r="H53" s="23"/>
      <c r="I53" s="23"/>
      <c r="J53" s="116">
        <f t="shared" si="3"/>
        <v>0</v>
      </c>
      <c r="K53" s="116">
        <f t="shared" si="3"/>
        <v>0</v>
      </c>
      <c r="L53" s="116">
        <f t="shared" si="3"/>
        <v>0</v>
      </c>
      <c r="M53" s="213"/>
      <c r="N53" s="213"/>
      <c r="O53" s="221"/>
      <c r="P53" s="213"/>
      <c r="Q53" s="213"/>
      <c r="R53" s="213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3"/>
      <c r="Z53" s="213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0</v>
      </c>
      <c r="AR53" s="45">
        <f t="shared" si="5"/>
        <v>0</v>
      </c>
      <c r="AS53" s="45">
        <f t="shared" si="5"/>
        <v>0</v>
      </c>
      <c r="AT53" s="61" t="s">
        <v>24</v>
      </c>
      <c r="AU53" s="296"/>
      <c r="AV53" s="29" t="s">
        <v>27</v>
      </c>
      <c r="AW53" s="12"/>
    </row>
    <row r="54" spans="1:49" ht="24" customHeight="1">
      <c r="A54" s="48"/>
      <c r="B54" s="293" t="s">
        <v>60</v>
      </c>
      <c r="C54" s="102" t="s">
        <v>23</v>
      </c>
      <c r="D54" s="125"/>
      <c r="E54" s="125"/>
      <c r="F54" s="125"/>
      <c r="G54" s="20"/>
      <c r="H54" s="20"/>
      <c r="I54" s="20"/>
      <c r="J54" s="25">
        <f t="shared" si="3"/>
        <v>0</v>
      </c>
      <c r="K54" s="25">
        <f t="shared" si="3"/>
        <v>0</v>
      </c>
      <c r="L54" s="25">
        <f t="shared" si="3"/>
        <v>0</v>
      </c>
      <c r="M54" s="169"/>
      <c r="N54" s="169"/>
      <c r="O54" s="218"/>
      <c r="P54" s="169"/>
      <c r="Q54" s="169"/>
      <c r="R54" s="169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69"/>
      <c r="Z54" s="169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108">
        <f t="shared" si="5"/>
        <v>0</v>
      </c>
      <c r="AR54" s="108">
        <f t="shared" si="5"/>
        <v>0</v>
      </c>
      <c r="AS54" s="108">
        <f t="shared" si="5"/>
        <v>0</v>
      </c>
      <c r="AT54" s="62" t="s">
        <v>23</v>
      </c>
      <c r="AU54" s="295" t="s">
        <v>60</v>
      </c>
      <c r="AV54" s="49"/>
      <c r="AW54" s="12"/>
    </row>
    <row r="55" spans="1:49" ht="24" customHeight="1">
      <c r="A55" s="26"/>
      <c r="B55" s="294"/>
      <c r="C55" s="101" t="s">
        <v>24</v>
      </c>
      <c r="D55" s="126"/>
      <c r="E55" s="126"/>
      <c r="F55" s="126"/>
      <c r="G55" s="23"/>
      <c r="H55" s="23"/>
      <c r="I55" s="23"/>
      <c r="J55" s="116">
        <f t="shared" si="3"/>
        <v>0</v>
      </c>
      <c r="K55" s="116">
        <f t="shared" si="3"/>
        <v>0</v>
      </c>
      <c r="L55" s="116">
        <f t="shared" si="3"/>
        <v>0</v>
      </c>
      <c r="M55" s="213"/>
      <c r="N55" s="213"/>
      <c r="O55" s="219"/>
      <c r="P55" s="213"/>
      <c r="Q55" s="213"/>
      <c r="R55" s="213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3"/>
      <c r="Z55" s="213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96"/>
      <c r="AV55" s="27"/>
      <c r="AW55" s="12"/>
    </row>
    <row r="56" spans="1:49" ht="24" customHeight="1">
      <c r="A56" s="315" t="s">
        <v>61</v>
      </c>
      <c r="B56" s="295" t="s">
        <v>62</v>
      </c>
      <c r="C56" s="102" t="s">
        <v>23</v>
      </c>
      <c r="D56" s="125"/>
      <c r="E56" s="125"/>
      <c r="F56" s="125"/>
      <c r="G56" s="20"/>
      <c r="H56" s="20"/>
      <c r="I56" s="20"/>
      <c r="J56" s="25">
        <f t="shared" si="3"/>
        <v>0</v>
      </c>
      <c r="K56" s="25">
        <f t="shared" si="3"/>
        <v>0</v>
      </c>
      <c r="L56" s="25">
        <f t="shared" si="3"/>
        <v>0</v>
      </c>
      <c r="M56" s="169">
        <v>3</v>
      </c>
      <c r="N56" s="169">
        <v>0.74199999999999999</v>
      </c>
      <c r="O56" s="220">
        <v>100.52</v>
      </c>
      <c r="P56" s="169"/>
      <c r="Q56" s="169"/>
      <c r="R56" s="169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69"/>
      <c r="Z56" s="169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>
        <v>1</v>
      </c>
      <c r="AL56" s="20">
        <v>6.4000000000000003E-3</v>
      </c>
      <c r="AM56" s="20">
        <v>16.373000000000001</v>
      </c>
      <c r="AN56" s="20"/>
      <c r="AO56" s="20"/>
      <c r="AP56" s="20"/>
      <c r="AQ56" s="108">
        <f t="shared" si="5"/>
        <v>4</v>
      </c>
      <c r="AR56" s="108">
        <f t="shared" si="5"/>
        <v>0.74839999999999995</v>
      </c>
      <c r="AS56" s="108">
        <f t="shared" si="5"/>
        <v>116.893</v>
      </c>
      <c r="AT56" s="31" t="s">
        <v>23</v>
      </c>
      <c r="AU56" s="317" t="s">
        <v>61</v>
      </c>
      <c r="AV56" s="318" t="s">
        <v>64</v>
      </c>
      <c r="AW56" s="12"/>
    </row>
    <row r="57" spans="1:49" ht="24" customHeight="1">
      <c r="A57" s="316"/>
      <c r="B57" s="296"/>
      <c r="C57" s="101" t="s">
        <v>24</v>
      </c>
      <c r="D57" s="126"/>
      <c r="E57" s="126"/>
      <c r="F57" s="126"/>
      <c r="G57" s="23"/>
      <c r="H57" s="23"/>
      <c r="I57" s="23"/>
      <c r="J57" s="116">
        <f t="shared" si="3"/>
        <v>0</v>
      </c>
      <c r="K57" s="116">
        <f t="shared" si="3"/>
        <v>0</v>
      </c>
      <c r="L57" s="116">
        <f t="shared" si="3"/>
        <v>0</v>
      </c>
      <c r="M57" s="213"/>
      <c r="N57" s="213"/>
      <c r="O57" s="219"/>
      <c r="P57" s="213"/>
      <c r="Q57" s="213"/>
      <c r="R57" s="213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3"/>
      <c r="Z57" s="213"/>
      <c r="AA57" s="109"/>
      <c r="AB57" s="157"/>
      <c r="AC57" s="23"/>
      <c r="AD57" s="23"/>
      <c r="AE57" s="23"/>
      <c r="AF57" s="23"/>
      <c r="AG57" s="23"/>
      <c r="AH57" s="23"/>
      <c r="AI57" s="276"/>
      <c r="AJ57" s="276"/>
      <c r="AK57" s="23"/>
      <c r="AL57" s="23"/>
      <c r="AM57" s="23"/>
      <c r="AN57" s="23"/>
      <c r="AO57" s="23"/>
      <c r="AP57" s="23"/>
      <c r="AQ57" s="45">
        <f t="shared" si="5"/>
        <v>0</v>
      </c>
      <c r="AR57" s="45">
        <f t="shared" si="5"/>
        <v>0</v>
      </c>
      <c r="AS57" s="45">
        <f t="shared" si="5"/>
        <v>0</v>
      </c>
      <c r="AT57" s="22" t="s">
        <v>24</v>
      </c>
      <c r="AU57" s="319"/>
      <c r="AV57" s="320"/>
      <c r="AW57" s="12"/>
    </row>
    <row r="58" spans="1:49" ht="24" customHeight="1">
      <c r="A58" s="7" t="s">
        <v>64</v>
      </c>
      <c r="C58" s="103" t="s">
        <v>23</v>
      </c>
      <c r="D58" s="133"/>
      <c r="E58" s="133"/>
      <c r="F58" s="131"/>
      <c r="G58" s="184"/>
      <c r="H58" s="184"/>
      <c r="I58" s="184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14">
        <v>1374</v>
      </c>
      <c r="N58" s="214">
        <v>48.576900000000002</v>
      </c>
      <c r="O58" s="222">
        <v>25326.545999999998</v>
      </c>
      <c r="P58" s="216">
        <v>1</v>
      </c>
      <c r="Q58" s="216">
        <v>0.13400000000000001</v>
      </c>
      <c r="R58" s="216">
        <v>30.905000000000001</v>
      </c>
      <c r="S58" s="51"/>
      <c r="T58" s="51"/>
      <c r="U58" s="42"/>
      <c r="V58" s="25">
        <f t="shared" si="4"/>
        <v>1</v>
      </c>
      <c r="W58" s="25">
        <f t="shared" si="1"/>
        <v>0.13400000000000001</v>
      </c>
      <c r="X58" s="25">
        <f t="shared" si="1"/>
        <v>30.905000000000001</v>
      </c>
      <c r="Y58" s="216">
        <v>207</v>
      </c>
      <c r="Z58" s="216">
        <v>293.22930000000002</v>
      </c>
      <c r="AA58" s="287">
        <v>183885.641</v>
      </c>
      <c r="AB58" s="187">
        <v>653</v>
      </c>
      <c r="AC58" s="173">
        <v>805.57680000000005</v>
      </c>
      <c r="AD58" s="173">
        <v>76928.81</v>
      </c>
      <c r="AE58" s="173"/>
      <c r="AF58" s="173"/>
      <c r="AG58" s="173"/>
      <c r="AH58" s="191"/>
      <c r="AI58" s="184"/>
      <c r="AJ58" s="184"/>
      <c r="AK58" s="184">
        <v>29</v>
      </c>
      <c r="AL58" s="184">
        <v>0.97399999999999998</v>
      </c>
      <c r="AM58" s="184">
        <v>842.16800000000001</v>
      </c>
      <c r="AN58" s="173">
        <v>11</v>
      </c>
      <c r="AO58" s="173">
        <v>4.1067</v>
      </c>
      <c r="AP58" s="173">
        <v>1333.826</v>
      </c>
      <c r="AQ58" s="108">
        <f t="shared" ref="AQ58:AS71" si="7">SUM(J58,M58,V58,Y58,AB58,AE58,AH58,AK58,AN58)</f>
        <v>2275</v>
      </c>
      <c r="AR58" s="108">
        <f t="shared" si="7"/>
        <v>1152.5977</v>
      </c>
      <c r="AS58" s="108">
        <f t="shared" si="7"/>
        <v>288347.89600000001</v>
      </c>
      <c r="AT58" s="32" t="s">
        <v>23</v>
      </c>
      <c r="AU58" s="34"/>
      <c r="AV58" s="49" t="s">
        <v>64</v>
      </c>
      <c r="AW58" s="12"/>
    </row>
    <row r="59" spans="1:49" ht="24" customHeight="1">
      <c r="A59" s="309" t="s">
        <v>65</v>
      </c>
      <c r="B59" s="310"/>
      <c r="C59" s="104" t="s">
        <v>66</v>
      </c>
      <c r="D59" s="125"/>
      <c r="E59" s="125"/>
      <c r="F59" s="132"/>
      <c r="G59" s="20"/>
      <c r="H59" s="186"/>
      <c r="I59" s="20"/>
      <c r="J59" s="95">
        <f t="shared" si="6"/>
        <v>0</v>
      </c>
      <c r="K59" s="95">
        <f t="shared" si="6"/>
        <v>0</v>
      </c>
      <c r="L59" s="95">
        <f t="shared" si="6"/>
        <v>0</v>
      </c>
      <c r="M59" s="169"/>
      <c r="N59" s="215"/>
      <c r="O59" s="220"/>
      <c r="P59" s="169"/>
      <c r="Q59" s="215"/>
      <c r="R59" s="169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69"/>
      <c r="Z59" s="215"/>
      <c r="AA59" s="108"/>
      <c r="AB59" s="153"/>
      <c r="AC59" s="186"/>
      <c r="AD59" s="20"/>
      <c r="AE59" s="20"/>
      <c r="AF59" s="186"/>
      <c r="AG59" s="20"/>
      <c r="AH59" s="20"/>
      <c r="AI59" s="186"/>
      <c r="AJ59" s="20"/>
      <c r="AK59" s="20"/>
      <c r="AL59" s="186"/>
      <c r="AM59" s="20"/>
      <c r="AN59" s="20"/>
      <c r="AO59" s="186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11" t="s">
        <v>65</v>
      </c>
      <c r="AV59" s="312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23"/>
      <c r="H60" s="23"/>
      <c r="I60" s="23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13">
        <v>45</v>
      </c>
      <c r="N60" s="213">
        <v>0.87819999999999998</v>
      </c>
      <c r="O60" s="219">
        <v>975.18299999999999</v>
      </c>
      <c r="P60" s="213">
        <v>10</v>
      </c>
      <c r="Q60" s="213">
        <v>38.136000000000003</v>
      </c>
      <c r="R60" s="213">
        <v>12375.361000000001</v>
      </c>
      <c r="S60" s="41"/>
      <c r="T60" s="41"/>
      <c r="U60" s="41"/>
      <c r="V60" s="112">
        <f t="shared" si="4"/>
        <v>10</v>
      </c>
      <c r="W60" s="112">
        <f t="shared" si="1"/>
        <v>38.136000000000003</v>
      </c>
      <c r="X60" s="112">
        <f t="shared" si="1"/>
        <v>12375.361000000001</v>
      </c>
      <c r="Y60" s="213"/>
      <c r="Z60" s="213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55</v>
      </c>
      <c r="AR60" s="45">
        <f t="shared" si="7"/>
        <v>39.014200000000002</v>
      </c>
      <c r="AS60" s="45">
        <f t="shared" si="7"/>
        <v>13350.544000000002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1">
        <v>89</v>
      </c>
      <c r="E61" s="133">
        <v>26.117099999999997</v>
      </c>
      <c r="F61" s="133">
        <v>16411.35293459933</v>
      </c>
      <c r="G61" s="173">
        <v>63</v>
      </c>
      <c r="H61" s="173">
        <v>44.759600000000006</v>
      </c>
      <c r="I61" s="173">
        <v>25295.328000000001</v>
      </c>
      <c r="J61" s="25">
        <f t="shared" si="6"/>
        <v>152</v>
      </c>
      <c r="K61" s="25">
        <f t="shared" si="6"/>
        <v>70.8767</v>
      </c>
      <c r="L61" s="25">
        <f t="shared" si="6"/>
        <v>41706.680934599332</v>
      </c>
      <c r="M61" s="216">
        <v>1921</v>
      </c>
      <c r="N61" s="216">
        <v>3088.4218999999998</v>
      </c>
      <c r="O61" s="223">
        <v>332406.92799999996</v>
      </c>
      <c r="P61" s="173">
        <v>1313</v>
      </c>
      <c r="Q61" s="173">
        <v>3603.2796999999996</v>
      </c>
      <c r="R61" s="173">
        <v>805599.15700000001</v>
      </c>
      <c r="S61" s="52"/>
      <c r="T61" s="52"/>
      <c r="U61" s="52"/>
      <c r="V61" s="25">
        <f t="shared" si="4"/>
        <v>1313</v>
      </c>
      <c r="W61" s="25">
        <f t="shared" si="1"/>
        <v>3603.2796999999996</v>
      </c>
      <c r="X61" s="25">
        <f t="shared" si="1"/>
        <v>805599.15700000001</v>
      </c>
      <c r="Y61" s="216">
        <v>936</v>
      </c>
      <c r="Z61" s="216">
        <v>3075.4742000000001</v>
      </c>
      <c r="AA61" s="287">
        <v>333995.71499999997</v>
      </c>
      <c r="AB61" s="187">
        <v>1331</v>
      </c>
      <c r="AC61" s="173">
        <v>2468.0213000000003</v>
      </c>
      <c r="AD61" s="173">
        <v>133680.894</v>
      </c>
      <c r="AE61" s="184">
        <v>205</v>
      </c>
      <c r="AF61" s="184">
        <v>12.4785</v>
      </c>
      <c r="AG61" s="184">
        <v>17926.738999999998</v>
      </c>
      <c r="AH61" s="173">
        <v>115</v>
      </c>
      <c r="AI61" s="173">
        <v>67.922399999999996</v>
      </c>
      <c r="AJ61" s="173">
        <v>27219.084000000003</v>
      </c>
      <c r="AK61" s="184">
        <v>236</v>
      </c>
      <c r="AL61" s="184">
        <v>10.0138</v>
      </c>
      <c r="AM61" s="184">
        <v>9495.1029999999992</v>
      </c>
      <c r="AN61" s="173">
        <v>582</v>
      </c>
      <c r="AO61" s="173">
        <v>60.665750000000003</v>
      </c>
      <c r="AP61" s="173">
        <v>31202.799000000003</v>
      </c>
      <c r="AQ61" s="108">
        <f t="shared" si="7"/>
        <v>6791</v>
      </c>
      <c r="AR61" s="108">
        <f t="shared" si="7"/>
        <v>12457.15425</v>
      </c>
      <c r="AS61" s="108">
        <f t="shared" si="7"/>
        <v>1733233.0999345996</v>
      </c>
      <c r="AT61" s="32" t="s">
        <v>23</v>
      </c>
      <c r="AU61" s="34"/>
      <c r="AV61" s="49" t="s">
        <v>64</v>
      </c>
      <c r="AW61" s="12"/>
    </row>
    <row r="62" spans="1:49" ht="24" customHeight="1">
      <c r="A62" s="313" t="s">
        <v>67</v>
      </c>
      <c r="B62" s="314" t="s">
        <v>68</v>
      </c>
      <c r="C62" s="102" t="s">
        <v>66</v>
      </c>
      <c r="D62" s="132"/>
      <c r="E62" s="125"/>
      <c r="F62" s="125"/>
      <c r="G62" s="25"/>
      <c r="H62" s="25"/>
      <c r="I62" s="25"/>
      <c r="J62" s="95">
        <f t="shared" si="6"/>
        <v>0</v>
      </c>
      <c r="K62" s="95">
        <f t="shared" si="6"/>
        <v>0</v>
      </c>
      <c r="L62" s="95">
        <f t="shared" si="6"/>
        <v>0</v>
      </c>
      <c r="M62" s="169"/>
      <c r="N62" s="169"/>
      <c r="O62" s="220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69"/>
      <c r="Z62" s="169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11" t="s">
        <v>67</v>
      </c>
      <c r="AV62" s="312"/>
      <c r="AW62" s="12"/>
    </row>
    <row r="63" spans="1:49" ht="24" customHeight="1">
      <c r="A63" s="15"/>
      <c r="B63" s="16"/>
      <c r="C63" s="101" t="s">
        <v>24</v>
      </c>
      <c r="D63" s="126">
        <v>12</v>
      </c>
      <c r="E63" s="126">
        <v>125.675</v>
      </c>
      <c r="F63" s="126">
        <v>110391.1265744441</v>
      </c>
      <c r="G63" s="23">
        <v>30</v>
      </c>
      <c r="H63" s="23">
        <v>343.8836</v>
      </c>
      <c r="I63" s="23">
        <v>296194.984</v>
      </c>
      <c r="J63" s="112">
        <f t="shared" si="6"/>
        <v>42</v>
      </c>
      <c r="K63" s="112">
        <f t="shared" si="6"/>
        <v>469.55860000000001</v>
      </c>
      <c r="L63" s="112">
        <f t="shared" si="6"/>
        <v>406586.11057444412</v>
      </c>
      <c r="M63" s="213">
        <v>66</v>
      </c>
      <c r="N63" s="213">
        <v>337.87879999999996</v>
      </c>
      <c r="O63" s="219">
        <v>72023.865000000005</v>
      </c>
      <c r="P63" s="23">
        <v>16</v>
      </c>
      <c r="Q63" s="23">
        <v>443.036</v>
      </c>
      <c r="R63" s="23">
        <v>29305.165000000001</v>
      </c>
      <c r="S63" s="44"/>
      <c r="T63" s="44"/>
      <c r="U63" s="44"/>
      <c r="V63" s="112">
        <f t="shared" si="4"/>
        <v>16</v>
      </c>
      <c r="W63" s="112">
        <f t="shared" si="1"/>
        <v>443.036</v>
      </c>
      <c r="X63" s="112">
        <f t="shared" si="1"/>
        <v>29305.165000000001</v>
      </c>
      <c r="Y63" s="213"/>
      <c r="Z63" s="213"/>
      <c r="AA63" s="109"/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124</v>
      </c>
      <c r="AR63" s="45">
        <f t="shared" si="7"/>
        <v>1250.4734000000001</v>
      </c>
      <c r="AS63" s="45">
        <f t="shared" si="7"/>
        <v>507915.14057444409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93" t="s">
        <v>70</v>
      </c>
      <c r="C64" s="102" t="s">
        <v>23</v>
      </c>
      <c r="D64" s="125"/>
      <c r="E64" s="125"/>
      <c r="F64" s="125"/>
      <c r="G64" s="20">
        <v>190</v>
      </c>
      <c r="H64" s="20">
        <v>22.418800000000001</v>
      </c>
      <c r="I64" s="20">
        <v>25333.159</v>
      </c>
      <c r="J64" s="25">
        <f t="shared" si="6"/>
        <v>190</v>
      </c>
      <c r="K64" s="25">
        <f t="shared" si="6"/>
        <v>22.418800000000001</v>
      </c>
      <c r="L64" s="25">
        <f t="shared" si="6"/>
        <v>25333.159</v>
      </c>
      <c r="M64" s="169">
        <v>1015</v>
      </c>
      <c r="N64" s="169">
        <v>102.7891</v>
      </c>
      <c r="O64" s="220">
        <v>103450.545</v>
      </c>
      <c r="P64" s="20">
        <v>2026</v>
      </c>
      <c r="Q64" s="20">
        <v>434.8279</v>
      </c>
      <c r="R64" s="20">
        <v>283981.05099999998</v>
      </c>
      <c r="S64" s="111"/>
      <c r="T64" s="40"/>
      <c r="U64" s="40"/>
      <c r="V64" s="25">
        <f t="shared" si="4"/>
        <v>2026</v>
      </c>
      <c r="W64" s="25">
        <f t="shared" si="1"/>
        <v>434.8279</v>
      </c>
      <c r="X64" s="25">
        <f t="shared" si="1"/>
        <v>283981.05099999998</v>
      </c>
      <c r="Y64" s="169">
        <v>72</v>
      </c>
      <c r="Z64" s="169">
        <v>421.36200000000002</v>
      </c>
      <c r="AA64" s="108">
        <v>59098.389000000003</v>
      </c>
      <c r="AB64" s="153">
        <v>11</v>
      </c>
      <c r="AC64" s="20">
        <v>4.2200000000000001E-2</v>
      </c>
      <c r="AD64" s="20">
        <v>41.125999999999998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3314</v>
      </c>
      <c r="AR64" s="108">
        <f t="shared" si="7"/>
        <v>981.43999999999994</v>
      </c>
      <c r="AS64" s="108">
        <f t="shared" si="7"/>
        <v>471904.27</v>
      </c>
      <c r="AT64" s="32" t="s">
        <v>23</v>
      </c>
      <c r="AU64" s="295" t="s">
        <v>70</v>
      </c>
      <c r="AV64" s="35" t="s">
        <v>69</v>
      </c>
      <c r="AW64" s="12"/>
    </row>
    <row r="65" spans="1:49" ht="24" customHeight="1">
      <c r="A65" s="48"/>
      <c r="B65" s="294"/>
      <c r="C65" s="101" t="s">
        <v>24</v>
      </c>
      <c r="D65" s="126">
        <v>308</v>
      </c>
      <c r="E65" s="126">
        <v>26.326799999999999</v>
      </c>
      <c r="F65" s="127">
        <v>31108.052490956572</v>
      </c>
      <c r="G65" s="23">
        <v>68</v>
      </c>
      <c r="H65" s="23">
        <v>498.19380000000001</v>
      </c>
      <c r="I65" s="23">
        <v>238417.43299999999</v>
      </c>
      <c r="J65" s="116">
        <f t="shared" si="6"/>
        <v>376</v>
      </c>
      <c r="K65" s="116">
        <f t="shared" si="6"/>
        <v>524.52060000000006</v>
      </c>
      <c r="L65" s="116">
        <f t="shared" si="6"/>
        <v>269525.48549095658</v>
      </c>
      <c r="M65" s="213">
        <v>62</v>
      </c>
      <c r="N65" s="213">
        <v>4.1947999999999999</v>
      </c>
      <c r="O65" s="221">
        <v>3868.8649999999998</v>
      </c>
      <c r="P65" s="23">
        <v>32</v>
      </c>
      <c r="Q65" s="23">
        <v>3.4207999999999998</v>
      </c>
      <c r="R65" s="23">
        <v>1004.064</v>
      </c>
      <c r="S65" s="41"/>
      <c r="T65" s="41"/>
      <c r="U65" s="41"/>
      <c r="V65" s="116">
        <f t="shared" si="4"/>
        <v>32</v>
      </c>
      <c r="W65" s="116">
        <f t="shared" si="1"/>
        <v>3.4207999999999998</v>
      </c>
      <c r="X65" s="116">
        <f t="shared" si="1"/>
        <v>1004.064</v>
      </c>
      <c r="Y65" s="213">
        <v>2</v>
      </c>
      <c r="Z65" s="213">
        <v>0.72</v>
      </c>
      <c r="AA65" s="109">
        <v>131.976</v>
      </c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472</v>
      </c>
      <c r="AR65" s="45">
        <f t="shared" si="7"/>
        <v>532.85620000000006</v>
      </c>
      <c r="AS65" s="45">
        <f t="shared" si="7"/>
        <v>274530.3904909566</v>
      </c>
      <c r="AT65" s="61" t="s">
        <v>24</v>
      </c>
      <c r="AU65" s="296"/>
      <c r="AV65" s="49"/>
      <c r="AW65" s="12"/>
    </row>
    <row r="66" spans="1:49" ht="24" customHeight="1">
      <c r="A66" s="48" t="s">
        <v>71</v>
      </c>
      <c r="B66" s="293" t="s">
        <v>72</v>
      </c>
      <c r="C66" s="102" t="s">
        <v>23</v>
      </c>
      <c r="D66" s="125"/>
      <c r="E66" s="125"/>
      <c r="F66" s="125"/>
      <c r="G66" s="174"/>
      <c r="H66" s="174"/>
      <c r="I66" s="192"/>
      <c r="J66" s="25">
        <f t="shared" si="6"/>
        <v>0</v>
      </c>
      <c r="K66" s="25">
        <f t="shared" si="6"/>
        <v>0</v>
      </c>
      <c r="L66" s="25">
        <f t="shared" si="6"/>
        <v>0</v>
      </c>
      <c r="M66" s="169"/>
      <c r="N66" s="169"/>
      <c r="O66" s="220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69"/>
      <c r="Z66" s="169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95" t="s">
        <v>72</v>
      </c>
      <c r="AV66" s="49" t="s">
        <v>71</v>
      </c>
      <c r="AW66" s="12"/>
    </row>
    <row r="67" spans="1:49" ht="24" customHeight="1">
      <c r="A67" s="26" t="s">
        <v>49</v>
      </c>
      <c r="B67" s="294"/>
      <c r="C67" s="101" t="s">
        <v>24</v>
      </c>
      <c r="D67" s="126"/>
      <c r="E67" s="126"/>
      <c r="F67" s="126"/>
      <c r="G67" s="176"/>
      <c r="H67" s="176"/>
      <c r="I67" s="193"/>
      <c r="J67" s="116">
        <f t="shared" si="6"/>
        <v>0</v>
      </c>
      <c r="K67" s="116">
        <f t="shared" si="6"/>
        <v>0</v>
      </c>
      <c r="L67" s="116">
        <f t="shared" si="6"/>
        <v>0</v>
      </c>
      <c r="M67" s="213"/>
      <c r="N67" s="213"/>
      <c r="O67" s="219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3"/>
      <c r="Z67" s="213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96"/>
      <c r="AV67" s="27" t="s">
        <v>49</v>
      </c>
      <c r="AW67" s="12"/>
    </row>
    <row r="68" spans="1:49" ht="24" customHeight="1">
      <c r="A68" s="297" t="s">
        <v>73</v>
      </c>
      <c r="B68" s="298"/>
      <c r="C68" s="102" t="s">
        <v>23</v>
      </c>
      <c r="D68" s="20">
        <v>89</v>
      </c>
      <c r="E68" s="20">
        <v>26.117099999999997</v>
      </c>
      <c r="F68" s="25">
        <v>16411.35293459933</v>
      </c>
      <c r="G68" s="153">
        <v>253</v>
      </c>
      <c r="H68" s="20">
        <v>67.178400000000011</v>
      </c>
      <c r="I68" s="134">
        <v>50628.487000000001</v>
      </c>
      <c r="J68" s="25">
        <f t="shared" si="6"/>
        <v>342</v>
      </c>
      <c r="K68" s="25">
        <f t="shared" si="6"/>
        <v>93.295500000000004</v>
      </c>
      <c r="L68" s="25">
        <f t="shared" si="6"/>
        <v>67039.839934599324</v>
      </c>
      <c r="M68" s="153">
        <v>2936</v>
      </c>
      <c r="N68" s="20">
        <v>3191.2109999999998</v>
      </c>
      <c r="O68" s="134">
        <v>435857.47299999994</v>
      </c>
      <c r="P68" s="20">
        <v>3339</v>
      </c>
      <c r="Q68" s="20">
        <v>4038.1075999999994</v>
      </c>
      <c r="R68" s="20">
        <v>1089580.2080000001</v>
      </c>
      <c r="S68" s="25"/>
      <c r="T68" s="25"/>
      <c r="U68" s="25"/>
      <c r="V68" s="25">
        <f t="shared" si="4"/>
        <v>3339</v>
      </c>
      <c r="W68" s="25">
        <f t="shared" si="1"/>
        <v>4038.1075999999994</v>
      </c>
      <c r="X68" s="25">
        <f t="shared" si="1"/>
        <v>1089580.2080000001</v>
      </c>
      <c r="Y68" s="169">
        <v>1008</v>
      </c>
      <c r="Z68" s="169">
        <v>3496.8362000000002</v>
      </c>
      <c r="AA68" s="108">
        <v>393094.10399999999</v>
      </c>
      <c r="AB68" s="153">
        <v>1342</v>
      </c>
      <c r="AC68" s="20">
        <v>2468.0635000000002</v>
      </c>
      <c r="AD68" s="20">
        <v>133722.01999999999</v>
      </c>
      <c r="AE68" s="20">
        <v>205</v>
      </c>
      <c r="AF68" s="20">
        <v>12.4785</v>
      </c>
      <c r="AG68" s="20">
        <v>17926.738999999998</v>
      </c>
      <c r="AH68" s="20">
        <v>115</v>
      </c>
      <c r="AI68" s="20">
        <v>67.922399999999996</v>
      </c>
      <c r="AJ68" s="20">
        <v>27219.084000000003</v>
      </c>
      <c r="AK68" s="20">
        <v>236</v>
      </c>
      <c r="AL68" s="20">
        <v>10.0138</v>
      </c>
      <c r="AM68" s="20">
        <v>9495.1029999999992</v>
      </c>
      <c r="AN68" s="20">
        <v>582</v>
      </c>
      <c r="AO68" s="20">
        <v>60.665750000000003</v>
      </c>
      <c r="AP68" s="20">
        <v>31202.799000000003</v>
      </c>
      <c r="AQ68" s="108">
        <f t="shared" si="7"/>
        <v>10105</v>
      </c>
      <c r="AR68" s="108">
        <f t="shared" si="7"/>
        <v>13438.594249999998</v>
      </c>
      <c r="AS68" s="108">
        <f t="shared" si="7"/>
        <v>2205137.3699345994</v>
      </c>
      <c r="AT68" s="31" t="s">
        <v>23</v>
      </c>
      <c r="AU68" s="301" t="s">
        <v>73</v>
      </c>
      <c r="AV68" s="302"/>
      <c r="AW68" s="12"/>
    </row>
    <row r="69" spans="1:49" ht="24" customHeight="1">
      <c r="A69" s="299"/>
      <c r="B69" s="300"/>
      <c r="C69" s="101" t="s">
        <v>24</v>
      </c>
      <c r="D69" s="23">
        <v>320</v>
      </c>
      <c r="E69" s="23">
        <v>152.0018</v>
      </c>
      <c r="F69" s="24">
        <v>141499.17906540068</v>
      </c>
      <c r="G69" s="23">
        <v>98</v>
      </c>
      <c r="H69" s="23">
        <v>842.07740000000001</v>
      </c>
      <c r="I69" s="23">
        <v>534612.41700000002</v>
      </c>
      <c r="J69" s="116">
        <f t="shared" si="6"/>
        <v>418</v>
      </c>
      <c r="K69" s="116">
        <f t="shared" si="6"/>
        <v>994.07920000000001</v>
      </c>
      <c r="L69" s="116">
        <f t="shared" si="6"/>
        <v>676111.59606540063</v>
      </c>
      <c r="M69" s="157">
        <v>128</v>
      </c>
      <c r="N69" s="23">
        <v>342.07359999999994</v>
      </c>
      <c r="O69" s="23">
        <v>75892.73000000001</v>
      </c>
      <c r="P69" s="23">
        <v>48</v>
      </c>
      <c r="Q69" s="23">
        <v>446.45679999999999</v>
      </c>
      <c r="R69" s="23">
        <v>30309.228999999999</v>
      </c>
      <c r="S69" s="24"/>
      <c r="T69" s="24"/>
      <c r="U69" s="24"/>
      <c r="V69" s="116">
        <f t="shared" si="4"/>
        <v>48</v>
      </c>
      <c r="W69" s="116">
        <f t="shared" si="1"/>
        <v>446.45679999999999</v>
      </c>
      <c r="X69" s="116">
        <f t="shared" si="1"/>
        <v>30309.228999999999</v>
      </c>
      <c r="Y69" s="213">
        <v>2</v>
      </c>
      <c r="Z69" s="213">
        <v>0.72</v>
      </c>
      <c r="AA69" s="109">
        <v>131.976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596</v>
      </c>
      <c r="AR69" s="45">
        <f t="shared" si="7"/>
        <v>1783.3295999999998</v>
      </c>
      <c r="AS69" s="45">
        <f t="shared" si="7"/>
        <v>782445.53106540069</v>
      </c>
      <c r="AT69" s="56" t="s">
        <v>24</v>
      </c>
      <c r="AU69" s="303"/>
      <c r="AV69" s="304"/>
      <c r="AW69" s="12"/>
    </row>
    <row r="70" spans="1:49" ht="24" customHeight="1" thickBot="1">
      <c r="A70" s="305" t="s">
        <v>74</v>
      </c>
      <c r="B70" s="306" t="s">
        <v>75</v>
      </c>
      <c r="C70" s="306"/>
      <c r="D70" s="36"/>
      <c r="E70" s="36"/>
      <c r="F70" s="37"/>
      <c r="G70" s="36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7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07" t="s">
        <v>74</v>
      </c>
      <c r="AU70" s="306" t="s">
        <v>75</v>
      </c>
      <c r="AV70" s="308"/>
      <c r="AW70" s="12"/>
    </row>
    <row r="71" spans="1:49" ht="24" customHeight="1" thickBot="1">
      <c r="A71" s="289" t="s">
        <v>76</v>
      </c>
      <c r="B71" s="290" t="s">
        <v>77</v>
      </c>
      <c r="C71" s="290"/>
      <c r="D71" s="36">
        <f t="shared" ref="D71:I71" si="8">D68+D69</f>
        <v>409</v>
      </c>
      <c r="E71" s="36">
        <f t="shared" si="8"/>
        <v>178.1189</v>
      </c>
      <c r="F71" s="37">
        <f t="shared" si="8"/>
        <v>157910.53200000001</v>
      </c>
      <c r="G71" s="36">
        <f t="shared" si="8"/>
        <v>351</v>
      </c>
      <c r="H71" s="36">
        <f t="shared" si="8"/>
        <v>909.25580000000002</v>
      </c>
      <c r="I71" s="36">
        <f t="shared" si="8"/>
        <v>585240.90399999998</v>
      </c>
      <c r="J71" s="117">
        <f t="shared" si="6"/>
        <v>760</v>
      </c>
      <c r="K71" s="117">
        <f t="shared" si="6"/>
        <v>1087.3747000000001</v>
      </c>
      <c r="L71" s="117">
        <f t="shared" si="6"/>
        <v>743151.43599999999</v>
      </c>
      <c r="M71" s="36">
        <f t="shared" ref="M71:R71" si="9">M68+M69</f>
        <v>3064</v>
      </c>
      <c r="N71" s="36">
        <f t="shared" si="9"/>
        <v>3533.2846</v>
      </c>
      <c r="O71" s="36">
        <f t="shared" si="9"/>
        <v>511750.20299999998</v>
      </c>
      <c r="P71" s="36">
        <f t="shared" si="9"/>
        <v>3387</v>
      </c>
      <c r="Q71" s="36">
        <f t="shared" si="9"/>
        <v>4484.5643999999993</v>
      </c>
      <c r="R71" s="36">
        <f t="shared" si="9"/>
        <v>1119889.4370000002</v>
      </c>
      <c r="S71" s="37"/>
      <c r="T71" s="37"/>
      <c r="U71" s="37"/>
      <c r="V71" s="117">
        <f t="shared" si="4"/>
        <v>3387</v>
      </c>
      <c r="W71" s="117">
        <f t="shared" si="4"/>
        <v>4484.5643999999993</v>
      </c>
      <c r="X71" s="117">
        <f t="shared" si="4"/>
        <v>1119889.4370000002</v>
      </c>
      <c r="Y71" s="217">
        <f t="shared" ref="Y71:AP71" si="10">Y68+Y69</f>
        <v>1010</v>
      </c>
      <c r="Z71" s="36">
        <f t="shared" si="10"/>
        <v>3497.5562</v>
      </c>
      <c r="AA71" s="37">
        <f t="shared" si="10"/>
        <v>393226.08</v>
      </c>
      <c r="AB71" s="65">
        <f t="shared" si="10"/>
        <v>1342</v>
      </c>
      <c r="AC71" s="36">
        <f t="shared" si="10"/>
        <v>2468.0635000000002</v>
      </c>
      <c r="AD71" s="36">
        <f t="shared" si="10"/>
        <v>133722.01999999999</v>
      </c>
      <c r="AE71" s="36">
        <f t="shared" si="10"/>
        <v>205</v>
      </c>
      <c r="AF71" s="36">
        <f t="shared" si="10"/>
        <v>12.4785</v>
      </c>
      <c r="AG71" s="36">
        <f t="shared" si="10"/>
        <v>17926.738999999998</v>
      </c>
      <c r="AH71" s="36">
        <f t="shared" si="10"/>
        <v>115</v>
      </c>
      <c r="AI71" s="36">
        <f t="shared" si="10"/>
        <v>67.922399999999996</v>
      </c>
      <c r="AJ71" s="36">
        <f t="shared" si="10"/>
        <v>27219.084000000003</v>
      </c>
      <c r="AK71" s="36">
        <f t="shared" si="10"/>
        <v>236</v>
      </c>
      <c r="AL71" s="36">
        <f t="shared" si="10"/>
        <v>10.0138</v>
      </c>
      <c r="AM71" s="36">
        <f t="shared" si="10"/>
        <v>9495.1029999999992</v>
      </c>
      <c r="AN71" s="36">
        <f t="shared" si="10"/>
        <v>582</v>
      </c>
      <c r="AO71" s="36">
        <f t="shared" si="10"/>
        <v>60.665750000000003</v>
      </c>
      <c r="AP71" s="36">
        <f t="shared" si="10"/>
        <v>31202.799000000003</v>
      </c>
      <c r="AQ71" s="46">
        <f t="shared" si="7"/>
        <v>10701</v>
      </c>
      <c r="AR71" s="46">
        <f t="shared" si="7"/>
        <v>15221.923849999997</v>
      </c>
      <c r="AS71" s="46">
        <f t="shared" si="7"/>
        <v>2987582.9010000005</v>
      </c>
      <c r="AT71" s="291" t="s">
        <v>76</v>
      </c>
      <c r="AU71" s="290" t="s">
        <v>77</v>
      </c>
      <c r="AV71" s="292" t="s">
        <v>64</v>
      </c>
      <c r="AW71" s="12"/>
    </row>
    <row r="72" spans="1:49" ht="21.95" customHeight="1">
      <c r="D72" s="85"/>
      <c r="E72" s="85"/>
      <c r="F72" s="138"/>
      <c r="G72" s="85"/>
      <c r="H72" s="85"/>
      <c r="I72" s="138"/>
      <c r="O72" s="66"/>
      <c r="P72" s="85"/>
      <c r="Q72" s="85"/>
      <c r="R72" s="86"/>
      <c r="X72" s="38" t="s">
        <v>78</v>
      </c>
      <c r="AA72" s="66"/>
      <c r="AU72" s="38" t="s">
        <v>81</v>
      </c>
    </row>
    <row r="73" spans="1:49">
      <c r="D73" s="86"/>
      <c r="E73" s="85"/>
      <c r="F73" s="86"/>
      <c r="G73" s="86"/>
      <c r="H73" s="85"/>
      <c r="I73" s="86"/>
      <c r="M73" s="39"/>
      <c r="O73" s="39"/>
      <c r="P73" s="86"/>
      <c r="Q73" s="85"/>
      <c r="R73" s="86"/>
      <c r="Y73" s="39"/>
      <c r="AA73" s="39"/>
      <c r="AR73" s="39"/>
      <c r="AS73" s="39"/>
    </row>
    <row r="74" spans="1:49">
      <c r="D74" s="86"/>
      <c r="E74" s="85"/>
      <c r="F74" s="86"/>
      <c r="G74" s="86"/>
      <c r="H74" s="85"/>
      <c r="I74" s="86"/>
      <c r="M74" s="39"/>
      <c r="O74" s="39"/>
      <c r="P74" s="39"/>
      <c r="R74" s="39"/>
      <c r="Y74" s="39"/>
      <c r="AA74" s="39"/>
    </row>
    <row r="75" spans="1:49">
      <c r="D75" s="86"/>
      <c r="E75" s="85"/>
      <c r="F75" s="86"/>
      <c r="G75" s="86"/>
      <c r="H75" s="85"/>
      <c r="I75" s="86"/>
      <c r="M75" s="39"/>
      <c r="O75" s="39"/>
      <c r="P75" s="39"/>
      <c r="R75" s="39"/>
      <c r="Y75" s="39"/>
      <c r="AA75" s="39"/>
    </row>
    <row r="76" spans="1:49">
      <c r="D76" s="86"/>
      <c r="E76" s="85"/>
      <c r="F76" s="85"/>
      <c r="G76" s="86"/>
      <c r="H76" s="85"/>
      <c r="I76" s="85"/>
      <c r="M76" s="39"/>
      <c r="P76" s="39"/>
      <c r="Y76" s="39"/>
    </row>
    <row r="77" spans="1:49">
      <c r="D77" s="86"/>
      <c r="E77" s="85"/>
      <c r="F77" s="85"/>
      <c r="G77" s="86"/>
      <c r="H77" s="85"/>
      <c r="I77" s="85"/>
      <c r="M77" s="39"/>
      <c r="P77" s="39"/>
      <c r="Y77" s="39"/>
    </row>
    <row r="78" spans="1:49">
      <c r="D78" s="86"/>
      <c r="E78" s="85"/>
      <c r="F78" s="85"/>
      <c r="G78" s="86"/>
      <c r="H78" s="85"/>
      <c r="I78" s="85"/>
      <c r="M78" s="39"/>
      <c r="P78" s="39"/>
      <c r="Y78" s="39"/>
    </row>
    <row r="79" spans="1:49">
      <c r="D79" s="86"/>
      <c r="E79" s="85"/>
      <c r="F79" s="85"/>
      <c r="G79" s="86"/>
      <c r="H79" s="85"/>
      <c r="I79" s="85"/>
      <c r="M79" s="39"/>
      <c r="P79" s="39"/>
      <c r="Y79" s="39"/>
    </row>
    <row r="80" spans="1:49">
      <c r="D80" s="86"/>
      <c r="E80" s="85"/>
      <c r="F80" s="85"/>
      <c r="G80" s="86"/>
      <c r="H80" s="85"/>
      <c r="I80" s="85"/>
      <c r="M80" s="39"/>
      <c r="P80" s="39"/>
      <c r="Y80" s="39"/>
    </row>
    <row r="81" spans="4:25">
      <c r="D81" s="86"/>
      <c r="E81" s="85"/>
      <c r="F81" s="85"/>
      <c r="G81" s="86"/>
      <c r="H81" s="85"/>
      <c r="I81" s="85"/>
      <c r="M81" s="39"/>
      <c r="P81" s="39"/>
      <c r="Y81" s="39"/>
    </row>
    <row r="82" spans="4:25">
      <c r="D82" s="86"/>
      <c r="E82" s="85"/>
      <c r="F82" s="85"/>
      <c r="G82" s="86"/>
      <c r="H82" s="85"/>
      <c r="I82" s="85"/>
      <c r="M82" s="39"/>
      <c r="P82" s="39"/>
      <c r="Y82" s="39"/>
    </row>
    <row r="83" spans="4:25">
      <c r="D83" s="86"/>
      <c r="E83" s="85"/>
      <c r="F83" s="85"/>
      <c r="G83" s="86"/>
      <c r="H83" s="85"/>
      <c r="I83" s="85"/>
      <c r="M83" s="39"/>
      <c r="P83" s="39"/>
      <c r="Y83" s="39"/>
    </row>
    <row r="84" spans="4:25">
      <c r="D84" s="86"/>
      <c r="E84" s="85"/>
      <c r="F84" s="85"/>
      <c r="G84" s="86"/>
      <c r="H84" s="85"/>
      <c r="I84" s="85"/>
      <c r="M84" s="39"/>
      <c r="P84" s="39"/>
      <c r="Y84" s="39"/>
    </row>
    <row r="85" spans="4:25">
      <c r="D85" s="86"/>
      <c r="E85" s="85"/>
      <c r="F85" s="85"/>
      <c r="G85" s="86"/>
      <c r="H85" s="85"/>
      <c r="I85" s="85"/>
      <c r="M85" s="39"/>
      <c r="P85" s="39"/>
      <c r="Y85" s="39"/>
    </row>
    <row r="86" spans="4:25">
      <c r="D86" s="86"/>
      <c r="E86" s="85"/>
      <c r="F86" s="85"/>
      <c r="G86" s="86"/>
      <c r="H86" s="85"/>
      <c r="I86" s="85"/>
      <c r="M86" s="39"/>
      <c r="P86" s="39"/>
      <c r="Y86" s="39"/>
    </row>
    <row r="87" spans="4:25">
      <c r="D87" s="86"/>
      <c r="E87" s="85"/>
      <c r="F87" s="85"/>
      <c r="G87" s="86"/>
      <c r="H87" s="85"/>
      <c r="I87" s="85"/>
      <c r="M87" s="39"/>
      <c r="P87" s="39"/>
      <c r="Y87" s="39"/>
    </row>
    <row r="88" spans="4:25">
      <c r="D88" s="86"/>
      <c r="E88" s="85"/>
      <c r="F88" s="85"/>
      <c r="G88" s="86"/>
      <c r="H88" s="85"/>
      <c r="I88" s="85"/>
      <c r="M88" s="39"/>
      <c r="P88" s="39"/>
      <c r="Y88" s="39"/>
    </row>
    <row r="89" spans="4:25">
      <c r="D89" s="86"/>
      <c r="E89" s="85"/>
      <c r="F89" s="85"/>
      <c r="G89" s="86"/>
      <c r="H89" s="85"/>
      <c r="I89" s="85"/>
      <c r="M89" s="39"/>
      <c r="P89" s="39"/>
      <c r="Y89" s="39"/>
    </row>
    <row r="90" spans="4:25">
      <c r="D90" s="86"/>
      <c r="E90" s="85"/>
      <c r="F90" s="85"/>
      <c r="G90" s="86"/>
      <c r="H90" s="85"/>
      <c r="I90" s="85"/>
      <c r="M90" s="39"/>
      <c r="P90" s="39"/>
      <c r="Y90" s="39"/>
    </row>
    <row r="91" spans="4:25">
      <c r="D91" s="86"/>
      <c r="E91" s="85"/>
      <c r="F91" s="85"/>
      <c r="G91" s="86"/>
      <c r="H91" s="85"/>
      <c r="I91" s="85"/>
      <c r="M91" s="39"/>
      <c r="P91" s="39"/>
      <c r="Y91" s="39"/>
    </row>
    <row r="92" spans="4:25">
      <c r="D92" s="86"/>
      <c r="E92" s="85"/>
      <c r="F92" s="85"/>
      <c r="G92" s="86"/>
      <c r="H92" s="85"/>
      <c r="I92" s="85"/>
      <c r="M92" s="39"/>
      <c r="P92" s="39"/>
      <c r="Y92" s="39"/>
    </row>
    <row r="93" spans="4:25">
      <c r="D93" s="86"/>
      <c r="E93" s="85"/>
      <c r="F93" s="85"/>
      <c r="G93" s="86"/>
      <c r="H93" s="85"/>
      <c r="I93" s="85"/>
      <c r="M93" s="39"/>
      <c r="P93" s="39"/>
      <c r="Y93" s="39"/>
    </row>
    <row r="94" spans="4:25">
      <c r="D94" s="86"/>
      <c r="E94" s="85"/>
      <c r="F94" s="85"/>
      <c r="G94" s="86"/>
      <c r="H94" s="85"/>
      <c r="I94" s="85"/>
      <c r="M94" s="39"/>
      <c r="P94" s="39"/>
      <c r="Y94" s="39"/>
    </row>
    <row r="95" spans="4:25">
      <c r="D95" s="86"/>
      <c r="E95" s="85"/>
      <c r="F95" s="85"/>
      <c r="G95" s="86"/>
      <c r="H95" s="85"/>
      <c r="I95" s="85"/>
      <c r="M95" s="39"/>
      <c r="P95" s="39"/>
      <c r="Y95" s="39"/>
    </row>
    <row r="96" spans="4:25">
      <c r="D96" s="39"/>
      <c r="G96" s="39"/>
      <c r="M96" s="39"/>
      <c r="P96" s="39"/>
      <c r="Y96" s="39"/>
    </row>
    <row r="97" spans="4:25">
      <c r="D97" s="39"/>
      <c r="G97" s="39"/>
      <c r="M97" s="39"/>
      <c r="P97" s="39"/>
      <c r="Y97" s="39"/>
    </row>
    <row r="98" spans="4:25">
      <c r="D98" s="39"/>
      <c r="G98" s="39"/>
      <c r="M98" s="39"/>
      <c r="P98" s="39"/>
      <c r="Y98" s="39"/>
    </row>
    <row r="99" spans="4:25">
      <c r="D99" s="39"/>
      <c r="G99" s="39"/>
      <c r="M99" s="39"/>
      <c r="P99" s="39"/>
      <c r="Y99" s="39"/>
    </row>
    <row r="100" spans="4:25">
      <c r="D100" s="39"/>
      <c r="G100" s="39"/>
      <c r="M100" s="39"/>
      <c r="P100" s="39"/>
      <c r="Y100" s="39"/>
    </row>
    <row r="101" spans="4:25">
      <c r="D101" s="39"/>
      <c r="G101" s="39"/>
      <c r="M101" s="39"/>
      <c r="P101" s="39"/>
      <c r="Y101" s="39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6"/>
  <sheetViews>
    <sheetView topLeftCell="AD1" zoomScale="40" zoomScaleNormal="40" workbookViewId="0">
      <selection activeCell="AL11" sqref="AL1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91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5月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27" t="s">
        <v>2</v>
      </c>
      <c r="E3" s="325"/>
      <c r="F3" s="326"/>
      <c r="G3" s="322" t="s">
        <v>3</v>
      </c>
      <c r="H3" s="323"/>
      <c r="I3" s="328"/>
      <c r="J3" s="9" t="s">
        <v>4</v>
      </c>
      <c r="K3" s="94"/>
      <c r="L3" s="94"/>
      <c r="M3" s="322" t="s">
        <v>99</v>
      </c>
      <c r="N3" s="323"/>
      <c r="O3" s="328"/>
      <c r="P3" s="322" t="s">
        <v>5</v>
      </c>
      <c r="Q3" s="323"/>
      <c r="R3" s="328"/>
      <c r="S3" s="322" t="s">
        <v>6</v>
      </c>
      <c r="T3" s="323"/>
      <c r="U3" s="324"/>
      <c r="V3" s="94" t="s">
        <v>7</v>
      </c>
      <c r="W3" s="94"/>
      <c r="X3" s="8"/>
      <c r="Y3" s="322" t="s">
        <v>8</v>
      </c>
      <c r="Z3" s="323"/>
      <c r="AA3" s="328"/>
      <c r="AB3" s="325" t="s">
        <v>9</v>
      </c>
      <c r="AC3" s="325"/>
      <c r="AD3" s="326"/>
      <c r="AE3" s="322" t="s">
        <v>10</v>
      </c>
      <c r="AF3" s="323"/>
      <c r="AG3" s="328"/>
      <c r="AH3" s="322" t="s">
        <v>11</v>
      </c>
      <c r="AI3" s="323"/>
      <c r="AJ3" s="328"/>
      <c r="AK3" s="322" t="s">
        <v>12</v>
      </c>
      <c r="AL3" s="323"/>
      <c r="AM3" s="328"/>
      <c r="AN3" s="322" t="s">
        <v>13</v>
      </c>
      <c r="AO3" s="323"/>
      <c r="AP3" s="328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286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37" t="s">
        <v>18</v>
      </c>
      <c r="H5" s="123" t="s">
        <v>19</v>
      </c>
      <c r="I5" s="136" t="s">
        <v>20</v>
      </c>
      <c r="J5" s="98" t="s">
        <v>18</v>
      </c>
      <c r="K5" s="98" t="s">
        <v>19</v>
      </c>
      <c r="L5" s="98" t="s">
        <v>20</v>
      </c>
      <c r="M5" s="137" t="s">
        <v>18</v>
      </c>
      <c r="N5" s="123" t="s">
        <v>19</v>
      </c>
      <c r="O5" s="136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39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93" t="s">
        <v>22</v>
      </c>
      <c r="C6" s="100" t="s">
        <v>23</v>
      </c>
      <c r="D6" s="125"/>
      <c r="E6" s="125"/>
      <c r="F6" s="125"/>
      <c r="G6" s="63"/>
      <c r="H6" s="63"/>
      <c r="I6" s="194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224"/>
      <c r="N6" s="63"/>
      <c r="O6" s="225"/>
      <c r="P6" s="169"/>
      <c r="Q6" s="169"/>
      <c r="R6" s="169"/>
      <c r="S6" s="25"/>
      <c r="T6" s="25"/>
      <c r="U6" s="25"/>
      <c r="V6" s="25">
        <f>SUM(P6,S6)</f>
        <v>0</v>
      </c>
      <c r="W6" s="25">
        <f t="shared" ref="W6:X69" si="1">SUM(Q6,T6)</f>
        <v>0</v>
      </c>
      <c r="X6" s="25">
        <f t="shared" si="1"/>
        <v>0</v>
      </c>
      <c r="Y6" s="169"/>
      <c r="Z6" s="169"/>
      <c r="AA6" s="108"/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0</v>
      </c>
      <c r="AR6" s="108">
        <f t="shared" ref="AR6:AS21" si="2">SUM(K6,N6,W6,Z6,AC6,AF6,AI6,AL6,AO6)</f>
        <v>0</v>
      </c>
      <c r="AS6" s="108">
        <f t="shared" si="2"/>
        <v>0</v>
      </c>
      <c r="AT6" s="32" t="s">
        <v>23</v>
      </c>
      <c r="AU6" s="295" t="s">
        <v>22</v>
      </c>
      <c r="AV6" s="49" t="s">
        <v>21</v>
      </c>
      <c r="AW6" s="12"/>
    </row>
    <row r="7" spans="1:49" ht="24" customHeight="1">
      <c r="A7" s="48"/>
      <c r="B7" s="294"/>
      <c r="C7" s="101" t="s">
        <v>24</v>
      </c>
      <c r="D7" s="126"/>
      <c r="E7" s="126"/>
      <c r="F7" s="127"/>
      <c r="G7" s="126"/>
      <c r="H7" s="126"/>
      <c r="I7" s="195"/>
      <c r="J7" s="116">
        <f>SUM(D7,G7)</f>
        <v>0</v>
      </c>
      <c r="K7" s="116">
        <f t="shared" si="0"/>
        <v>0</v>
      </c>
      <c r="L7" s="116">
        <f t="shared" si="0"/>
        <v>0</v>
      </c>
      <c r="M7" s="226">
        <v>3</v>
      </c>
      <c r="N7" s="64">
        <v>222.67949999999999</v>
      </c>
      <c r="O7" s="227">
        <v>68139.134000000005</v>
      </c>
      <c r="P7" s="213">
        <v>3</v>
      </c>
      <c r="Q7" s="213">
        <v>59.527000000000001</v>
      </c>
      <c r="R7" s="213">
        <v>21387.652999999998</v>
      </c>
      <c r="S7" s="24"/>
      <c r="T7" s="24"/>
      <c r="U7" s="24"/>
      <c r="V7" s="116">
        <f>SUM(P7,S7)</f>
        <v>3</v>
      </c>
      <c r="W7" s="116">
        <f t="shared" si="1"/>
        <v>59.527000000000001</v>
      </c>
      <c r="X7" s="116">
        <f t="shared" si="1"/>
        <v>21387.652999999998</v>
      </c>
      <c r="Y7" s="213"/>
      <c r="Z7" s="213"/>
      <c r="AA7" s="109"/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6</v>
      </c>
      <c r="AR7" s="45">
        <f>SUM(K7,N7,W7,Z7,AC7,AF7,AI7,AL7,AO7)</f>
        <v>282.20650000000001</v>
      </c>
      <c r="AS7" s="45">
        <f t="shared" si="2"/>
        <v>89526.787000000011</v>
      </c>
      <c r="AT7" s="61" t="s">
        <v>24</v>
      </c>
      <c r="AU7" s="296"/>
      <c r="AV7" s="49"/>
      <c r="AW7" s="12"/>
    </row>
    <row r="8" spans="1:49" ht="24" customHeight="1">
      <c r="A8" s="48" t="s">
        <v>25</v>
      </c>
      <c r="B8" s="293" t="s">
        <v>26</v>
      </c>
      <c r="C8" s="102" t="s">
        <v>23</v>
      </c>
      <c r="D8" s="125"/>
      <c r="E8" s="125"/>
      <c r="F8" s="125"/>
      <c r="G8" s="125"/>
      <c r="H8" s="125"/>
      <c r="I8" s="196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224"/>
      <c r="N8" s="63"/>
      <c r="O8" s="228"/>
      <c r="P8" s="169"/>
      <c r="Q8" s="169"/>
      <c r="R8" s="169"/>
      <c r="S8" s="25"/>
      <c r="T8" s="25"/>
      <c r="U8" s="25"/>
      <c r="V8" s="25">
        <f t="shared" ref="V8:X71" si="4">SUM(P8,S8)</f>
        <v>0</v>
      </c>
      <c r="W8" s="25">
        <f t="shared" si="1"/>
        <v>0</v>
      </c>
      <c r="X8" s="25">
        <f t="shared" si="1"/>
        <v>0</v>
      </c>
      <c r="Y8" s="169"/>
      <c r="Z8" s="169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0</v>
      </c>
      <c r="AR8" s="108">
        <f t="shared" si="5"/>
        <v>0</v>
      </c>
      <c r="AS8" s="108">
        <f t="shared" si="2"/>
        <v>0</v>
      </c>
      <c r="AT8" s="32" t="s">
        <v>23</v>
      </c>
      <c r="AU8" s="295" t="s">
        <v>26</v>
      </c>
      <c r="AV8" s="49" t="s">
        <v>25</v>
      </c>
      <c r="AW8" s="12"/>
    </row>
    <row r="9" spans="1:49" ht="24" customHeight="1">
      <c r="A9" s="48"/>
      <c r="B9" s="294"/>
      <c r="C9" s="101" t="s">
        <v>24</v>
      </c>
      <c r="D9" s="126">
        <v>1</v>
      </c>
      <c r="E9" s="126">
        <v>179.38300000000001</v>
      </c>
      <c r="F9" s="126">
        <v>7997.7032911971246</v>
      </c>
      <c r="G9" s="126"/>
      <c r="H9" s="126"/>
      <c r="I9" s="195"/>
      <c r="J9" s="116">
        <f t="shared" si="3"/>
        <v>1</v>
      </c>
      <c r="K9" s="116">
        <f t="shared" si="0"/>
        <v>179.38300000000001</v>
      </c>
      <c r="L9" s="116">
        <f t="shared" si="0"/>
        <v>7997.7032911971246</v>
      </c>
      <c r="M9" s="226">
        <v>13</v>
      </c>
      <c r="N9" s="64">
        <v>522.04</v>
      </c>
      <c r="O9" s="227">
        <v>65564.698999999993</v>
      </c>
      <c r="P9" s="213">
        <v>49</v>
      </c>
      <c r="Q9" s="213">
        <v>2993.7339999999999</v>
      </c>
      <c r="R9" s="213">
        <v>249953.435</v>
      </c>
      <c r="S9" s="24"/>
      <c r="T9" s="24"/>
      <c r="U9" s="24"/>
      <c r="V9" s="116">
        <f t="shared" si="4"/>
        <v>49</v>
      </c>
      <c r="W9" s="116">
        <f t="shared" si="1"/>
        <v>2993.7339999999999</v>
      </c>
      <c r="X9" s="116">
        <f t="shared" si="1"/>
        <v>249953.435</v>
      </c>
      <c r="Y9" s="213"/>
      <c r="Z9" s="213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63</v>
      </c>
      <c r="AR9" s="45">
        <f t="shared" si="5"/>
        <v>3695.1570000000002</v>
      </c>
      <c r="AS9" s="45">
        <f t="shared" si="2"/>
        <v>323515.83729119709</v>
      </c>
      <c r="AT9" s="61" t="s">
        <v>24</v>
      </c>
      <c r="AU9" s="296"/>
      <c r="AV9" s="49"/>
      <c r="AW9" s="12"/>
    </row>
    <row r="10" spans="1:49" ht="24" customHeight="1">
      <c r="A10" s="48" t="s">
        <v>27</v>
      </c>
      <c r="B10" s="293" t="s">
        <v>28</v>
      </c>
      <c r="C10" s="102" t="s">
        <v>23</v>
      </c>
      <c r="D10" s="125"/>
      <c r="E10" s="125"/>
      <c r="F10" s="125"/>
      <c r="G10" s="125"/>
      <c r="H10" s="125"/>
      <c r="I10" s="196"/>
      <c r="J10" s="25">
        <f t="shared" si="3"/>
        <v>0</v>
      </c>
      <c r="K10" s="25">
        <f t="shared" si="0"/>
        <v>0</v>
      </c>
      <c r="L10" s="25">
        <f t="shared" si="0"/>
        <v>0</v>
      </c>
      <c r="M10" s="224"/>
      <c r="N10" s="63"/>
      <c r="O10" s="229"/>
      <c r="P10" s="169"/>
      <c r="Q10" s="169"/>
      <c r="R10" s="169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69"/>
      <c r="Z10" s="169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95" t="s">
        <v>28</v>
      </c>
      <c r="AV10" s="49" t="s">
        <v>27</v>
      </c>
      <c r="AW10" s="12"/>
    </row>
    <row r="11" spans="1:49" ht="24" customHeight="1">
      <c r="A11" s="26"/>
      <c r="B11" s="294"/>
      <c r="C11" s="101" t="s">
        <v>24</v>
      </c>
      <c r="D11" s="126"/>
      <c r="E11" s="126"/>
      <c r="F11" s="126"/>
      <c r="G11" s="126"/>
      <c r="H11" s="126"/>
      <c r="I11" s="195"/>
      <c r="J11" s="116">
        <f t="shared" si="3"/>
        <v>0</v>
      </c>
      <c r="K11" s="116">
        <f t="shared" si="0"/>
        <v>0</v>
      </c>
      <c r="L11" s="116">
        <f t="shared" si="0"/>
        <v>0</v>
      </c>
      <c r="M11" s="226"/>
      <c r="N11" s="64"/>
      <c r="O11" s="230"/>
      <c r="P11" s="213"/>
      <c r="Q11" s="213"/>
      <c r="R11" s="213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3"/>
      <c r="Z11" s="213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96"/>
      <c r="AV11" s="27"/>
      <c r="AW11" s="12"/>
    </row>
    <row r="12" spans="1:49" ht="24" customHeight="1">
      <c r="A12" s="48"/>
      <c r="B12" s="293" t="s">
        <v>29</v>
      </c>
      <c r="C12" s="102" t="s">
        <v>23</v>
      </c>
      <c r="D12" s="125"/>
      <c r="E12" s="125"/>
      <c r="F12" s="125"/>
      <c r="G12" s="125"/>
      <c r="H12" s="125"/>
      <c r="I12" s="196"/>
      <c r="J12" s="25">
        <f t="shared" si="3"/>
        <v>0</v>
      </c>
      <c r="K12" s="25">
        <f t="shared" si="0"/>
        <v>0</v>
      </c>
      <c r="L12" s="25">
        <f t="shared" si="0"/>
        <v>0</v>
      </c>
      <c r="M12" s="224"/>
      <c r="N12" s="231"/>
      <c r="O12" s="232"/>
      <c r="P12" s="169"/>
      <c r="Q12" s="169"/>
      <c r="R12" s="169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69"/>
      <c r="Z12" s="169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95" t="s">
        <v>29</v>
      </c>
      <c r="AV12" s="49"/>
      <c r="AW12" s="12"/>
    </row>
    <row r="13" spans="1:49" ht="24" customHeight="1">
      <c r="A13" s="48" t="s">
        <v>30</v>
      </c>
      <c r="B13" s="294"/>
      <c r="C13" s="101" t="s">
        <v>24</v>
      </c>
      <c r="D13" s="126"/>
      <c r="E13" s="126"/>
      <c r="F13" s="126"/>
      <c r="G13" s="126"/>
      <c r="H13" s="126"/>
      <c r="I13" s="195"/>
      <c r="J13" s="116">
        <f t="shared" si="3"/>
        <v>0</v>
      </c>
      <c r="K13" s="116">
        <f t="shared" si="0"/>
        <v>0</v>
      </c>
      <c r="L13" s="116">
        <f t="shared" si="0"/>
        <v>0</v>
      </c>
      <c r="M13" s="226"/>
      <c r="N13" s="64"/>
      <c r="O13" s="230"/>
      <c r="P13" s="213"/>
      <c r="Q13" s="213"/>
      <c r="R13" s="213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3"/>
      <c r="Z13" s="213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96"/>
      <c r="AV13" s="49" t="s">
        <v>30</v>
      </c>
      <c r="AW13" s="12"/>
    </row>
    <row r="14" spans="1:49" ht="24" customHeight="1">
      <c r="A14" s="48"/>
      <c r="B14" s="293" t="s">
        <v>31</v>
      </c>
      <c r="C14" s="102" t="s">
        <v>23</v>
      </c>
      <c r="D14" s="125"/>
      <c r="E14" s="125"/>
      <c r="F14" s="125"/>
      <c r="G14" s="125"/>
      <c r="H14" s="125"/>
      <c r="I14" s="196"/>
      <c r="J14" s="25">
        <f t="shared" si="3"/>
        <v>0</v>
      </c>
      <c r="K14" s="25">
        <f t="shared" si="0"/>
        <v>0</v>
      </c>
      <c r="L14" s="25">
        <f t="shared" si="0"/>
        <v>0</v>
      </c>
      <c r="M14" s="224"/>
      <c r="N14" s="63"/>
      <c r="O14" s="233"/>
      <c r="P14" s="169">
        <v>202</v>
      </c>
      <c r="Q14" s="169">
        <v>1220.1654000000001</v>
      </c>
      <c r="R14" s="169">
        <v>264501.75599999999</v>
      </c>
      <c r="S14" s="40"/>
      <c r="T14" s="40"/>
      <c r="U14" s="40"/>
      <c r="V14" s="25">
        <f t="shared" si="4"/>
        <v>202</v>
      </c>
      <c r="W14" s="25">
        <f t="shared" si="1"/>
        <v>1220.1654000000001</v>
      </c>
      <c r="X14" s="25">
        <f t="shared" si="1"/>
        <v>264501.75599999999</v>
      </c>
      <c r="Y14" s="169">
        <v>31</v>
      </c>
      <c r="Z14" s="169">
        <v>74.489800000000002</v>
      </c>
      <c r="AA14" s="108">
        <v>8584.0210000000006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233</v>
      </c>
      <c r="AR14" s="108">
        <f t="shared" si="5"/>
        <v>1294.6552000000001</v>
      </c>
      <c r="AS14" s="108">
        <f t="shared" si="2"/>
        <v>273085.777</v>
      </c>
      <c r="AT14" s="62" t="s">
        <v>23</v>
      </c>
      <c r="AU14" s="295" t="s">
        <v>31</v>
      </c>
      <c r="AV14" s="49"/>
      <c r="AW14" s="12"/>
    </row>
    <row r="15" spans="1:49" ht="24" customHeight="1">
      <c r="A15" s="48" t="s">
        <v>25</v>
      </c>
      <c r="B15" s="294"/>
      <c r="C15" s="101" t="s">
        <v>24</v>
      </c>
      <c r="D15" s="126"/>
      <c r="E15" s="126"/>
      <c r="F15" s="126"/>
      <c r="G15" s="126"/>
      <c r="H15" s="126"/>
      <c r="I15" s="195"/>
      <c r="J15" s="116">
        <f t="shared" si="3"/>
        <v>0</v>
      </c>
      <c r="K15" s="116">
        <f t="shared" si="0"/>
        <v>0</v>
      </c>
      <c r="L15" s="116">
        <f t="shared" si="0"/>
        <v>0</v>
      </c>
      <c r="M15" s="226"/>
      <c r="N15" s="64"/>
      <c r="O15" s="227"/>
      <c r="P15" s="213"/>
      <c r="Q15" s="213"/>
      <c r="R15" s="213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3"/>
      <c r="Z15" s="213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96"/>
      <c r="AV15" s="49" t="s">
        <v>25</v>
      </c>
      <c r="AW15" s="12"/>
    </row>
    <row r="16" spans="1:49" ht="24" customHeight="1">
      <c r="A16" s="48"/>
      <c r="B16" s="293" t="s">
        <v>32</v>
      </c>
      <c r="C16" s="102" t="s">
        <v>23</v>
      </c>
      <c r="D16" s="125">
        <v>9</v>
      </c>
      <c r="E16" s="125">
        <v>1.9823</v>
      </c>
      <c r="F16" s="125">
        <v>1040.1069354460533</v>
      </c>
      <c r="G16" s="125">
        <v>13</v>
      </c>
      <c r="H16" s="125">
        <v>11.3162</v>
      </c>
      <c r="I16" s="196">
        <v>2865.3539999999998</v>
      </c>
      <c r="J16" s="25">
        <f t="shared" si="3"/>
        <v>22</v>
      </c>
      <c r="K16" s="25">
        <f t="shared" si="0"/>
        <v>13.298500000000001</v>
      </c>
      <c r="L16" s="25">
        <f t="shared" si="0"/>
        <v>3905.4609354460531</v>
      </c>
      <c r="M16" s="224"/>
      <c r="N16" s="63"/>
      <c r="O16" s="228"/>
      <c r="P16" s="169">
        <v>239</v>
      </c>
      <c r="Q16" s="169">
        <v>874.8605</v>
      </c>
      <c r="R16" s="169">
        <v>116018.10799999999</v>
      </c>
      <c r="S16" s="40"/>
      <c r="T16" s="40"/>
      <c r="U16" s="40"/>
      <c r="V16" s="25">
        <f t="shared" si="4"/>
        <v>239</v>
      </c>
      <c r="W16" s="25">
        <f t="shared" si="1"/>
        <v>874.8605</v>
      </c>
      <c r="X16" s="25">
        <f t="shared" si="1"/>
        <v>116018.10799999999</v>
      </c>
      <c r="Y16" s="169"/>
      <c r="Z16" s="169"/>
      <c r="AA16" s="108"/>
      <c r="AB16" s="153"/>
      <c r="AC16" s="20"/>
      <c r="AD16" s="20"/>
      <c r="AE16" s="20"/>
      <c r="AF16" s="20"/>
      <c r="AG16" s="20"/>
      <c r="AH16" s="20">
        <v>43</v>
      </c>
      <c r="AI16" s="20">
        <v>52.325299999999999</v>
      </c>
      <c r="AJ16" s="20">
        <v>22041.929</v>
      </c>
      <c r="AK16" s="20"/>
      <c r="AL16" s="20"/>
      <c r="AM16" s="20"/>
      <c r="AN16" s="20"/>
      <c r="AO16" s="20"/>
      <c r="AP16" s="20"/>
      <c r="AQ16" s="108">
        <f t="shared" si="5"/>
        <v>304</v>
      </c>
      <c r="AR16" s="108">
        <f t="shared" si="5"/>
        <v>940.48429999999996</v>
      </c>
      <c r="AS16" s="108">
        <f t="shared" si="2"/>
        <v>141965.49793544604</v>
      </c>
      <c r="AT16" s="32" t="s">
        <v>23</v>
      </c>
      <c r="AU16" s="295" t="s">
        <v>32</v>
      </c>
      <c r="AV16" s="49"/>
      <c r="AW16" s="12"/>
    </row>
    <row r="17" spans="1:49" ht="24" customHeight="1">
      <c r="A17" s="48" t="s">
        <v>27</v>
      </c>
      <c r="B17" s="294"/>
      <c r="C17" s="101" t="s">
        <v>24</v>
      </c>
      <c r="D17" s="126"/>
      <c r="E17" s="126"/>
      <c r="F17" s="126"/>
      <c r="G17" s="126"/>
      <c r="H17" s="126"/>
      <c r="I17" s="195"/>
      <c r="J17" s="116">
        <f t="shared" si="3"/>
        <v>0</v>
      </c>
      <c r="K17" s="116">
        <f t="shared" si="0"/>
        <v>0</v>
      </c>
      <c r="L17" s="116">
        <f t="shared" si="0"/>
        <v>0</v>
      </c>
      <c r="M17" s="226"/>
      <c r="N17" s="64"/>
      <c r="O17" s="227"/>
      <c r="P17" s="213"/>
      <c r="Q17" s="213"/>
      <c r="R17" s="213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3"/>
      <c r="Z17" s="213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96"/>
      <c r="AV17" s="49" t="s">
        <v>27</v>
      </c>
      <c r="AW17" s="12"/>
    </row>
    <row r="18" spans="1:49" ht="24" customHeight="1">
      <c r="A18" s="48"/>
      <c r="B18" s="293" t="s">
        <v>33</v>
      </c>
      <c r="C18" s="102" t="s">
        <v>23</v>
      </c>
      <c r="D18" s="125"/>
      <c r="E18" s="125"/>
      <c r="F18" s="125"/>
      <c r="G18" s="125"/>
      <c r="H18" s="125"/>
      <c r="I18" s="196"/>
      <c r="J18" s="25">
        <f t="shared" si="3"/>
        <v>0</v>
      </c>
      <c r="K18" s="25">
        <f t="shared" si="0"/>
        <v>0</v>
      </c>
      <c r="L18" s="25">
        <f t="shared" si="0"/>
        <v>0</v>
      </c>
      <c r="M18" s="224"/>
      <c r="N18" s="63"/>
      <c r="O18" s="228"/>
      <c r="P18" s="169">
        <v>156</v>
      </c>
      <c r="Q18" s="169">
        <v>239.87299999999999</v>
      </c>
      <c r="R18" s="169">
        <v>38223.336000000003</v>
      </c>
      <c r="S18" s="110"/>
      <c r="T18" s="40"/>
      <c r="U18" s="40"/>
      <c r="V18" s="25">
        <f t="shared" si="4"/>
        <v>156</v>
      </c>
      <c r="W18" s="25">
        <f t="shared" si="1"/>
        <v>239.87299999999999</v>
      </c>
      <c r="X18" s="25">
        <f t="shared" si="1"/>
        <v>38223.336000000003</v>
      </c>
      <c r="Y18" s="169"/>
      <c r="Z18" s="169"/>
      <c r="AA18" s="108"/>
      <c r="AB18" s="153"/>
      <c r="AC18" s="20"/>
      <c r="AD18" s="20"/>
      <c r="AE18" s="20">
        <v>58</v>
      </c>
      <c r="AF18" s="20">
        <v>3.8026</v>
      </c>
      <c r="AG18" s="20">
        <v>5119.9409999999998</v>
      </c>
      <c r="AH18" s="20">
        <v>8</v>
      </c>
      <c r="AI18" s="20">
        <v>0.61539999999999995</v>
      </c>
      <c r="AJ18" s="20">
        <v>784.89200000000005</v>
      </c>
      <c r="AK18" s="20"/>
      <c r="AL18" s="20"/>
      <c r="AM18" s="20"/>
      <c r="AN18" s="20"/>
      <c r="AO18" s="20"/>
      <c r="AP18" s="20"/>
      <c r="AQ18" s="108">
        <f t="shared" si="5"/>
        <v>222</v>
      </c>
      <c r="AR18" s="108">
        <f t="shared" si="5"/>
        <v>244.291</v>
      </c>
      <c r="AS18" s="108">
        <f t="shared" si="2"/>
        <v>44128.169000000002</v>
      </c>
      <c r="AT18" s="32" t="s">
        <v>23</v>
      </c>
      <c r="AU18" s="295" t="s">
        <v>33</v>
      </c>
      <c r="AV18" s="49"/>
      <c r="AW18" s="12"/>
    </row>
    <row r="19" spans="1:49" ht="24" customHeight="1">
      <c r="A19" s="26"/>
      <c r="B19" s="294"/>
      <c r="C19" s="101" t="s">
        <v>24</v>
      </c>
      <c r="D19" s="126"/>
      <c r="E19" s="126"/>
      <c r="F19" s="126"/>
      <c r="G19" s="126"/>
      <c r="H19" s="126"/>
      <c r="I19" s="195"/>
      <c r="J19" s="116">
        <f t="shared" si="3"/>
        <v>0</v>
      </c>
      <c r="K19" s="116">
        <f t="shared" si="0"/>
        <v>0</v>
      </c>
      <c r="L19" s="116">
        <f t="shared" si="0"/>
        <v>0</v>
      </c>
      <c r="M19" s="226"/>
      <c r="N19" s="64"/>
      <c r="O19" s="227"/>
      <c r="P19" s="213"/>
      <c r="Q19" s="213"/>
      <c r="R19" s="213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3"/>
      <c r="Z19" s="213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96"/>
      <c r="AV19" s="27"/>
      <c r="AW19" s="12"/>
    </row>
    <row r="20" spans="1:49" ht="24" customHeight="1">
      <c r="A20" s="48" t="s">
        <v>34</v>
      </c>
      <c r="B20" s="293" t="s">
        <v>35</v>
      </c>
      <c r="C20" s="102" t="s">
        <v>23</v>
      </c>
      <c r="D20" s="125"/>
      <c r="E20" s="125"/>
      <c r="F20" s="125"/>
      <c r="G20" s="125"/>
      <c r="H20" s="125"/>
      <c r="I20" s="196"/>
      <c r="J20" s="25">
        <f t="shared" si="3"/>
        <v>0</v>
      </c>
      <c r="K20" s="25">
        <f t="shared" si="0"/>
        <v>0</v>
      </c>
      <c r="L20" s="25">
        <f t="shared" si="0"/>
        <v>0</v>
      </c>
      <c r="M20" s="224"/>
      <c r="N20" s="63"/>
      <c r="O20" s="228"/>
      <c r="P20" s="169"/>
      <c r="Q20" s="169"/>
      <c r="R20" s="169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69">
        <v>92</v>
      </c>
      <c r="Z20" s="169">
        <v>166.57400000000001</v>
      </c>
      <c r="AA20" s="108">
        <v>21927.565999999999</v>
      </c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92</v>
      </c>
      <c r="AR20" s="108">
        <f t="shared" si="5"/>
        <v>166.57400000000001</v>
      </c>
      <c r="AS20" s="108">
        <f t="shared" si="2"/>
        <v>21927.565999999999</v>
      </c>
      <c r="AT20" s="32" t="s">
        <v>23</v>
      </c>
      <c r="AU20" s="295" t="s">
        <v>35</v>
      </c>
      <c r="AV20" s="49" t="s">
        <v>34</v>
      </c>
      <c r="AW20" s="12"/>
    </row>
    <row r="21" spans="1:49" ht="24" customHeight="1">
      <c r="A21" s="48" t="s">
        <v>25</v>
      </c>
      <c r="B21" s="294"/>
      <c r="C21" s="101" t="s">
        <v>24</v>
      </c>
      <c r="D21" s="126"/>
      <c r="E21" s="126"/>
      <c r="F21" s="126"/>
      <c r="G21" s="126"/>
      <c r="H21" s="126"/>
      <c r="I21" s="195"/>
      <c r="J21" s="116">
        <f t="shared" si="3"/>
        <v>0</v>
      </c>
      <c r="K21" s="116">
        <f t="shared" si="0"/>
        <v>0</v>
      </c>
      <c r="L21" s="116">
        <f t="shared" si="0"/>
        <v>0</v>
      </c>
      <c r="M21" s="226"/>
      <c r="N21" s="64"/>
      <c r="O21" s="227"/>
      <c r="P21" s="213"/>
      <c r="Q21" s="213"/>
      <c r="R21" s="213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3"/>
      <c r="Z21" s="213"/>
      <c r="AA21" s="109"/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0</v>
      </c>
      <c r="AR21" s="45">
        <f t="shared" si="5"/>
        <v>0</v>
      </c>
      <c r="AS21" s="45">
        <f t="shared" si="2"/>
        <v>0</v>
      </c>
      <c r="AT21" s="61" t="s">
        <v>24</v>
      </c>
      <c r="AU21" s="296"/>
      <c r="AV21" s="49" t="s">
        <v>25</v>
      </c>
      <c r="AW21" s="12"/>
    </row>
    <row r="22" spans="1:49" ht="24" customHeight="1">
      <c r="A22" s="48" t="s">
        <v>27</v>
      </c>
      <c r="B22" s="293" t="s">
        <v>36</v>
      </c>
      <c r="C22" s="102" t="s">
        <v>23</v>
      </c>
      <c r="D22" s="125"/>
      <c r="E22" s="125"/>
      <c r="F22" s="125"/>
      <c r="G22" s="125"/>
      <c r="H22" s="125"/>
      <c r="I22" s="196"/>
      <c r="J22" s="25">
        <f t="shared" si="3"/>
        <v>0</v>
      </c>
      <c r="K22" s="25">
        <f t="shared" si="3"/>
        <v>0</v>
      </c>
      <c r="L22" s="25">
        <f t="shared" si="3"/>
        <v>0</v>
      </c>
      <c r="M22" s="224">
        <v>18</v>
      </c>
      <c r="N22" s="63">
        <v>1.7703</v>
      </c>
      <c r="O22" s="228">
        <v>226.01400000000001</v>
      </c>
      <c r="P22" s="169">
        <v>417</v>
      </c>
      <c r="Q22" s="169">
        <v>692.21500000000003</v>
      </c>
      <c r="R22" s="169">
        <v>114162.871</v>
      </c>
      <c r="S22" s="40"/>
      <c r="T22" s="40"/>
      <c r="U22" s="40"/>
      <c r="V22" s="25">
        <f t="shared" si="4"/>
        <v>417</v>
      </c>
      <c r="W22" s="25">
        <f t="shared" si="1"/>
        <v>692.21500000000003</v>
      </c>
      <c r="X22" s="25">
        <f t="shared" si="1"/>
        <v>114162.871</v>
      </c>
      <c r="Y22" s="169"/>
      <c r="Z22" s="169"/>
      <c r="AA22" s="108"/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435</v>
      </c>
      <c r="AR22" s="108">
        <f t="shared" si="5"/>
        <v>693.98530000000005</v>
      </c>
      <c r="AS22" s="108">
        <f t="shared" si="5"/>
        <v>114388.88499999999</v>
      </c>
      <c r="AT22" s="32" t="s">
        <v>23</v>
      </c>
      <c r="AU22" s="295" t="s">
        <v>36</v>
      </c>
      <c r="AV22" s="49" t="s">
        <v>27</v>
      </c>
      <c r="AW22" s="12"/>
    </row>
    <row r="23" spans="1:49" ht="24" customHeight="1">
      <c r="A23" s="26"/>
      <c r="B23" s="294"/>
      <c r="C23" s="101" t="s">
        <v>24</v>
      </c>
      <c r="D23" s="126"/>
      <c r="E23" s="126"/>
      <c r="F23" s="126"/>
      <c r="G23" s="126"/>
      <c r="H23" s="126"/>
      <c r="I23" s="195"/>
      <c r="J23" s="116">
        <f t="shared" si="3"/>
        <v>0</v>
      </c>
      <c r="K23" s="116">
        <f t="shared" si="3"/>
        <v>0</v>
      </c>
      <c r="L23" s="116">
        <f t="shared" si="3"/>
        <v>0</v>
      </c>
      <c r="M23" s="226"/>
      <c r="N23" s="64"/>
      <c r="O23" s="227"/>
      <c r="P23" s="213"/>
      <c r="Q23" s="213"/>
      <c r="R23" s="213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3"/>
      <c r="Z23" s="213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96"/>
      <c r="AV23" s="27"/>
      <c r="AW23" s="12"/>
    </row>
    <row r="24" spans="1:49" ht="24" customHeight="1">
      <c r="A24" s="48"/>
      <c r="B24" s="293" t="s">
        <v>37</v>
      </c>
      <c r="C24" s="102" t="s">
        <v>23</v>
      </c>
      <c r="D24" s="125"/>
      <c r="E24" s="125"/>
      <c r="F24" s="125"/>
      <c r="G24" s="125"/>
      <c r="H24" s="125"/>
      <c r="I24" s="196"/>
      <c r="J24" s="25">
        <f t="shared" si="3"/>
        <v>0</v>
      </c>
      <c r="K24" s="25">
        <f t="shared" si="3"/>
        <v>0</v>
      </c>
      <c r="L24" s="25">
        <f t="shared" si="3"/>
        <v>0</v>
      </c>
      <c r="M24" s="224">
        <v>24</v>
      </c>
      <c r="N24" s="63">
        <v>155.28229999999999</v>
      </c>
      <c r="O24" s="228">
        <v>21371.284</v>
      </c>
      <c r="P24" s="169"/>
      <c r="Q24" s="169"/>
      <c r="R24" s="169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69"/>
      <c r="Z24" s="169"/>
      <c r="AA24" s="108"/>
      <c r="AB24" s="153">
        <v>1</v>
      </c>
      <c r="AC24" s="20">
        <v>0.51419999999999999</v>
      </c>
      <c r="AD24" s="20">
        <v>76.981999999999999</v>
      </c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25</v>
      </c>
      <c r="AR24" s="108">
        <f t="shared" si="5"/>
        <v>155.79649999999998</v>
      </c>
      <c r="AS24" s="108">
        <f t="shared" si="5"/>
        <v>21448.266</v>
      </c>
      <c r="AT24" s="32" t="s">
        <v>23</v>
      </c>
      <c r="AU24" s="295" t="s">
        <v>37</v>
      </c>
      <c r="AV24" s="49"/>
      <c r="AW24" s="12"/>
    </row>
    <row r="25" spans="1:49" ht="24" customHeight="1">
      <c r="A25" s="48" t="s">
        <v>38</v>
      </c>
      <c r="B25" s="294"/>
      <c r="C25" s="101" t="s">
        <v>24</v>
      </c>
      <c r="D25" s="126"/>
      <c r="E25" s="126"/>
      <c r="F25" s="126"/>
      <c r="G25" s="126"/>
      <c r="H25" s="126"/>
      <c r="I25" s="195"/>
      <c r="J25" s="116">
        <f t="shared" si="3"/>
        <v>0</v>
      </c>
      <c r="K25" s="116">
        <f t="shared" si="3"/>
        <v>0</v>
      </c>
      <c r="L25" s="116">
        <f t="shared" si="3"/>
        <v>0</v>
      </c>
      <c r="M25" s="226">
        <v>17</v>
      </c>
      <c r="N25" s="64">
        <v>226.1902</v>
      </c>
      <c r="O25" s="227">
        <v>30449.187999999998</v>
      </c>
      <c r="P25" s="213"/>
      <c r="Q25" s="213"/>
      <c r="R25" s="213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3"/>
      <c r="Z25" s="213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17</v>
      </c>
      <c r="AR25" s="45">
        <f t="shared" si="5"/>
        <v>226.1902</v>
      </c>
      <c r="AS25" s="45">
        <f t="shared" si="5"/>
        <v>30449.187999999998</v>
      </c>
      <c r="AT25" s="61" t="s">
        <v>24</v>
      </c>
      <c r="AU25" s="296"/>
      <c r="AV25" s="49" t="s">
        <v>38</v>
      </c>
      <c r="AW25" s="12"/>
    </row>
    <row r="26" spans="1:49" ht="24" customHeight="1">
      <c r="A26" s="48"/>
      <c r="B26" s="293" t="s">
        <v>39</v>
      </c>
      <c r="C26" s="102" t="s">
        <v>23</v>
      </c>
      <c r="D26" s="125"/>
      <c r="E26" s="125"/>
      <c r="F26" s="125"/>
      <c r="G26" s="125"/>
      <c r="H26" s="125"/>
      <c r="I26" s="196"/>
      <c r="J26" s="25">
        <f t="shared" si="3"/>
        <v>0</v>
      </c>
      <c r="K26" s="25">
        <f t="shared" si="3"/>
        <v>0</v>
      </c>
      <c r="L26" s="25">
        <f t="shared" si="3"/>
        <v>0</v>
      </c>
      <c r="M26" s="224"/>
      <c r="N26" s="63"/>
      <c r="O26" s="228"/>
      <c r="P26" s="169"/>
      <c r="Q26" s="169"/>
      <c r="R26" s="169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69"/>
      <c r="Z26" s="169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95" t="s">
        <v>39</v>
      </c>
      <c r="AV26" s="49"/>
      <c r="AW26" s="12"/>
    </row>
    <row r="27" spans="1:49" ht="24" customHeight="1">
      <c r="A27" s="48" t="s">
        <v>25</v>
      </c>
      <c r="B27" s="294"/>
      <c r="C27" s="101" t="s">
        <v>24</v>
      </c>
      <c r="D27" s="126"/>
      <c r="E27" s="126"/>
      <c r="F27" s="126"/>
      <c r="G27" s="126"/>
      <c r="H27" s="126"/>
      <c r="I27" s="195"/>
      <c r="J27" s="116">
        <f t="shared" si="3"/>
        <v>0</v>
      </c>
      <c r="K27" s="116">
        <f t="shared" si="3"/>
        <v>0</v>
      </c>
      <c r="L27" s="116">
        <f t="shared" si="3"/>
        <v>0</v>
      </c>
      <c r="M27" s="226"/>
      <c r="N27" s="64"/>
      <c r="O27" s="227"/>
      <c r="P27" s="213"/>
      <c r="Q27" s="213"/>
      <c r="R27" s="213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3"/>
      <c r="Z27" s="213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96"/>
      <c r="AV27" s="49" t="s">
        <v>25</v>
      </c>
      <c r="AW27" s="12"/>
    </row>
    <row r="28" spans="1:49" ht="24" customHeight="1">
      <c r="A28" s="48"/>
      <c r="B28" s="293" t="s">
        <v>40</v>
      </c>
      <c r="C28" s="102" t="s">
        <v>23</v>
      </c>
      <c r="D28" s="125"/>
      <c r="E28" s="125"/>
      <c r="F28" s="125"/>
      <c r="G28" s="125"/>
      <c r="H28" s="125"/>
      <c r="I28" s="196"/>
      <c r="J28" s="25">
        <f t="shared" si="3"/>
        <v>0</v>
      </c>
      <c r="K28" s="25">
        <f t="shared" si="3"/>
        <v>0</v>
      </c>
      <c r="L28" s="25">
        <f t="shared" si="3"/>
        <v>0</v>
      </c>
      <c r="M28" s="224"/>
      <c r="N28" s="63"/>
      <c r="O28" s="228"/>
      <c r="P28" s="169"/>
      <c r="Q28" s="169"/>
      <c r="R28" s="169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69"/>
      <c r="Z28" s="169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95" t="s">
        <v>40</v>
      </c>
      <c r="AV28" s="49"/>
      <c r="AW28" s="12"/>
    </row>
    <row r="29" spans="1:49" ht="24" customHeight="1">
      <c r="A29" s="48" t="s">
        <v>27</v>
      </c>
      <c r="B29" s="294"/>
      <c r="C29" s="101" t="s">
        <v>24</v>
      </c>
      <c r="D29" s="126"/>
      <c r="E29" s="126"/>
      <c r="F29" s="126"/>
      <c r="G29" s="126"/>
      <c r="H29" s="126"/>
      <c r="I29" s="195"/>
      <c r="J29" s="116">
        <f t="shared" si="3"/>
        <v>0</v>
      </c>
      <c r="K29" s="116">
        <f t="shared" si="3"/>
        <v>0</v>
      </c>
      <c r="L29" s="116">
        <f t="shared" si="3"/>
        <v>0</v>
      </c>
      <c r="M29" s="226"/>
      <c r="N29" s="64"/>
      <c r="O29" s="227"/>
      <c r="P29" s="213"/>
      <c r="Q29" s="213"/>
      <c r="R29" s="213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3"/>
      <c r="Z29" s="213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96"/>
      <c r="AV29" s="49" t="s">
        <v>27</v>
      </c>
      <c r="AW29" s="12"/>
    </row>
    <row r="30" spans="1:49" ht="24" customHeight="1">
      <c r="A30" s="48"/>
      <c r="B30" s="293" t="s">
        <v>41</v>
      </c>
      <c r="C30" s="102" t="s">
        <v>23</v>
      </c>
      <c r="D30" s="125">
        <v>48</v>
      </c>
      <c r="E30" s="125">
        <v>14.473800000000001</v>
      </c>
      <c r="F30" s="167">
        <v>8376.952842244129</v>
      </c>
      <c r="G30" s="125">
        <v>59</v>
      </c>
      <c r="H30" s="125">
        <v>15.128399999999999</v>
      </c>
      <c r="I30" s="196">
        <v>9734.7510000000002</v>
      </c>
      <c r="J30" s="25">
        <f t="shared" si="3"/>
        <v>107</v>
      </c>
      <c r="K30" s="25">
        <f t="shared" si="3"/>
        <v>29.6022</v>
      </c>
      <c r="L30" s="25">
        <f t="shared" si="3"/>
        <v>18111.703842244129</v>
      </c>
      <c r="M30" s="224"/>
      <c r="N30" s="63"/>
      <c r="O30" s="228"/>
      <c r="P30" s="169"/>
      <c r="Q30" s="169"/>
      <c r="R30" s="169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69">
        <v>165</v>
      </c>
      <c r="Z30" s="169">
        <v>44.984900000000003</v>
      </c>
      <c r="AA30" s="108">
        <v>9484.3960000000006</v>
      </c>
      <c r="AB30" s="153">
        <v>468</v>
      </c>
      <c r="AC30" s="20">
        <v>10.68816</v>
      </c>
      <c r="AD30" s="20">
        <v>4611.51</v>
      </c>
      <c r="AE30" s="20">
        <v>8</v>
      </c>
      <c r="AF30" s="20">
        <v>0.31979999999999997</v>
      </c>
      <c r="AG30" s="20">
        <v>344.887</v>
      </c>
      <c r="AH30" s="20">
        <v>100</v>
      </c>
      <c r="AI30" s="20">
        <v>42.912500000000001</v>
      </c>
      <c r="AJ30" s="20">
        <v>25583.422999999999</v>
      </c>
      <c r="AK30" s="20">
        <v>218</v>
      </c>
      <c r="AL30" s="20">
        <v>9.8658999999999999</v>
      </c>
      <c r="AM30" s="20">
        <v>6214.1790000000001</v>
      </c>
      <c r="AN30" s="20">
        <v>414</v>
      </c>
      <c r="AO30" s="20">
        <v>45.249369999999999</v>
      </c>
      <c r="AP30" s="20">
        <v>30270.521000000001</v>
      </c>
      <c r="AQ30" s="108">
        <f t="shared" si="5"/>
        <v>1480</v>
      </c>
      <c r="AR30" s="108">
        <f t="shared" si="5"/>
        <v>183.62283000000002</v>
      </c>
      <c r="AS30" s="108">
        <f t="shared" si="5"/>
        <v>94620.619842244138</v>
      </c>
      <c r="AT30" s="32" t="s">
        <v>23</v>
      </c>
      <c r="AU30" s="295" t="s">
        <v>41</v>
      </c>
      <c r="AV30" s="28"/>
      <c r="AW30" s="12"/>
    </row>
    <row r="31" spans="1:49" ht="24" customHeight="1">
      <c r="A31" s="26"/>
      <c r="B31" s="294"/>
      <c r="C31" s="101" t="s">
        <v>24</v>
      </c>
      <c r="D31" s="126"/>
      <c r="E31" s="126"/>
      <c r="F31" s="126"/>
      <c r="G31" s="126"/>
      <c r="H31" s="126"/>
      <c r="I31" s="195"/>
      <c r="J31" s="116">
        <f t="shared" si="3"/>
        <v>0</v>
      </c>
      <c r="K31" s="116">
        <f t="shared" si="3"/>
        <v>0</v>
      </c>
      <c r="L31" s="116">
        <f t="shared" si="3"/>
        <v>0</v>
      </c>
      <c r="M31" s="226"/>
      <c r="N31" s="64"/>
      <c r="O31" s="227"/>
      <c r="P31" s="213"/>
      <c r="Q31" s="213"/>
      <c r="R31" s="213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3"/>
      <c r="Z31" s="213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96"/>
      <c r="AV31" s="27"/>
      <c r="AW31" s="12"/>
    </row>
    <row r="32" spans="1:49" ht="24" customHeight="1">
      <c r="A32" s="48" t="s">
        <v>42</v>
      </c>
      <c r="B32" s="293" t="s">
        <v>43</v>
      </c>
      <c r="C32" s="102" t="s">
        <v>23</v>
      </c>
      <c r="D32" s="125"/>
      <c r="E32" s="125"/>
      <c r="F32" s="125"/>
      <c r="G32" s="125"/>
      <c r="H32" s="125"/>
      <c r="I32" s="196"/>
      <c r="J32" s="25">
        <f t="shared" si="3"/>
        <v>0</v>
      </c>
      <c r="K32" s="25">
        <f t="shared" si="3"/>
        <v>0</v>
      </c>
      <c r="L32" s="25">
        <f t="shared" si="3"/>
        <v>0</v>
      </c>
      <c r="M32" s="224">
        <v>91</v>
      </c>
      <c r="N32" s="63">
        <v>68.613600000000005</v>
      </c>
      <c r="O32" s="228">
        <v>10293.124</v>
      </c>
      <c r="P32" s="169">
        <v>208</v>
      </c>
      <c r="Q32" s="169">
        <v>3162.5378000000001</v>
      </c>
      <c r="R32" s="169">
        <v>236889.95699999999</v>
      </c>
      <c r="S32" s="40"/>
      <c r="T32" s="40"/>
      <c r="U32" s="40"/>
      <c r="V32" s="25">
        <f t="shared" si="4"/>
        <v>208</v>
      </c>
      <c r="W32" s="25">
        <f t="shared" si="1"/>
        <v>3162.5378000000001</v>
      </c>
      <c r="X32" s="25">
        <f t="shared" si="1"/>
        <v>236889.95699999999</v>
      </c>
      <c r="Y32" s="169">
        <v>82</v>
      </c>
      <c r="Z32" s="169">
        <v>809.25689999999997</v>
      </c>
      <c r="AA32" s="108">
        <v>76748.672999999995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>
        <v>18</v>
      </c>
      <c r="AL32" s="20">
        <v>1.2587999999999999</v>
      </c>
      <c r="AM32" s="20">
        <v>5068.8429999999998</v>
      </c>
      <c r="AN32" s="20"/>
      <c r="AO32" s="20"/>
      <c r="AP32" s="20"/>
      <c r="AQ32" s="108">
        <f t="shared" si="5"/>
        <v>399</v>
      </c>
      <c r="AR32" s="108">
        <f t="shared" si="5"/>
        <v>4041.6671000000001</v>
      </c>
      <c r="AS32" s="108">
        <f t="shared" si="5"/>
        <v>329000.59700000001</v>
      </c>
      <c r="AT32" s="53" t="s">
        <v>23</v>
      </c>
      <c r="AU32" s="295" t="s">
        <v>43</v>
      </c>
      <c r="AV32" s="49" t="s">
        <v>42</v>
      </c>
      <c r="AW32" s="12"/>
    </row>
    <row r="33" spans="1:49" ht="24" customHeight="1">
      <c r="A33" s="48" t="s">
        <v>44</v>
      </c>
      <c r="B33" s="294"/>
      <c r="C33" s="101" t="s">
        <v>24</v>
      </c>
      <c r="D33" s="126"/>
      <c r="E33" s="126"/>
      <c r="F33" s="126"/>
      <c r="G33" s="126"/>
      <c r="H33" s="126"/>
      <c r="I33" s="195"/>
      <c r="J33" s="116">
        <f t="shared" si="3"/>
        <v>0</v>
      </c>
      <c r="K33" s="116">
        <f t="shared" si="3"/>
        <v>0</v>
      </c>
      <c r="L33" s="116">
        <f t="shared" si="3"/>
        <v>0</v>
      </c>
      <c r="M33" s="226"/>
      <c r="N33" s="64"/>
      <c r="O33" s="227"/>
      <c r="P33" s="213"/>
      <c r="Q33" s="213"/>
      <c r="R33" s="213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3"/>
      <c r="Z33" s="213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96"/>
      <c r="AV33" s="49" t="s">
        <v>44</v>
      </c>
      <c r="AW33" s="12"/>
    </row>
    <row r="34" spans="1:49" ht="24" customHeight="1">
      <c r="A34" s="48" t="s">
        <v>25</v>
      </c>
      <c r="B34" s="293" t="s">
        <v>45</v>
      </c>
      <c r="C34" s="102" t="s">
        <v>23</v>
      </c>
      <c r="D34" s="125"/>
      <c r="E34" s="125"/>
      <c r="F34" s="168"/>
      <c r="G34" s="125">
        <v>3</v>
      </c>
      <c r="H34" s="125">
        <v>0.13400000000000001</v>
      </c>
      <c r="I34" s="196">
        <v>167.125</v>
      </c>
      <c r="J34" s="25">
        <f t="shared" si="3"/>
        <v>3</v>
      </c>
      <c r="K34" s="25">
        <f t="shared" si="3"/>
        <v>0.13400000000000001</v>
      </c>
      <c r="L34" s="25">
        <f t="shared" si="3"/>
        <v>167.125</v>
      </c>
      <c r="M34" s="224">
        <v>87</v>
      </c>
      <c r="N34" s="63">
        <v>5.5693999999999999</v>
      </c>
      <c r="O34" s="228">
        <v>2452.759</v>
      </c>
      <c r="P34" s="169"/>
      <c r="Q34" s="169"/>
      <c r="R34" s="169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69"/>
      <c r="Z34" s="169"/>
      <c r="AA34" s="108"/>
      <c r="AB34" s="153">
        <v>64</v>
      </c>
      <c r="AC34" s="20">
        <v>2.7292999999999998</v>
      </c>
      <c r="AD34" s="20">
        <v>1417.808</v>
      </c>
      <c r="AE34" s="20"/>
      <c r="AF34" s="20"/>
      <c r="AG34" s="20"/>
      <c r="AH34" s="20">
        <v>58</v>
      </c>
      <c r="AI34" s="20">
        <v>27.870899999999999</v>
      </c>
      <c r="AJ34" s="20">
        <v>12358.548000000001</v>
      </c>
      <c r="AK34" s="20"/>
      <c r="AL34" s="20"/>
      <c r="AM34" s="20"/>
      <c r="AN34" s="20">
        <v>8</v>
      </c>
      <c r="AO34" s="20">
        <v>0.21199999999999999</v>
      </c>
      <c r="AP34" s="20">
        <v>153.31299999999999</v>
      </c>
      <c r="AQ34" s="108">
        <f t="shared" si="5"/>
        <v>220</v>
      </c>
      <c r="AR34" s="108">
        <f t="shared" si="5"/>
        <v>36.515600000000006</v>
      </c>
      <c r="AS34" s="108">
        <f t="shared" si="5"/>
        <v>16549.553</v>
      </c>
      <c r="AT34" s="62" t="s">
        <v>23</v>
      </c>
      <c r="AU34" s="295" t="s">
        <v>45</v>
      </c>
      <c r="AV34" s="49" t="s">
        <v>25</v>
      </c>
      <c r="AW34" s="12"/>
    </row>
    <row r="35" spans="1:49" ht="24" customHeight="1">
      <c r="A35" s="26" t="s">
        <v>27</v>
      </c>
      <c r="B35" s="294"/>
      <c r="C35" s="101" t="s">
        <v>24</v>
      </c>
      <c r="D35" s="126"/>
      <c r="E35" s="126"/>
      <c r="F35" s="126"/>
      <c r="G35" s="126"/>
      <c r="H35" s="126"/>
      <c r="I35" s="195"/>
      <c r="J35" s="116">
        <f t="shared" si="3"/>
        <v>0</v>
      </c>
      <c r="K35" s="116">
        <f t="shared" si="3"/>
        <v>0</v>
      </c>
      <c r="L35" s="116">
        <f t="shared" si="3"/>
        <v>0</v>
      </c>
      <c r="M35" s="226"/>
      <c r="N35" s="64"/>
      <c r="O35" s="227"/>
      <c r="P35" s="213"/>
      <c r="Q35" s="213"/>
      <c r="R35" s="213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3"/>
      <c r="Z35" s="213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96"/>
      <c r="AV35" s="27" t="s">
        <v>27</v>
      </c>
      <c r="AW35" s="12"/>
    </row>
    <row r="36" spans="1:49" ht="24" customHeight="1">
      <c r="A36" s="48" t="s">
        <v>46</v>
      </c>
      <c r="B36" s="293" t="s">
        <v>47</v>
      </c>
      <c r="C36" s="102" t="s">
        <v>23</v>
      </c>
      <c r="D36" s="125"/>
      <c r="E36" s="125"/>
      <c r="F36" s="125"/>
      <c r="G36" s="125"/>
      <c r="H36" s="125"/>
      <c r="I36" s="196"/>
      <c r="J36" s="25">
        <f t="shared" si="3"/>
        <v>0</v>
      </c>
      <c r="K36" s="25">
        <f t="shared" si="3"/>
        <v>0</v>
      </c>
      <c r="L36" s="25">
        <f t="shared" si="3"/>
        <v>0</v>
      </c>
      <c r="M36" s="224">
        <v>54</v>
      </c>
      <c r="N36" s="63">
        <v>37.923000000000002</v>
      </c>
      <c r="O36" s="228">
        <v>4283.5990000000002</v>
      </c>
      <c r="P36" s="169"/>
      <c r="Q36" s="169"/>
      <c r="R36" s="169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69">
        <v>7</v>
      </c>
      <c r="Z36" s="169">
        <v>7.0060000000000002</v>
      </c>
      <c r="AA36" s="108">
        <v>395.43099999999998</v>
      </c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61</v>
      </c>
      <c r="AR36" s="108">
        <f t="shared" si="5"/>
        <v>44.929000000000002</v>
      </c>
      <c r="AS36" s="108">
        <f t="shared" si="5"/>
        <v>4679.03</v>
      </c>
      <c r="AT36" s="32" t="s">
        <v>23</v>
      </c>
      <c r="AU36" s="295" t="s">
        <v>47</v>
      </c>
      <c r="AV36" s="49" t="s">
        <v>46</v>
      </c>
      <c r="AW36" s="12"/>
    </row>
    <row r="37" spans="1:49" ht="24" customHeight="1">
      <c r="A37" s="48" t="s">
        <v>25</v>
      </c>
      <c r="B37" s="294"/>
      <c r="C37" s="101" t="s">
        <v>24</v>
      </c>
      <c r="D37" s="126"/>
      <c r="E37" s="126"/>
      <c r="F37" s="126"/>
      <c r="G37" s="126"/>
      <c r="H37" s="126"/>
      <c r="I37" s="195"/>
      <c r="J37" s="116">
        <f t="shared" si="3"/>
        <v>0</v>
      </c>
      <c r="K37" s="116">
        <f t="shared" si="3"/>
        <v>0</v>
      </c>
      <c r="L37" s="116">
        <f t="shared" si="3"/>
        <v>0</v>
      </c>
      <c r="M37" s="226"/>
      <c r="N37" s="64"/>
      <c r="O37" s="227"/>
      <c r="P37" s="213"/>
      <c r="Q37" s="213"/>
      <c r="R37" s="213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3"/>
      <c r="Z37" s="213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96"/>
      <c r="AV37" s="49" t="s">
        <v>25</v>
      </c>
      <c r="AW37" s="12"/>
    </row>
    <row r="38" spans="1:49" ht="24" customHeight="1">
      <c r="A38" s="48" t="s">
        <v>27</v>
      </c>
      <c r="B38" s="293" t="s">
        <v>48</v>
      </c>
      <c r="C38" s="102" t="s">
        <v>23</v>
      </c>
      <c r="D38" s="125">
        <v>32</v>
      </c>
      <c r="E38" s="125">
        <v>2.5859000000000001</v>
      </c>
      <c r="F38" s="168">
        <v>1758.0833584966858</v>
      </c>
      <c r="G38" s="125"/>
      <c r="H38" s="125"/>
      <c r="I38" s="196"/>
      <c r="J38" s="25">
        <f t="shared" si="3"/>
        <v>32</v>
      </c>
      <c r="K38" s="25">
        <f t="shared" si="3"/>
        <v>2.5859000000000001</v>
      </c>
      <c r="L38" s="25">
        <f t="shared" si="3"/>
        <v>1758.0833584966858</v>
      </c>
      <c r="M38" s="224"/>
      <c r="N38" s="63"/>
      <c r="O38" s="228"/>
      <c r="P38" s="169"/>
      <c r="Q38" s="169"/>
      <c r="R38" s="169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69"/>
      <c r="Z38" s="169"/>
      <c r="AA38" s="108"/>
      <c r="AB38" s="153">
        <v>76</v>
      </c>
      <c r="AC38" s="20">
        <v>6.9153000000000002</v>
      </c>
      <c r="AD38" s="20">
        <v>765.84299999999996</v>
      </c>
      <c r="AE38" s="20"/>
      <c r="AF38" s="20"/>
      <c r="AG38" s="20"/>
      <c r="AH38" s="20">
        <v>2</v>
      </c>
      <c r="AI38" s="20">
        <v>3.2149999999999999</v>
      </c>
      <c r="AJ38" s="20">
        <v>807.57</v>
      </c>
      <c r="AK38" s="20"/>
      <c r="AL38" s="20"/>
      <c r="AM38" s="20"/>
      <c r="AN38" s="20"/>
      <c r="AO38" s="20"/>
      <c r="AP38" s="20"/>
      <c r="AQ38" s="108">
        <f t="shared" si="5"/>
        <v>110</v>
      </c>
      <c r="AR38" s="108">
        <f t="shared" si="5"/>
        <v>12.716200000000001</v>
      </c>
      <c r="AS38" s="108">
        <f t="shared" si="5"/>
        <v>3331.4963584966858</v>
      </c>
      <c r="AT38" s="32" t="s">
        <v>23</v>
      </c>
      <c r="AU38" s="295" t="s">
        <v>48</v>
      </c>
      <c r="AV38" s="49" t="s">
        <v>27</v>
      </c>
      <c r="AW38" s="12"/>
    </row>
    <row r="39" spans="1:49" ht="24" customHeight="1">
      <c r="A39" s="26" t="s">
        <v>49</v>
      </c>
      <c r="B39" s="294"/>
      <c r="C39" s="101" t="s">
        <v>24</v>
      </c>
      <c r="D39" s="126"/>
      <c r="E39" s="126"/>
      <c r="F39" s="126"/>
      <c r="G39" s="126"/>
      <c r="H39" s="126"/>
      <c r="I39" s="195"/>
      <c r="J39" s="116">
        <f t="shared" si="3"/>
        <v>0</v>
      </c>
      <c r="K39" s="116">
        <f t="shared" si="3"/>
        <v>0</v>
      </c>
      <c r="L39" s="116">
        <f t="shared" si="3"/>
        <v>0</v>
      </c>
      <c r="M39" s="226"/>
      <c r="N39" s="64"/>
      <c r="O39" s="227"/>
      <c r="P39" s="213"/>
      <c r="Q39" s="213"/>
      <c r="R39" s="213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3"/>
      <c r="Z39" s="213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96"/>
      <c r="AV39" s="27" t="s">
        <v>49</v>
      </c>
      <c r="AW39" s="12"/>
    </row>
    <row r="40" spans="1:49" ht="24" customHeight="1">
      <c r="A40" s="48"/>
      <c r="B40" s="293" t="s">
        <v>50</v>
      </c>
      <c r="C40" s="102" t="s">
        <v>23</v>
      </c>
      <c r="D40" s="125"/>
      <c r="E40" s="125"/>
      <c r="F40" s="125"/>
      <c r="G40" s="125"/>
      <c r="H40" s="125"/>
      <c r="I40" s="196"/>
      <c r="J40" s="25">
        <f t="shared" si="3"/>
        <v>0</v>
      </c>
      <c r="K40" s="25">
        <f t="shared" si="3"/>
        <v>0</v>
      </c>
      <c r="L40" s="25">
        <f t="shared" si="3"/>
        <v>0</v>
      </c>
      <c r="M40" s="224">
        <v>1</v>
      </c>
      <c r="N40" s="63">
        <v>1.6451</v>
      </c>
      <c r="O40" s="228">
        <v>1510.202</v>
      </c>
      <c r="P40" s="169"/>
      <c r="Q40" s="169"/>
      <c r="R40" s="169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69"/>
      <c r="Z40" s="169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1</v>
      </c>
      <c r="AR40" s="108">
        <f t="shared" si="5"/>
        <v>1.6451</v>
      </c>
      <c r="AS40" s="108">
        <f t="shared" si="5"/>
        <v>1510.202</v>
      </c>
      <c r="AT40" s="53" t="s">
        <v>23</v>
      </c>
      <c r="AU40" s="295" t="s">
        <v>50</v>
      </c>
      <c r="AV40" s="49"/>
      <c r="AW40" s="12"/>
    </row>
    <row r="41" spans="1:49" ht="24" customHeight="1">
      <c r="A41" s="48" t="s">
        <v>51</v>
      </c>
      <c r="B41" s="294"/>
      <c r="C41" s="101" t="s">
        <v>24</v>
      </c>
      <c r="D41" s="126"/>
      <c r="E41" s="126"/>
      <c r="F41" s="126"/>
      <c r="G41" s="126"/>
      <c r="H41" s="126"/>
      <c r="I41" s="195"/>
      <c r="J41" s="116">
        <f t="shared" si="3"/>
        <v>0</v>
      </c>
      <c r="K41" s="116">
        <f t="shared" si="3"/>
        <v>0</v>
      </c>
      <c r="L41" s="116">
        <f t="shared" si="3"/>
        <v>0</v>
      </c>
      <c r="M41" s="226"/>
      <c r="N41" s="64"/>
      <c r="O41" s="227"/>
      <c r="P41" s="213"/>
      <c r="Q41" s="213"/>
      <c r="R41" s="213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3"/>
      <c r="Z41" s="213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96"/>
      <c r="AV41" s="49" t="s">
        <v>51</v>
      </c>
      <c r="AW41" s="12"/>
    </row>
    <row r="42" spans="1:49" ht="24" customHeight="1">
      <c r="A42" s="48"/>
      <c r="B42" s="293" t="s">
        <v>52</v>
      </c>
      <c r="C42" s="102" t="s">
        <v>23</v>
      </c>
      <c r="D42" s="125">
        <v>1</v>
      </c>
      <c r="E42" s="125">
        <v>10.1806</v>
      </c>
      <c r="F42" s="125">
        <v>4872.2168449809105</v>
      </c>
      <c r="G42" s="125">
        <v>1</v>
      </c>
      <c r="H42" s="125">
        <v>19.462</v>
      </c>
      <c r="I42" s="196">
        <v>9154.0069999999996</v>
      </c>
      <c r="J42" s="25">
        <f t="shared" si="3"/>
        <v>2</v>
      </c>
      <c r="K42" s="25">
        <f t="shared" si="3"/>
        <v>29.642600000000002</v>
      </c>
      <c r="L42" s="25">
        <f t="shared" si="3"/>
        <v>14026.22384498091</v>
      </c>
      <c r="M42" s="224">
        <v>17</v>
      </c>
      <c r="N42" s="63">
        <v>574.76300000000003</v>
      </c>
      <c r="O42" s="228">
        <v>177224.26699999999</v>
      </c>
      <c r="P42" s="169"/>
      <c r="Q42" s="169"/>
      <c r="R42" s="169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69"/>
      <c r="Z42" s="169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19</v>
      </c>
      <c r="AR42" s="108">
        <f t="shared" si="5"/>
        <v>604.40560000000005</v>
      </c>
      <c r="AS42" s="108">
        <f t="shared" si="5"/>
        <v>191250.4908449809</v>
      </c>
      <c r="AT42" s="32" t="s">
        <v>23</v>
      </c>
      <c r="AU42" s="295" t="s">
        <v>52</v>
      </c>
      <c r="AV42" s="49"/>
      <c r="AW42" s="12"/>
    </row>
    <row r="43" spans="1:49" ht="24" customHeight="1">
      <c r="A43" s="48" t="s">
        <v>53</v>
      </c>
      <c r="B43" s="294"/>
      <c r="C43" s="101" t="s">
        <v>24</v>
      </c>
      <c r="D43" s="126">
        <v>18</v>
      </c>
      <c r="E43" s="126">
        <v>271.45999999999998</v>
      </c>
      <c r="F43" s="127">
        <v>147392.38632048777</v>
      </c>
      <c r="G43" s="126">
        <v>33</v>
      </c>
      <c r="H43" s="126">
        <v>408.8476</v>
      </c>
      <c r="I43" s="195">
        <v>249156.91899999999</v>
      </c>
      <c r="J43" s="116">
        <f t="shared" si="3"/>
        <v>51</v>
      </c>
      <c r="K43" s="116">
        <f t="shared" si="3"/>
        <v>680.30759999999998</v>
      </c>
      <c r="L43" s="116">
        <f t="shared" si="3"/>
        <v>396549.30532048777</v>
      </c>
      <c r="M43" s="226">
        <v>13</v>
      </c>
      <c r="N43" s="64">
        <v>285.33190000000002</v>
      </c>
      <c r="O43" s="227">
        <v>54167.898999999998</v>
      </c>
      <c r="P43" s="213"/>
      <c r="Q43" s="213"/>
      <c r="R43" s="213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3"/>
      <c r="Z43" s="213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64</v>
      </c>
      <c r="AR43" s="45">
        <f t="shared" si="5"/>
        <v>965.6395</v>
      </c>
      <c r="AS43" s="45">
        <f t="shared" si="5"/>
        <v>450717.20432048774</v>
      </c>
      <c r="AT43" s="61" t="s">
        <v>24</v>
      </c>
      <c r="AU43" s="296"/>
      <c r="AV43" s="49" t="s">
        <v>53</v>
      </c>
      <c r="AW43" s="12"/>
    </row>
    <row r="44" spans="1:49" ht="24" customHeight="1">
      <c r="A44" s="48"/>
      <c r="B44" s="293" t="s">
        <v>54</v>
      </c>
      <c r="C44" s="102" t="s">
        <v>23</v>
      </c>
      <c r="D44" s="125"/>
      <c r="E44" s="125"/>
      <c r="F44" s="125"/>
      <c r="G44" s="125"/>
      <c r="H44" s="125"/>
      <c r="I44" s="196"/>
      <c r="J44" s="25">
        <f t="shared" si="3"/>
        <v>0</v>
      </c>
      <c r="K44" s="25">
        <f t="shared" si="3"/>
        <v>0</v>
      </c>
      <c r="L44" s="25">
        <f t="shared" si="3"/>
        <v>0</v>
      </c>
      <c r="M44" s="224">
        <v>28</v>
      </c>
      <c r="N44" s="63">
        <v>0.36859999999999998</v>
      </c>
      <c r="O44" s="228">
        <v>123.378</v>
      </c>
      <c r="P44" s="169"/>
      <c r="Q44" s="169"/>
      <c r="R44" s="169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69"/>
      <c r="Z44" s="169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28</v>
      </c>
      <c r="AR44" s="108">
        <f t="shared" si="5"/>
        <v>0.36859999999999998</v>
      </c>
      <c r="AS44" s="108">
        <f t="shared" si="5"/>
        <v>123.378</v>
      </c>
      <c r="AT44" s="62" t="s">
        <v>23</v>
      </c>
      <c r="AU44" s="295" t="s">
        <v>54</v>
      </c>
      <c r="AV44" s="49"/>
      <c r="AW44" s="12"/>
    </row>
    <row r="45" spans="1:49" ht="24" customHeight="1">
      <c r="A45" s="48" t="s">
        <v>27</v>
      </c>
      <c r="B45" s="294"/>
      <c r="C45" s="101" t="s">
        <v>24</v>
      </c>
      <c r="D45" s="126"/>
      <c r="E45" s="126"/>
      <c r="F45" s="126"/>
      <c r="G45" s="126"/>
      <c r="H45" s="126"/>
      <c r="I45" s="195"/>
      <c r="J45" s="116">
        <f t="shared" si="3"/>
        <v>0</v>
      </c>
      <c r="K45" s="116">
        <f t="shared" si="3"/>
        <v>0</v>
      </c>
      <c r="L45" s="116">
        <f t="shared" si="3"/>
        <v>0</v>
      </c>
      <c r="M45" s="226"/>
      <c r="N45" s="64"/>
      <c r="O45" s="227"/>
      <c r="P45" s="213"/>
      <c r="Q45" s="213"/>
      <c r="R45" s="213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3"/>
      <c r="Z45" s="213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96"/>
      <c r="AV45" s="29" t="s">
        <v>27</v>
      </c>
      <c r="AW45" s="12"/>
    </row>
    <row r="46" spans="1:49" ht="24" customHeight="1">
      <c r="A46" s="48"/>
      <c r="B46" s="293" t="s">
        <v>55</v>
      </c>
      <c r="C46" s="102" t="s">
        <v>23</v>
      </c>
      <c r="D46" s="125"/>
      <c r="E46" s="125"/>
      <c r="F46" s="125"/>
      <c r="G46" s="125"/>
      <c r="H46" s="125"/>
      <c r="I46" s="196"/>
      <c r="J46" s="25">
        <f t="shared" si="3"/>
        <v>0</v>
      </c>
      <c r="K46" s="25">
        <f t="shared" si="3"/>
        <v>0</v>
      </c>
      <c r="L46" s="25">
        <f t="shared" si="3"/>
        <v>0</v>
      </c>
      <c r="M46" s="224"/>
      <c r="N46" s="63"/>
      <c r="O46" s="228"/>
      <c r="P46" s="169"/>
      <c r="Q46" s="169"/>
      <c r="R46" s="169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69"/>
      <c r="Z46" s="169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95" t="s">
        <v>55</v>
      </c>
      <c r="AV46" s="29"/>
      <c r="AW46" s="12"/>
    </row>
    <row r="47" spans="1:49" ht="24" customHeight="1">
      <c r="A47" s="26"/>
      <c r="B47" s="294"/>
      <c r="C47" s="101" t="s">
        <v>24</v>
      </c>
      <c r="D47" s="126"/>
      <c r="E47" s="126"/>
      <c r="F47" s="126"/>
      <c r="G47" s="126"/>
      <c r="H47" s="126"/>
      <c r="I47" s="195"/>
      <c r="J47" s="116">
        <f t="shared" si="3"/>
        <v>0</v>
      </c>
      <c r="K47" s="116">
        <f t="shared" si="3"/>
        <v>0</v>
      </c>
      <c r="L47" s="116">
        <f t="shared" si="3"/>
        <v>0</v>
      </c>
      <c r="M47" s="226"/>
      <c r="N47" s="64"/>
      <c r="O47" s="227"/>
      <c r="P47" s="213"/>
      <c r="Q47" s="213"/>
      <c r="R47" s="213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3"/>
      <c r="Z47" s="213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96"/>
      <c r="AV47" s="30"/>
      <c r="AW47" s="12"/>
    </row>
    <row r="48" spans="1:49" ht="24" customHeight="1">
      <c r="A48" s="48"/>
      <c r="B48" s="293" t="s">
        <v>56</v>
      </c>
      <c r="C48" s="102" t="s">
        <v>23</v>
      </c>
      <c r="D48" s="125"/>
      <c r="E48" s="125"/>
      <c r="F48" s="125"/>
      <c r="G48" s="125"/>
      <c r="H48" s="125"/>
      <c r="I48" s="196"/>
      <c r="J48" s="25">
        <f t="shared" si="3"/>
        <v>0</v>
      </c>
      <c r="K48" s="25">
        <f t="shared" si="3"/>
        <v>0</v>
      </c>
      <c r="L48" s="25">
        <f t="shared" si="3"/>
        <v>0</v>
      </c>
      <c r="M48" s="224"/>
      <c r="N48" s="63"/>
      <c r="O48" s="228"/>
      <c r="P48" s="169"/>
      <c r="Q48" s="169"/>
      <c r="R48" s="169"/>
      <c r="S48" s="111"/>
      <c r="T48" s="40"/>
      <c r="U48" s="40"/>
      <c r="V48" s="25">
        <f t="shared" si="4"/>
        <v>0</v>
      </c>
      <c r="W48" s="25">
        <f t="shared" si="1"/>
        <v>0</v>
      </c>
      <c r="X48" s="25">
        <f t="shared" si="1"/>
        <v>0</v>
      </c>
      <c r="Y48" s="169"/>
      <c r="Z48" s="169"/>
      <c r="AA48" s="108"/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0</v>
      </c>
      <c r="AR48" s="108">
        <f t="shared" si="5"/>
        <v>0</v>
      </c>
      <c r="AS48" s="108">
        <f t="shared" si="5"/>
        <v>0</v>
      </c>
      <c r="AT48" s="32" t="s">
        <v>23</v>
      </c>
      <c r="AU48" s="295" t="s">
        <v>56</v>
      </c>
      <c r="AV48" s="29"/>
      <c r="AW48" s="12"/>
    </row>
    <row r="49" spans="1:49" ht="24" customHeight="1">
      <c r="A49" s="48" t="s">
        <v>57</v>
      </c>
      <c r="B49" s="294"/>
      <c r="C49" s="101" t="s">
        <v>24</v>
      </c>
      <c r="D49" s="126"/>
      <c r="E49" s="126"/>
      <c r="F49" s="126"/>
      <c r="G49" s="126"/>
      <c r="H49" s="126"/>
      <c r="I49" s="195"/>
      <c r="J49" s="116">
        <f t="shared" si="3"/>
        <v>0</v>
      </c>
      <c r="K49" s="116">
        <f t="shared" si="3"/>
        <v>0</v>
      </c>
      <c r="L49" s="116">
        <f t="shared" si="3"/>
        <v>0</v>
      </c>
      <c r="M49" s="226"/>
      <c r="N49" s="64"/>
      <c r="O49" s="227"/>
      <c r="P49" s="213"/>
      <c r="Q49" s="213"/>
      <c r="R49" s="213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3"/>
      <c r="Z49" s="213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96"/>
      <c r="AV49" s="29" t="s">
        <v>57</v>
      </c>
      <c r="AW49" s="12"/>
    </row>
    <row r="50" spans="1:49" ht="24" customHeight="1">
      <c r="A50" s="48"/>
      <c r="B50" s="293" t="s">
        <v>58</v>
      </c>
      <c r="C50" s="102" t="s">
        <v>23</v>
      </c>
      <c r="D50" s="125"/>
      <c r="E50" s="125"/>
      <c r="F50" s="125"/>
      <c r="G50" s="125"/>
      <c r="H50" s="125"/>
      <c r="I50" s="196"/>
      <c r="J50" s="25">
        <f t="shared" si="3"/>
        <v>0</v>
      </c>
      <c r="K50" s="25">
        <f t="shared" si="3"/>
        <v>0</v>
      </c>
      <c r="L50" s="25">
        <f t="shared" si="3"/>
        <v>0</v>
      </c>
      <c r="M50" s="224"/>
      <c r="N50" s="63"/>
      <c r="O50" s="228"/>
      <c r="P50" s="169"/>
      <c r="Q50" s="169"/>
      <c r="R50" s="169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69"/>
      <c r="Z50" s="169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0</v>
      </c>
      <c r="AR50" s="108">
        <f t="shared" si="5"/>
        <v>0</v>
      </c>
      <c r="AS50" s="108">
        <f t="shared" si="5"/>
        <v>0</v>
      </c>
      <c r="AT50" s="32" t="s">
        <v>23</v>
      </c>
      <c r="AU50" s="295" t="s">
        <v>58</v>
      </c>
      <c r="AV50" s="28"/>
      <c r="AW50" s="12"/>
    </row>
    <row r="51" spans="1:49" ht="24" customHeight="1">
      <c r="A51" s="48"/>
      <c r="B51" s="294"/>
      <c r="C51" s="101" t="s">
        <v>24</v>
      </c>
      <c r="D51" s="126"/>
      <c r="E51" s="126"/>
      <c r="F51" s="126"/>
      <c r="G51" s="126"/>
      <c r="H51" s="126"/>
      <c r="I51" s="195"/>
      <c r="J51" s="116">
        <f t="shared" si="3"/>
        <v>0</v>
      </c>
      <c r="K51" s="116">
        <f t="shared" si="3"/>
        <v>0</v>
      </c>
      <c r="L51" s="116">
        <f t="shared" si="3"/>
        <v>0</v>
      </c>
      <c r="M51" s="226"/>
      <c r="N51" s="64"/>
      <c r="O51" s="227"/>
      <c r="P51" s="213"/>
      <c r="Q51" s="213"/>
      <c r="R51" s="213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3"/>
      <c r="Z51" s="213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0</v>
      </c>
      <c r="AR51" s="45">
        <f t="shared" si="5"/>
        <v>0</v>
      </c>
      <c r="AS51" s="45">
        <f t="shared" si="5"/>
        <v>0</v>
      </c>
      <c r="AT51" s="61" t="s">
        <v>24</v>
      </c>
      <c r="AU51" s="296"/>
      <c r="AV51" s="29"/>
      <c r="AW51" s="12"/>
    </row>
    <row r="52" spans="1:49" ht="24" customHeight="1">
      <c r="A52" s="48"/>
      <c r="B52" s="293" t="s">
        <v>59</v>
      </c>
      <c r="C52" s="102" t="s">
        <v>23</v>
      </c>
      <c r="D52" s="125"/>
      <c r="E52" s="125"/>
      <c r="F52" s="125"/>
      <c r="G52" s="125"/>
      <c r="H52" s="125"/>
      <c r="I52" s="196"/>
      <c r="J52" s="25">
        <f t="shared" si="3"/>
        <v>0</v>
      </c>
      <c r="K52" s="25">
        <f t="shared" si="3"/>
        <v>0</v>
      </c>
      <c r="L52" s="25">
        <f t="shared" si="3"/>
        <v>0</v>
      </c>
      <c r="M52" s="224"/>
      <c r="N52" s="63"/>
      <c r="O52" s="228"/>
      <c r="P52" s="169"/>
      <c r="Q52" s="169"/>
      <c r="R52" s="169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69"/>
      <c r="Z52" s="169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95" t="s">
        <v>59</v>
      </c>
      <c r="AV52" s="29"/>
      <c r="AW52" s="12"/>
    </row>
    <row r="53" spans="1:49" ht="24" customHeight="1">
      <c r="A53" s="48" t="s">
        <v>27</v>
      </c>
      <c r="B53" s="294"/>
      <c r="C53" s="101" t="s">
        <v>24</v>
      </c>
      <c r="D53" s="126"/>
      <c r="E53" s="126"/>
      <c r="F53" s="127"/>
      <c r="G53" s="126"/>
      <c r="H53" s="126"/>
      <c r="I53" s="195"/>
      <c r="J53" s="116">
        <f t="shared" si="3"/>
        <v>0</v>
      </c>
      <c r="K53" s="116">
        <f t="shared" si="3"/>
        <v>0</v>
      </c>
      <c r="L53" s="116">
        <f t="shared" si="3"/>
        <v>0</v>
      </c>
      <c r="M53" s="226">
        <v>1</v>
      </c>
      <c r="N53" s="64">
        <v>20.413499999999999</v>
      </c>
      <c r="O53" s="227">
        <v>9115.9240000000009</v>
      </c>
      <c r="P53" s="213"/>
      <c r="Q53" s="213"/>
      <c r="R53" s="213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3"/>
      <c r="Z53" s="213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1</v>
      </c>
      <c r="AR53" s="45">
        <f t="shared" si="5"/>
        <v>20.413499999999999</v>
      </c>
      <c r="AS53" s="45">
        <f t="shared" si="5"/>
        <v>9115.9240000000009</v>
      </c>
      <c r="AT53" s="61" t="s">
        <v>24</v>
      </c>
      <c r="AU53" s="296"/>
      <c r="AV53" s="29" t="s">
        <v>27</v>
      </c>
      <c r="AW53" s="12"/>
    </row>
    <row r="54" spans="1:49" ht="24" customHeight="1">
      <c r="A54" s="48"/>
      <c r="B54" s="293" t="s">
        <v>60</v>
      </c>
      <c r="C54" s="102" t="s">
        <v>23</v>
      </c>
      <c r="D54" s="125"/>
      <c r="E54" s="125"/>
      <c r="F54" s="125"/>
      <c r="G54" s="125"/>
      <c r="H54" s="125"/>
      <c r="I54" s="196"/>
      <c r="J54" s="25">
        <f t="shared" si="3"/>
        <v>0</v>
      </c>
      <c r="K54" s="25">
        <f t="shared" si="3"/>
        <v>0</v>
      </c>
      <c r="L54" s="25">
        <f t="shared" si="3"/>
        <v>0</v>
      </c>
      <c r="M54" s="224"/>
      <c r="N54" s="63"/>
      <c r="O54" s="228"/>
      <c r="P54" s="169"/>
      <c r="Q54" s="169"/>
      <c r="R54" s="169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69"/>
      <c r="Z54" s="169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>
        <v>2</v>
      </c>
      <c r="AL54" s="20">
        <v>3.8100000000000002E-2</v>
      </c>
      <c r="AM54" s="20">
        <v>43.848999999999997</v>
      </c>
      <c r="AN54" s="20">
        <v>14</v>
      </c>
      <c r="AO54" s="20">
        <v>0.23150000000000001</v>
      </c>
      <c r="AP54" s="20">
        <v>207.44800000000001</v>
      </c>
      <c r="AQ54" s="108">
        <f t="shared" si="5"/>
        <v>16</v>
      </c>
      <c r="AR54" s="108">
        <f t="shared" si="5"/>
        <v>0.26960000000000001</v>
      </c>
      <c r="AS54" s="108">
        <f t="shared" si="5"/>
        <v>251.297</v>
      </c>
      <c r="AT54" s="62" t="s">
        <v>23</v>
      </c>
      <c r="AU54" s="295" t="s">
        <v>60</v>
      </c>
      <c r="AV54" s="49"/>
      <c r="AW54" s="12"/>
    </row>
    <row r="55" spans="1:49" ht="24" customHeight="1">
      <c r="A55" s="26"/>
      <c r="B55" s="294"/>
      <c r="C55" s="101" t="s">
        <v>24</v>
      </c>
      <c r="D55" s="126"/>
      <c r="E55" s="126"/>
      <c r="F55" s="126"/>
      <c r="G55" s="126"/>
      <c r="H55" s="126"/>
      <c r="I55" s="195"/>
      <c r="J55" s="116">
        <f t="shared" si="3"/>
        <v>0</v>
      </c>
      <c r="K55" s="116">
        <f t="shared" si="3"/>
        <v>0</v>
      </c>
      <c r="L55" s="116">
        <f t="shared" si="3"/>
        <v>0</v>
      </c>
      <c r="M55" s="226"/>
      <c r="N55" s="64"/>
      <c r="O55" s="227"/>
      <c r="P55" s="213"/>
      <c r="Q55" s="213"/>
      <c r="R55" s="213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3"/>
      <c r="Z55" s="213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96"/>
      <c r="AV55" s="27"/>
      <c r="AW55" s="12"/>
    </row>
    <row r="56" spans="1:49" ht="24" customHeight="1">
      <c r="A56" s="315" t="s">
        <v>61</v>
      </c>
      <c r="B56" s="295" t="s">
        <v>62</v>
      </c>
      <c r="C56" s="102" t="s">
        <v>23</v>
      </c>
      <c r="D56" s="125"/>
      <c r="E56" s="125"/>
      <c r="F56" s="125"/>
      <c r="G56" s="125"/>
      <c r="H56" s="125"/>
      <c r="I56" s="196"/>
      <c r="J56" s="25">
        <f t="shared" si="3"/>
        <v>0</v>
      </c>
      <c r="K56" s="25">
        <f t="shared" si="3"/>
        <v>0</v>
      </c>
      <c r="L56" s="25">
        <f t="shared" si="3"/>
        <v>0</v>
      </c>
      <c r="M56" s="224">
        <v>1</v>
      </c>
      <c r="N56" s="63">
        <v>0.20319999999999999</v>
      </c>
      <c r="O56" s="228">
        <v>359.90800000000002</v>
      </c>
      <c r="P56" s="169"/>
      <c r="Q56" s="169"/>
      <c r="R56" s="169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69"/>
      <c r="Z56" s="169"/>
      <c r="AA56" s="108"/>
      <c r="AB56" s="153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1</v>
      </c>
      <c r="AR56" s="108">
        <f t="shared" si="5"/>
        <v>0.20319999999999999</v>
      </c>
      <c r="AS56" s="108">
        <f t="shared" si="5"/>
        <v>359.90800000000002</v>
      </c>
      <c r="AT56" s="31" t="s">
        <v>23</v>
      </c>
      <c r="AU56" s="317" t="s">
        <v>61</v>
      </c>
      <c r="AV56" s="318" t="s">
        <v>64</v>
      </c>
      <c r="AW56" s="12"/>
    </row>
    <row r="57" spans="1:49" ht="24" customHeight="1">
      <c r="A57" s="316"/>
      <c r="B57" s="296"/>
      <c r="C57" s="101" t="s">
        <v>24</v>
      </c>
      <c r="D57" s="126"/>
      <c r="E57" s="126"/>
      <c r="F57" s="126"/>
      <c r="G57" s="126"/>
      <c r="H57" s="126"/>
      <c r="I57" s="195"/>
      <c r="J57" s="116">
        <f t="shared" si="3"/>
        <v>0</v>
      </c>
      <c r="K57" s="116">
        <f t="shared" si="3"/>
        <v>0</v>
      </c>
      <c r="L57" s="116">
        <f t="shared" si="3"/>
        <v>0</v>
      </c>
      <c r="M57" s="226"/>
      <c r="N57" s="64"/>
      <c r="O57" s="227"/>
      <c r="P57" s="213"/>
      <c r="Q57" s="213"/>
      <c r="R57" s="213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3"/>
      <c r="Z57" s="213"/>
      <c r="AA57" s="109"/>
      <c r="AB57" s="157"/>
      <c r="AC57" s="23"/>
      <c r="AD57" s="23"/>
      <c r="AE57" s="23"/>
      <c r="AF57" s="23"/>
      <c r="AG57" s="23"/>
      <c r="AH57" s="114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0</v>
      </c>
      <c r="AR57" s="45">
        <f t="shared" si="5"/>
        <v>0</v>
      </c>
      <c r="AS57" s="45">
        <f t="shared" si="5"/>
        <v>0</v>
      </c>
      <c r="AT57" s="22" t="s">
        <v>24</v>
      </c>
      <c r="AU57" s="319"/>
      <c r="AV57" s="320"/>
      <c r="AW57" s="12"/>
    </row>
    <row r="58" spans="1:49" ht="24" customHeight="1">
      <c r="A58" s="7" t="s">
        <v>64</v>
      </c>
      <c r="C58" s="103" t="s">
        <v>23</v>
      </c>
      <c r="D58" s="133"/>
      <c r="E58" s="133"/>
      <c r="F58" s="131"/>
      <c r="G58" s="197"/>
      <c r="H58" s="197"/>
      <c r="I58" s="198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34">
        <v>1275</v>
      </c>
      <c r="N58" s="235">
        <v>31.299700000000001</v>
      </c>
      <c r="O58" s="236">
        <v>23016.296999999999</v>
      </c>
      <c r="P58" s="216"/>
      <c r="Q58" s="216"/>
      <c r="R58" s="216"/>
      <c r="S58" s="51"/>
      <c r="T58" s="51"/>
      <c r="U58" s="42"/>
      <c r="V58" s="25">
        <f t="shared" si="4"/>
        <v>0</v>
      </c>
      <c r="W58" s="25">
        <f t="shared" si="1"/>
        <v>0</v>
      </c>
      <c r="X58" s="25">
        <f t="shared" si="1"/>
        <v>0</v>
      </c>
      <c r="Y58" s="216">
        <v>270</v>
      </c>
      <c r="Z58" s="216">
        <v>645.14250000000004</v>
      </c>
      <c r="AA58" s="287">
        <v>307075.25799999997</v>
      </c>
      <c r="AB58" s="187">
        <v>836</v>
      </c>
      <c r="AC58" s="173">
        <v>472.74340000000001</v>
      </c>
      <c r="AD58" s="173">
        <v>102857.711</v>
      </c>
      <c r="AE58" s="173"/>
      <c r="AF58" s="173"/>
      <c r="AG58" s="173"/>
      <c r="AH58" s="277"/>
      <c r="AI58" s="184"/>
      <c r="AJ58" s="184"/>
      <c r="AK58" s="184">
        <v>57</v>
      </c>
      <c r="AL58" s="184">
        <v>2.8191000000000002</v>
      </c>
      <c r="AM58" s="184">
        <v>1765.8689999999999</v>
      </c>
      <c r="AN58" s="173">
        <v>309</v>
      </c>
      <c r="AO58" s="173">
        <v>9.3971</v>
      </c>
      <c r="AP58" s="173">
        <v>24000.473000000002</v>
      </c>
      <c r="AQ58" s="108">
        <f t="shared" ref="AQ58:AS71" si="7">SUM(J58,M58,V58,Y58,AB58,AE58,AH58,AK58,AN58)</f>
        <v>2747</v>
      </c>
      <c r="AR58" s="108">
        <f t="shared" si="7"/>
        <v>1161.4017999999999</v>
      </c>
      <c r="AS58" s="108">
        <f t="shared" si="7"/>
        <v>458715.60800000001</v>
      </c>
      <c r="AT58" s="32" t="s">
        <v>23</v>
      </c>
      <c r="AU58" s="34"/>
      <c r="AV58" s="49" t="s">
        <v>64</v>
      </c>
      <c r="AW58" s="12"/>
    </row>
    <row r="59" spans="1:49" ht="24" customHeight="1">
      <c r="A59" s="309" t="s">
        <v>65</v>
      </c>
      <c r="B59" s="310"/>
      <c r="C59" s="104" t="s">
        <v>66</v>
      </c>
      <c r="D59" s="125"/>
      <c r="E59" s="125"/>
      <c r="F59" s="132"/>
      <c r="G59" s="125"/>
      <c r="H59" s="125"/>
      <c r="I59" s="196"/>
      <c r="J59" s="95">
        <f t="shared" si="6"/>
        <v>0</v>
      </c>
      <c r="K59" s="95">
        <f t="shared" si="6"/>
        <v>0</v>
      </c>
      <c r="L59" s="95">
        <f t="shared" si="6"/>
        <v>0</v>
      </c>
      <c r="M59" s="224"/>
      <c r="N59" s="63"/>
      <c r="O59" s="233"/>
      <c r="P59" s="169"/>
      <c r="Q59" s="215"/>
      <c r="R59" s="169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69"/>
      <c r="Z59" s="215"/>
      <c r="AA59" s="108"/>
      <c r="AB59" s="153"/>
      <c r="AC59" s="186"/>
      <c r="AD59" s="20"/>
      <c r="AE59" s="20"/>
      <c r="AF59" s="186"/>
      <c r="AG59" s="20"/>
      <c r="AH59" s="20"/>
      <c r="AI59" s="186"/>
      <c r="AJ59" s="20"/>
      <c r="AK59" s="20"/>
      <c r="AL59" s="186"/>
      <c r="AM59" s="20"/>
      <c r="AN59" s="20"/>
      <c r="AO59" s="186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11" t="s">
        <v>65</v>
      </c>
      <c r="AV59" s="312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126"/>
      <c r="H60" s="126"/>
      <c r="I60" s="195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26">
        <v>105</v>
      </c>
      <c r="N60" s="64">
        <v>5.4901999999999997</v>
      </c>
      <c r="O60" s="230">
        <v>3310.0830000000001</v>
      </c>
      <c r="P60" s="213">
        <v>5</v>
      </c>
      <c r="Q60" s="213">
        <v>17.6736</v>
      </c>
      <c r="R60" s="213">
        <v>4218.8209999999999</v>
      </c>
      <c r="S60" s="41"/>
      <c r="T60" s="41"/>
      <c r="U60" s="41"/>
      <c r="V60" s="112">
        <f t="shared" si="4"/>
        <v>5</v>
      </c>
      <c r="W60" s="112">
        <f t="shared" si="1"/>
        <v>17.6736</v>
      </c>
      <c r="X60" s="112">
        <f t="shared" si="1"/>
        <v>4218.8209999999999</v>
      </c>
      <c r="Y60" s="213"/>
      <c r="Z60" s="213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110</v>
      </c>
      <c r="AR60" s="45">
        <f t="shared" si="7"/>
        <v>23.163800000000002</v>
      </c>
      <c r="AS60" s="45">
        <f t="shared" si="7"/>
        <v>7528.9040000000005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1">
        <v>90</v>
      </c>
      <c r="E61" s="133">
        <v>29.2226</v>
      </c>
      <c r="F61" s="133">
        <v>16047.359981167778</v>
      </c>
      <c r="G61" s="133">
        <v>76</v>
      </c>
      <c r="H61" s="133">
        <v>46.040599999999998</v>
      </c>
      <c r="I61" s="199">
        <v>21921.237000000001</v>
      </c>
      <c r="J61" s="25">
        <f t="shared" si="6"/>
        <v>166</v>
      </c>
      <c r="K61" s="25">
        <f t="shared" si="6"/>
        <v>75.263199999999998</v>
      </c>
      <c r="L61" s="25">
        <f t="shared" si="6"/>
        <v>37968.596981167779</v>
      </c>
      <c r="M61" s="237">
        <v>1596</v>
      </c>
      <c r="N61" s="238">
        <v>877.43820000000017</v>
      </c>
      <c r="O61" s="236">
        <v>240860.83199999997</v>
      </c>
      <c r="P61" s="173">
        <v>1222</v>
      </c>
      <c r="Q61" s="173">
        <v>6189.6517000000003</v>
      </c>
      <c r="R61" s="173">
        <v>769796.02799999993</v>
      </c>
      <c r="S61" s="52"/>
      <c r="T61" s="52"/>
      <c r="U61" s="52"/>
      <c r="V61" s="25">
        <f t="shared" si="4"/>
        <v>1222</v>
      </c>
      <c r="W61" s="25">
        <f t="shared" si="1"/>
        <v>6189.6517000000003</v>
      </c>
      <c r="X61" s="25">
        <f t="shared" si="1"/>
        <v>769796.02799999993</v>
      </c>
      <c r="Y61" s="216">
        <v>647</v>
      </c>
      <c r="Z61" s="216">
        <v>1747.4540999999999</v>
      </c>
      <c r="AA61" s="287">
        <v>424215.34499999997</v>
      </c>
      <c r="AB61" s="187">
        <v>1445</v>
      </c>
      <c r="AC61" s="173">
        <v>493.59036000000003</v>
      </c>
      <c r="AD61" s="173">
        <v>109729.85399999999</v>
      </c>
      <c r="AE61" s="184">
        <v>66</v>
      </c>
      <c r="AF61" s="184">
        <v>4.1223999999999998</v>
      </c>
      <c r="AG61" s="184">
        <v>5464.8279999999995</v>
      </c>
      <c r="AH61" s="173">
        <v>211</v>
      </c>
      <c r="AI61" s="173">
        <v>126.9391</v>
      </c>
      <c r="AJ61" s="173">
        <v>61576.362000000001</v>
      </c>
      <c r="AK61" s="184">
        <v>295</v>
      </c>
      <c r="AL61" s="184">
        <v>13.981900000000001</v>
      </c>
      <c r="AM61" s="184">
        <v>13092.740000000002</v>
      </c>
      <c r="AN61" s="173">
        <v>745</v>
      </c>
      <c r="AO61" s="173">
        <v>55.089970000000001</v>
      </c>
      <c r="AP61" s="173">
        <v>54631.755000000005</v>
      </c>
      <c r="AQ61" s="108">
        <f t="shared" si="7"/>
        <v>6393</v>
      </c>
      <c r="AR61" s="108">
        <f t="shared" si="7"/>
        <v>9583.5309300000008</v>
      </c>
      <c r="AS61" s="108">
        <f t="shared" si="7"/>
        <v>1717336.3409811677</v>
      </c>
      <c r="AT61" s="32" t="s">
        <v>23</v>
      </c>
      <c r="AU61" s="34"/>
      <c r="AV61" s="49" t="s">
        <v>64</v>
      </c>
      <c r="AW61" s="12"/>
    </row>
    <row r="62" spans="1:49" ht="24" customHeight="1">
      <c r="A62" s="313" t="s">
        <v>67</v>
      </c>
      <c r="B62" s="314" t="s">
        <v>68</v>
      </c>
      <c r="C62" s="102" t="s">
        <v>66</v>
      </c>
      <c r="D62" s="132"/>
      <c r="E62" s="125"/>
      <c r="F62" s="125"/>
      <c r="G62" s="125"/>
      <c r="H62" s="125"/>
      <c r="I62" s="196"/>
      <c r="J62" s="95">
        <f t="shared" si="6"/>
        <v>0</v>
      </c>
      <c r="K62" s="95">
        <f t="shared" si="6"/>
        <v>0</v>
      </c>
      <c r="L62" s="95">
        <f t="shared" si="6"/>
        <v>0</v>
      </c>
      <c r="M62" s="224"/>
      <c r="N62" s="63"/>
      <c r="O62" s="233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69"/>
      <c r="Z62" s="169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11" t="s">
        <v>67</v>
      </c>
      <c r="AV62" s="312"/>
      <c r="AW62" s="12"/>
    </row>
    <row r="63" spans="1:49" ht="24" customHeight="1">
      <c r="A63" s="15"/>
      <c r="B63" s="16"/>
      <c r="C63" s="101" t="s">
        <v>24</v>
      </c>
      <c r="D63" s="126">
        <v>19</v>
      </c>
      <c r="E63" s="126">
        <v>450.84299999999996</v>
      </c>
      <c r="F63" s="126">
        <v>155390.0896116849</v>
      </c>
      <c r="G63" s="126">
        <v>33</v>
      </c>
      <c r="H63" s="126">
        <v>408.8476</v>
      </c>
      <c r="I63" s="195">
        <v>249156.91899999999</v>
      </c>
      <c r="J63" s="112">
        <f t="shared" si="6"/>
        <v>52</v>
      </c>
      <c r="K63" s="112">
        <f t="shared" si="6"/>
        <v>859.6905999999999</v>
      </c>
      <c r="L63" s="112">
        <f t="shared" si="6"/>
        <v>404547.0086116849</v>
      </c>
      <c r="M63" s="226">
        <v>152</v>
      </c>
      <c r="N63" s="64">
        <v>1282.1452999999999</v>
      </c>
      <c r="O63" s="230">
        <v>230746.927</v>
      </c>
      <c r="P63" s="23">
        <v>57</v>
      </c>
      <c r="Q63" s="23">
        <v>3070.9346</v>
      </c>
      <c r="R63" s="23">
        <v>275559.90899999999</v>
      </c>
      <c r="S63" s="44"/>
      <c r="T63" s="44"/>
      <c r="U63" s="44"/>
      <c r="V63" s="112">
        <f t="shared" si="4"/>
        <v>57</v>
      </c>
      <c r="W63" s="112">
        <f t="shared" si="1"/>
        <v>3070.9346</v>
      </c>
      <c r="X63" s="112">
        <f t="shared" si="1"/>
        <v>275559.90899999999</v>
      </c>
      <c r="Y63" s="213"/>
      <c r="Z63" s="213"/>
      <c r="AA63" s="109"/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261</v>
      </c>
      <c r="AR63" s="45">
        <f t="shared" si="7"/>
        <v>5212.7705000000005</v>
      </c>
      <c r="AS63" s="45">
        <f t="shared" si="7"/>
        <v>910853.84461168491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93" t="s">
        <v>70</v>
      </c>
      <c r="C64" s="102" t="s">
        <v>23</v>
      </c>
      <c r="D64" s="125"/>
      <c r="E64" s="125"/>
      <c r="F64" s="125"/>
      <c r="G64" s="125">
        <v>242</v>
      </c>
      <c r="H64" s="125">
        <v>655.91629999999998</v>
      </c>
      <c r="I64" s="196">
        <v>309538.20299999998</v>
      </c>
      <c r="J64" s="25">
        <f t="shared" si="6"/>
        <v>242</v>
      </c>
      <c r="K64" s="25">
        <f t="shared" si="6"/>
        <v>655.91629999999998</v>
      </c>
      <c r="L64" s="25">
        <f t="shared" si="6"/>
        <v>309538.20299999998</v>
      </c>
      <c r="M64" s="224">
        <v>627</v>
      </c>
      <c r="N64" s="63">
        <v>88.516199999999998</v>
      </c>
      <c r="O64" s="233">
        <v>81090.737999999998</v>
      </c>
      <c r="P64" s="20">
        <v>2883</v>
      </c>
      <c r="Q64" s="20">
        <v>1075.6759</v>
      </c>
      <c r="R64" s="20">
        <v>454856.27500000002</v>
      </c>
      <c r="S64" s="111"/>
      <c r="T64" s="40"/>
      <c r="U64" s="40"/>
      <c r="V64" s="25">
        <f t="shared" si="4"/>
        <v>2883</v>
      </c>
      <c r="W64" s="25">
        <f t="shared" si="1"/>
        <v>1075.6759</v>
      </c>
      <c r="X64" s="25">
        <f t="shared" si="1"/>
        <v>454856.27500000002</v>
      </c>
      <c r="Y64" s="169">
        <v>56</v>
      </c>
      <c r="Z64" s="169">
        <v>262.55500000000001</v>
      </c>
      <c r="AA64" s="108">
        <v>38194.697</v>
      </c>
      <c r="AB64" s="153">
        <v>4</v>
      </c>
      <c r="AC64" s="20">
        <v>0.03</v>
      </c>
      <c r="AD64" s="20">
        <v>16.416</v>
      </c>
      <c r="AE64" s="20"/>
      <c r="AF64" s="186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3812</v>
      </c>
      <c r="AR64" s="108">
        <f t="shared" si="7"/>
        <v>2082.6934000000001</v>
      </c>
      <c r="AS64" s="108">
        <f t="shared" si="7"/>
        <v>883696.32900000003</v>
      </c>
      <c r="AT64" s="32" t="s">
        <v>23</v>
      </c>
      <c r="AU64" s="295" t="s">
        <v>70</v>
      </c>
      <c r="AV64" s="35" t="s">
        <v>69</v>
      </c>
      <c r="AW64" s="12"/>
    </row>
    <row r="65" spans="1:49" ht="24" customHeight="1">
      <c r="A65" s="48"/>
      <c r="B65" s="294"/>
      <c r="C65" s="101" t="s">
        <v>24</v>
      </c>
      <c r="D65" s="126">
        <v>280</v>
      </c>
      <c r="E65" s="126">
        <v>27.193239999999999</v>
      </c>
      <c r="F65" s="127">
        <v>30196.490407147321</v>
      </c>
      <c r="G65" s="126">
        <v>77</v>
      </c>
      <c r="H65" s="126">
        <v>305.34780000000001</v>
      </c>
      <c r="I65" s="195">
        <v>131832.78099999999</v>
      </c>
      <c r="J65" s="116">
        <f t="shared" si="6"/>
        <v>357</v>
      </c>
      <c r="K65" s="116">
        <f t="shared" si="6"/>
        <v>332.54104000000001</v>
      </c>
      <c r="L65" s="116">
        <f t="shared" si="6"/>
        <v>162029.27140714732</v>
      </c>
      <c r="M65" s="226">
        <v>79</v>
      </c>
      <c r="N65" s="64">
        <v>4.4042000000000003</v>
      </c>
      <c r="O65" s="230">
        <v>3317.9949999999999</v>
      </c>
      <c r="P65" s="23">
        <v>38</v>
      </c>
      <c r="Q65" s="23">
        <v>21.2164</v>
      </c>
      <c r="R65" s="23">
        <v>2395.3739999999998</v>
      </c>
      <c r="S65" s="41"/>
      <c r="T65" s="41"/>
      <c r="U65" s="41"/>
      <c r="V65" s="116">
        <f t="shared" si="4"/>
        <v>38</v>
      </c>
      <c r="W65" s="116">
        <f t="shared" si="1"/>
        <v>21.2164</v>
      </c>
      <c r="X65" s="116">
        <f t="shared" si="1"/>
        <v>2395.3739999999998</v>
      </c>
      <c r="Y65" s="213"/>
      <c r="Z65" s="213"/>
      <c r="AA65" s="109"/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474</v>
      </c>
      <c r="AR65" s="45">
        <f t="shared" si="7"/>
        <v>358.16164000000003</v>
      </c>
      <c r="AS65" s="45">
        <f t="shared" si="7"/>
        <v>167742.64040714732</v>
      </c>
      <c r="AT65" s="61" t="s">
        <v>24</v>
      </c>
      <c r="AU65" s="296"/>
      <c r="AV65" s="49"/>
      <c r="AW65" s="12"/>
    </row>
    <row r="66" spans="1:49" ht="24" customHeight="1">
      <c r="A66" s="48" t="s">
        <v>71</v>
      </c>
      <c r="B66" s="293" t="s">
        <v>72</v>
      </c>
      <c r="C66" s="102" t="s">
        <v>23</v>
      </c>
      <c r="D66" s="125"/>
      <c r="E66" s="125"/>
      <c r="F66" s="125"/>
      <c r="G66" s="125"/>
      <c r="H66" s="125"/>
      <c r="I66" s="196"/>
      <c r="J66" s="25">
        <f t="shared" si="6"/>
        <v>0</v>
      </c>
      <c r="K66" s="25">
        <f t="shared" si="6"/>
        <v>0</v>
      </c>
      <c r="L66" s="25">
        <f t="shared" si="6"/>
        <v>0</v>
      </c>
      <c r="M66" s="224"/>
      <c r="N66" s="63"/>
      <c r="O66" s="228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69"/>
      <c r="Z66" s="169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95" t="s">
        <v>72</v>
      </c>
      <c r="AV66" s="49" t="s">
        <v>71</v>
      </c>
      <c r="AW66" s="12"/>
    </row>
    <row r="67" spans="1:49" ht="24" customHeight="1">
      <c r="A67" s="26" t="s">
        <v>49</v>
      </c>
      <c r="B67" s="294"/>
      <c r="C67" s="101" t="s">
        <v>24</v>
      </c>
      <c r="D67" s="126"/>
      <c r="E67" s="126"/>
      <c r="F67" s="126"/>
      <c r="G67" s="126"/>
      <c r="H67" s="126"/>
      <c r="I67" s="126"/>
      <c r="J67" s="116">
        <f t="shared" si="6"/>
        <v>0</v>
      </c>
      <c r="K67" s="116">
        <f t="shared" si="6"/>
        <v>0</v>
      </c>
      <c r="L67" s="116">
        <f t="shared" si="6"/>
        <v>0</v>
      </c>
      <c r="M67" s="226"/>
      <c r="N67" s="64"/>
      <c r="O67" s="227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3"/>
      <c r="Z67" s="213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96"/>
      <c r="AV67" s="27" t="s">
        <v>49</v>
      </c>
      <c r="AW67" s="12"/>
    </row>
    <row r="68" spans="1:49" ht="24" customHeight="1">
      <c r="A68" s="297" t="s">
        <v>73</v>
      </c>
      <c r="B68" s="298"/>
      <c r="C68" s="102" t="s">
        <v>23</v>
      </c>
      <c r="D68" s="20">
        <v>90</v>
      </c>
      <c r="E68" s="20">
        <v>29.2226</v>
      </c>
      <c r="F68" s="25">
        <v>16047.359981167778</v>
      </c>
      <c r="G68" s="153">
        <v>318</v>
      </c>
      <c r="H68" s="20">
        <v>701.95690000000002</v>
      </c>
      <c r="I68" s="25">
        <v>331459.44</v>
      </c>
      <c r="J68" s="25">
        <f t="shared" si="6"/>
        <v>408</v>
      </c>
      <c r="K68" s="25">
        <f t="shared" si="6"/>
        <v>731.17949999999996</v>
      </c>
      <c r="L68" s="25">
        <f t="shared" si="6"/>
        <v>347506.79998116777</v>
      </c>
      <c r="M68" s="153">
        <v>2223</v>
      </c>
      <c r="N68" s="20">
        <v>965.95440000000019</v>
      </c>
      <c r="O68" s="25">
        <v>321951.56999999995</v>
      </c>
      <c r="P68" s="20">
        <v>4105</v>
      </c>
      <c r="Q68" s="20">
        <v>7265.3276000000005</v>
      </c>
      <c r="R68" s="20">
        <v>1224652.3029999998</v>
      </c>
      <c r="S68" s="25"/>
      <c r="T68" s="25"/>
      <c r="U68" s="25"/>
      <c r="V68" s="25">
        <f t="shared" si="4"/>
        <v>4105</v>
      </c>
      <c r="W68" s="25">
        <f t="shared" si="1"/>
        <v>7265.3276000000005</v>
      </c>
      <c r="X68" s="25">
        <f t="shared" si="1"/>
        <v>1224652.3029999998</v>
      </c>
      <c r="Y68" s="169">
        <v>703</v>
      </c>
      <c r="Z68" s="169">
        <v>2010.0091</v>
      </c>
      <c r="AA68" s="108">
        <v>462410.04199999996</v>
      </c>
      <c r="AB68" s="153">
        <v>1449</v>
      </c>
      <c r="AC68" s="20">
        <v>493.62036000000001</v>
      </c>
      <c r="AD68" s="20">
        <v>109746.26999999999</v>
      </c>
      <c r="AE68" s="20">
        <v>66</v>
      </c>
      <c r="AF68" s="20">
        <v>4.1223999999999998</v>
      </c>
      <c r="AG68" s="20">
        <v>5464.8279999999995</v>
      </c>
      <c r="AH68" s="20">
        <v>211</v>
      </c>
      <c r="AI68" s="20">
        <v>126.9391</v>
      </c>
      <c r="AJ68" s="20">
        <v>61576.362000000001</v>
      </c>
      <c r="AK68" s="20">
        <v>295</v>
      </c>
      <c r="AL68" s="20">
        <v>13.981900000000001</v>
      </c>
      <c r="AM68" s="20">
        <v>13092.740000000002</v>
      </c>
      <c r="AN68" s="20">
        <v>745</v>
      </c>
      <c r="AO68" s="20">
        <v>55.089970000000001</v>
      </c>
      <c r="AP68" s="20">
        <v>54631.755000000005</v>
      </c>
      <c r="AQ68" s="108">
        <f t="shared" si="7"/>
        <v>10205</v>
      </c>
      <c r="AR68" s="108">
        <f t="shared" si="7"/>
        <v>11666.224330000003</v>
      </c>
      <c r="AS68" s="108">
        <f t="shared" si="7"/>
        <v>2601032.6699811681</v>
      </c>
      <c r="AT68" s="31" t="s">
        <v>23</v>
      </c>
      <c r="AU68" s="301" t="s">
        <v>73</v>
      </c>
      <c r="AV68" s="302"/>
      <c r="AW68" s="12"/>
    </row>
    <row r="69" spans="1:49" ht="24" customHeight="1">
      <c r="A69" s="299"/>
      <c r="B69" s="300"/>
      <c r="C69" s="101" t="s">
        <v>24</v>
      </c>
      <c r="D69" s="23">
        <v>299</v>
      </c>
      <c r="E69" s="23">
        <v>478.03623999999996</v>
      </c>
      <c r="F69" s="24">
        <v>185586.58001883223</v>
      </c>
      <c r="G69" s="23">
        <v>110</v>
      </c>
      <c r="H69" s="23">
        <v>714.19540000000006</v>
      </c>
      <c r="I69" s="24">
        <v>380989.69999999995</v>
      </c>
      <c r="J69" s="116">
        <f t="shared" si="6"/>
        <v>409</v>
      </c>
      <c r="K69" s="116">
        <f t="shared" si="6"/>
        <v>1192.23164</v>
      </c>
      <c r="L69" s="116">
        <f t="shared" si="6"/>
        <v>566576.28001883219</v>
      </c>
      <c r="M69" s="23">
        <v>231</v>
      </c>
      <c r="N69" s="23">
        <v>1286.5494999999999</v>
      </c>
      <c r="O69" s="24">
        <v>234064.92199999999</v>
      </c>
      <c r="P69" s="23">
        <v>95</v>
      </c>
      <c r="Q69" s="23">
        <v>3092.1509999999998</v>
      </c>
      <c r="R69" s="23">
        <v>277955.283</v>
      </c>
      <c r="S69" s="24"/>
      <c r="T69" s="24"/>
      <c r="U69" s="24"/>
      <c r="V69" s="116">
        <f t="shared" si="4"/>
        <v>95</v>
      </c>
      <c r="W69" s="116">
        <f t="shared" si="1"/>
        <v>3092.1509999999998</v>
      </c>
      <c r="X69" s="116">
        <f t="shared" si="1"/>
        <v>277955.283</v>
      </c>
      <c r="Y69" s="213"/>
      <c r="Z69" s="213"/>
      <c r="AA69" s="109"/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735</v>
      </c>
      <c r="AR69" s="45">
        <f t="shared" si="7"/>
        <v>5570.9321399999999</v>
      </c>
      <c r="AS69" s="45">
        <f t="shared" si="7"/>
        <v>1078596.4850188321</v>
      </c>
      <c r="AT69" s="56" t="s">
        <v>24</v>
      </c>
      <c r="AU69" s="303"/>
      <c r="AV69" s="304"/>
      <c r="AW69" s="12"/>
    </row>
    <row r="70" spans="1:49" ht="24" customHeight="1" thickBot="1">
      <c r="A70" s="305" t="s">
        <v>74</v>
      </c>
      <c r="B70" s="306" t="s">
        <v>75</v>
      </c>
      <c r="C70" s="306"/>
      <c r="D70" s="36"/>
      <c r="E70" s="36"/>
      <c r="F70" s="37"/>
      <c r="G70" s="36"/>
      <c r="H70" s="36"/>
      <c r="I70" s="37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7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7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07" t="s">
        <v>74</v>
      </c>
      <c r="AU70" s="306" t="s">
        <v>75</v>
      </c>
      <c r="AV70" s="308"/>
      <c r="AW70" s="12"/>
    </row>
    <row r="71" spans="1:49" ht="24" customHeight="1" thickBot="1">
      <c r="A71" s="289" t="s">
        <v>76</v>
      </c>
      <c r="B71" s="290" t="s">
        <v>77</v>
      </c>
      <c r="C71" s="290"/>
      <c r="D71" s="33">
        <f t="shared" ref="D71:F71" si="8">D68+D69</f>
        <v>389</v>
      </c>
      <c r="E71" s="33">
        <f t="shared" si="8"/>
        <v>507.25883999999996</v>
      </c>
      <c r="F71" s="67">
        <f t="shared" si="8"/>
        <v>201633.94</v>
      </c>
      <c r="G71" s="33">
        <f t="shared" ref="G71:I71" si="9">G68+G69+G70</f>
        <v>428</v>
      </c>
      <c r="H71" s="33">
        <f t="shared" si="9"/>
        <v>1416.1523000000002</v>
      </c>
      <c r="I71" s="67">
        <f t="shared" si="9"/>
        <v>712449.1399999999</v>
      </c>
      <c r="J71" s="117">
        <f t="shared" si="6"/>
        <v>817</v>
      </c>
      <c r="K71" s="117">
        <f t="shared" si="6"/>
        <v>1923.4111400000002</v>
      </c>
      <c r="L71" s="117">
        <f t="shared" si="6"/>
        <v>914083.07999999984</v>
      </c>
      <c r="M71" s="33">
        <f>M68+M69+M70</f>
        <v>2454</v>
      </c>
      <c r="N71" s="33">
        <f>N68+N69+N70</f>
        <v>2252.5039000000002</v>
      </c>
      <c r="O71" s="67">
        <f>O68+O69+O70</f>
        <v>556016.49199999997</v>
      </c>
      <c r="P71" s="36">
        <f t="shared" ref="P71:R71" si="10">P68+P69+P70</f>
        <v>4200</v>
      </c>
      <c r="Q71" s="36">
        <f t="shared" si="10"/>
        <v>10357.4786</v>
      </c>
      <c r="R71" s="36">
        <f t="shared" si="10"/>
        <v>1502607.5859999999</v>
      </c>
      <c r="S71" s="37"/>
      <c r="T71" s="37"/>
      <c r="U71" s="37"/>
      <c r="V71" s="117">
        <f t="shared" si="4"/>
        <v>4200</v>
      </c>
      <c r="W71" s="117">
        <f t="shared" si="4"/>
        <v>10357.4786</v>
      </c>
      <c r="X71" s="117">
        <f t="shared" si="4"/>
        <v>1502607.5859999999</v>
      </c>
      <c r="Y71" s="217">
        <f>Y68+Y69+Y70</f>
        <v>703</v>
      </c>
      <c r="Z71" s="36">
        <f>Z68+Z69+Z70</f>
        <v>2010.0091</v>
      </c>
      <c r="AA71" s="37">
        <f>AA68+AA69+AA70</f>
        <v>462410.04199999996</v>
      </c>
      <c r="AB71" s="65">
        <f t="shared" ref="AB71:AP71" si="11">AB68+AB69</f>
        <v>1449</v>
      </c>
      <c r="AC71" s="36">
        <f t="shared" si="11"/>
        <v>493.62036000000001</v>
      </c>
      <c r="AD71" s="36">
        <f t="shared" si="11"/>
        <v>109746.26999999999</v>
      </c>
      <c r="AE71" s="36">
        <f t="shared" si="11"/>
        <v>66</v>
      </c>
      <c r="AF71" s="36">
        <f t="shared" si="11"/>
        <v>4.1223999999999998</v>
      </c>
      <c r="AG71" s="36">
        <f t="shared" si="11"/>
        <v>5464.8279999999995</v>
      </c>
      <c r="AH71" s="36">
        <f t="shared" si="11"/>
        <v>211</v>
      </c>
      <c r="AI71" s="36">
        <f t="shared" si="11"/>
        <v>126.9391</v>
      </c>
      <c r="AJ71" s="36">
        <f t="shared" si="11"/>
        <v>61576.362000000001</v>
      </c>
      <c r="AK71" s="36">
        <f t="shared" si="11"/>
        <v>295</v>
      </c>
      <c r="AL71" s="36">
        <f t="shared" si="11"/>
        <v>13.981900000000001</v>
      </c>
      <c r="AM71" s="36">
        <f t="shared" si="11"/>
        <v>13092.740000000002</v>
      </c>
      <c r="AN71" s="36">
        <f t="shared" si="11"/>
        <v>745</v>
      </c>
      <c r="AO71" s="36">
        <f t="shared" si="11"/>
        <v>55.089970000000001</v>
      </c>
      <c r="AP71" s="36">
        <f t="shared" si="11"/>
        <v>54631.755000000005</v>
      </c>
      <c r="AQ71" s="46">
        <f t="shared" si="7"/>
        <v>10940</v>
      </c>
      <c r="AR71" s="46">
        <f t="shared" si="7"/>
        <v>17237.156470000002</v>
      </c>
      <c r="AS71" s="46">
        <f t="shared" si="7"/>
        <v>3679629.1550000003</v>
      </c>
      <c r="AT71" s="291" t="s">
        <v>76</v>
      </c>
      <c r="AU71" s="290" t="s">
        <v>77</v>
      </c>
      <c r="AV71" s="292" t="s">
        <v>64</v>
      </c>
      <c r="AW71" s="12"/>
    </row>
    <row r="72" spans="1:49" ht="21.95" customHeight="1">
      <c r="D72" s="139"/>
      <c r="E72" s="139"/>
      <c r="F72" s="140"/>
      <c r="G72" s="139"/>
      <c r="H72" s="139"/>
      <c r="I72" s="140"/>
      <c r="M72" s="68"/>
      <c r="N72" s="68"/>
      <c r="O72" s="69"/>
      <c r="P72" s="140"/>
      <c r="Q72" s="140"/>
      <c r="R72" s="140"/>
      <c r="X72" s="38" t="s">
        <v>78</v>
      </c>
      <c r="Y72" s="68"/>
      <c r="Z72" s="68"/>
      <c r="AA72" s="69"/>
      <c r="AU72" s="38" t="s">
        <v>80</v>
      </c>
    </row>
    <row r="73" spans="1:49">
      <c r="D73" s="140"/>
      <c r="E73" s="140"/>
      <c r="F73" s="140"/>
      <c r="G73" s="140"/>
      <c r="H73" s="140"/>
      <c r="I73" s="140"/>
      <c r="M73" s="69"/>
      <c r="N73" s="69"/>
      <c r="O73" s="69"/>
      <c r="P73" s="140"/>
      <c r="Q73" s="140"/>
      <c r="R73" s="140"/>
      <c r="Y73" s="69"/>
      <c r="Z73" s="69"/>
      <c r="AA73" s="69"/>
      <c r="AR73" s="39"/>
      <c r="AS73" s="39"/>
    </row>
    <row r="74" spans="1:49">
      <c r="D74" s="140"/>
      <c r="E74" s="140"/>
      <c r="F74" s="140"/>
      <c r="G74" s="140"/>
      <c r="H74" s="140"/>
      <c r="I74" s="140"/>
      <c r="M74" s="69"/>
      <c r="N74" s="69"/>
      <c r="O74" s="69"/>
      <c r="P74" s="69"/>
      <c r="Q74" s="69"/>
      <c r="R74" s="69"/>
      <c r="Y74" s="69"/>
      <c r="Z74" s="69"/>
      <c r="AA74" s="69"/>
    </row>
    <row r="75" spans="1:49">
      <c r="D75" s="140"/>
      <c r="E75" s="140"/>
      <c r="F75" s="140"/>
      <c r="G75" s="140"/>
      <c r="H75" s="140"/>
      <c r="I75" s="140"/>
      <c r="M75" s="69"/>
      <c r="N75" s="69"/>
      <c r="O75" s="69"/>
      <c r="P75" s="69"/>
      <c r="Q75" s="69"/>
      <c r="R75" s="69"/>
      <c r="Y75" s="69"/>
      <c r="Z75" s="69"/>
      <c r="AA75" s="69"/>
    </row>
    <row r="76" spans="1:49">
      <c r="D76" s="140"/>
      <c r="E76" s="140"/>
      <c r="F76" s="140"/>
      <c r="G76" s="140"/>
      <c r="H76" s="140"/>
      <c r="I76" s="140"/>
      <c r="M76" s="69"/>
      <c r="N76" s="69"/>
      <c r="O76" s="69"/>
      <c r="P76" s="69"/>
      <c r="Q76" s="69"/>
      <c r="R76" s="69"/>
      <c r="Y76" s="69"/>
      <c r="Z76" s="69"/>
      <c r="AA76" s="69"/>
    </row>
    <row r="77" spans="1:49">
      <c r="D77" s="140"/>
      <c r="E77" s="140"/>
      <c r="F77" s="140"/>
      <c r="G77" s="140"/>
      <c r="H77" s="140"/>
      <c r="I77" s="140"/>
      <c r="M77" s="69"/>
      <c r="N77" s="69"/>
      <c r="O77" s="69"/>
      <c r="P77" s="69"/>
      <c r="Q77" s="69"/>
      <c r="R77" s="69"/>
      <c r="Y77" s="69"/>
      <c r="Z77" s="69"/>
      <c r="AA77" s="69"/>
    </row>
    <row r="78" spans="1:49">
      <c r="D78" s="140"/>
      <c r="E78" s="140"/>
      <c r="F78" s="140"/>
      <c r="G78" s="140"/>
      <c r="H78" s="140"/>
      <c r="I78" s="140"/>
      <c r="M78" s="69"/>
      <c r="N78" s="69"/>
      <c r="O78" s="69"/>
      <c r="P78" s="69"/>
      <c r="Q78" s="69"/>
      <c r="R78" s="69"/>
      <c r="Y78" s="69"/>
      <c r="Z78" s="69"/>
      <c r="AA78" s="69"/>
    </row>
    <row r="79" spans="1:49">
      <c r="D79" s="140"/>
      <c r="E79" s="140"/>
      <c r="F79" s="140"/>
      <c r="G79" s="140"/>
      <c r="H79" s="140"/>
      <c r="I79" s="140"/>
      <c r="M79" s="69"/>
      <c r="N79" s="69"/>
      <c r="O79" s="69"/>
      <c r="P79" s="69"/>
      <c r="Q79" s="69"/>
      <c r="R79" s="69"/>
      <c r="Y79" s="69"/>
      <c r="Z79" s="69"/>
      <c r="AA79" s="69"/>
    </row>
    <row r="80" spans="1:49">
      <c r="D80" s="140"/>
      <c r="E80" s="140"/>
      <c r="F80" s="140"/>
      <c r="G80" s="140"/>
      <c r="H80" s="140"/>
      <c r="I80" s="140"/>
      <c r="M80" s="69"/>
      <c r="N80" s="69"/>
      <c r="O80" s="69"/>
      <c r="P80" s="69"/>
      <c r="Q80" s="69"/>
      <c r="R80" s="69"/>
      <c r="Y80" s="69"/>
      <c r="Z80" s="69"/>
      <c r="AA80" s="69"/>
    </row>
    <row r="81" spans="4:27">
      <c r="D81" s="140"/>
      <c r="E81" s="140"/>
      <c r="F81" s="140"/>
      <c r="G81" s="140"/>
      <c r="H81" s="140"/>
      <c r="I81" s="140"/>
      <c r="M81" s="69"/>
      <c r="N81" s="69"/>
      <c r="O81" s="69"/>
      <c r="P81" s="69"/>
      <c r="Q81" s="69"/>
      <c r="R81" s="69"/>
      <c r="Y81" s="69"/>
      <c r="Z81" s="69"/>
      <c r="AA81" s="69"/>
    </row>
    <row r="82" spans="4:27">
      <c r="D82" s="140"/>
      <c r="E82" s="140"/>
      <c r="F82" s="140"/>
      <c r="G82" s="140"/>
      <c r="H82" s="140"/>
      <c r="I82" s="140"/>
      <c r="M82" s="69"/>
      <c r="N82" s="69"/>
      <c r="O82" s="69"/>
      <c r="P82" s="69"/>
      <c r="Q82" s="69"/>
      <c r="R82" s="69"/>
      <c r="Y82" s="69"/>
      <c r="Z82" s="69"/>
      <c r="AA82" s="69"/>
    </row>
    <row r="83" spans="4:27">
      <c r="D83" s="140"/>
      <c r="E83" s="140"/>
      <c r="F83" s="140"/>
      <c r="G83" s="140"/>
      <c r="H83" s="140"/>
      <c r="I83" s="140"/>
      <c r="M83" s="69"/>
      <c r="N83" s="69"/>
      <c r="O83" s="69"/>
      <c r="P83" s="69"/>
      <c r="Q83" s="69"/>
      <c r="R83" s="69"/>
      <c r="Y83" s="69"/>
      <c r="Z83" s="69"/>
      <c r="AA83" s="69"/>
    </row>
    <row r="84" spans="4:27">
      <c r="D84" s="140"/>
      <c r="E84" s="140"/>
      <c r="F84" s="140"/>
      <c r="G84" s="140"/>
      <c r="H84" s="140"/>
      <c r="I84" s="140"/>
      <c r="M84" s="69"/>
      <c r="N84" s="69"/>
      <c r="O84" s="69"/>
      <c r="P84" s="69"/>
      <c r="Q84" s="69"/>
      <c r="R84" s="69"/>
      <c r="Y84" s="69"/>
      <c r="Z84" s="69"/>
      <c r="AA84" s="69"/>
    </row>
    <row r="85" spans="4:27">
      <c r="D85" s="140"/>
      <c r="E85" s="140"/>
      <c r="F85" s="140"/>
      <c r="G85" s="140"/>
      <c r="H85" s="140"/>
      <c r="I85" s="140"/>
      <c r="M85" s="69"/>
      <c r="N85" s="69"/>
      <c r="O85" s="69"/>
      <c r="P85" s="69"/>
      <c r="Q85" s="69"/>
      <c r="R85" s="69"/>
      <c r="Y85" s="69"/>
      <c r="Z85" s="69"/>
      <c r="AA85" s="69"/>
    </row>
    <row r="86" spans="4:27">
      <c r="D86" s="140"/>
      <c r="E86" s="140"/>
      <c r="F86" s="140"/>
      <c r="G86" s="140"/>
      <c r="H86" s="140"/>
      <c r="I86" s="140"/>
      <c r="M86" s="69"/>
      <c r="N86" s="69"/>
      <c r="O86" s="69"/>
      <c r="P86" s="69"/>
      <c r="Q86" s="69"/>
      <c r="R86" s="69"/>
      <c r="Y86" s="69"/>
      <c r="Z86" s="69"/>
      <c r="AA86" s="69"/>
    </row>
    <row r="87" spans="4:27">
      <c r="D87" s="140"/>
      <c r="E87" s="140"/>
      <c r="F87" s="140"/>
      <c r="G87" s="140"/>
      <c r="H87" s="140"/>
      <c r="I87" s="140"/>
      <c r="M87" s="69"/>
      <c r="N87" s="69"/>
      <c r="O87" s="69"/>
      <c r="P87" s="69"/>
      <c r="Q87" s="69"/>
      <c r="R87" s="69"/>
      <c r="Y87" s="69"/>
      <c r="Z87" s="69"/>
      <c r="AA87" s="69"/>
    </row>
    <row r="88" spans="4:27">
      <c r="D88" s="140"/>
      <c r="E88" s="140"/>
      <c r="F88" s="140"/>
      <c r="G88" s="140"/>
      <c r="H88" s="140"/>
      <c r="I88" s="140"/>
      <c r="M88" s="69"/>
      <c r="N88" s="69"/>
      <c r="O88" s="69"/>
      <c r="P88" s="69"/>
      <c r="Q88" s="69"/>
      <c r="R88" s="69"/>
      <c r="Y88" s="69"/>
      <c r="Z88" s="69"/>
      <c r="AA88" s="69"/>
    </row>
    <row r="89" spans="4:27">
      <c r="D89" s="140"/>
      <c r="E89" s="140"/>
      <c r="F89" s="140"/>
      <c r="G89" s="140"/>
      <c r="H89" s="140"/>
      <c r="I89" s="140"/>
      <c r="M89" s="69"/>
      <c r="N89" s="69"/>
      <c r="O89" s="69"/>
      <c r="P89" s="69"/>
      <c r="Q89" s="69"/>
      <c r="R89" s="69"/>
      <c r="Y89" s="69"/>
      <c r="Z89" s="69"/>
      <c r="AA89" s="69"/>
    </row>
    <row r="90" spans="4:27">
      <c r="D90" s="140"/>
      <c r="E90" s="140"/>
      <c r="F90" s="140"/>
      <c r="G90" s="140"/>
      <c r="H90" s="140"/>
      <c r="I90" s="140"/>
      <c r="M90" s="69"/>
      <c r="N90" s="69"/>
      <c r="O90" s="69"/>
      <c r="P90" s="69"/>
      <c r="Q90" s="69"/>
      <c r="R90" s="69"/>
      <c r="Y90" s="69"/>
      <c r="Z90" s="69"/>
      <c r="AA90" s="69"/>
    </row>
    <row r="91" spans="4:27">
      <c r="D91" s="140"/>
      <c r="E91" s="140"/>
      <c r="F91" s="140"/>
      <c r="G91" s="140"/>
      <c r="H91" s="140"/>
      <c r="I91" s="140"/>
      <c r="M91" s="69"/>
      <c r="N91" s="69"/>
      <c r="O91" s="69"/>
      <c r="P91" s="69"/>
      <c r="Q91" s="69"/>
      <c r="R91" s="69"/>
      <c r="Y91" s="69"/>
      <c r="Z91" s="69"/>
      <c r="AA91" s="69"/>
    </row>
    <row r="92" spans="4:27">
      <c r="D92" s="140"/>
      <c r="E92" s="140"/>
      <c r="F92" s="140"/>
      <c r="G92" s="140"/>
      <c r="H92" s="140"/>
      <c r="I92" s="140"/>
      <c r="M92" s="69"/>
      <c r="N92" s="69"/>
      <c r="O92" s="69"/>
      <c r="P92" s="69"/>
      <c r="Q92" s="69"/>
      <c r="R92" s="69"/>
      <c r="Y92" s="69"/>
      <c r="Z92" s="69"/>
      <c r="AA92" s="69"/>
    </row>
    <row r="93" spans="4:27">
      <c r="D93" s="140"/>
      <c r="E93" s="140"/>
      <c r="F93" s="140"/>
      <c r="G93" s="140"/>
      <c r="H93" s="140"/>
      <c r="I93" s="140"/>
      <c r="M93" s="69"/>
      <c r="N93" s="69"/>
      <c r="O93" s="69"/>
      <c r="P93" s="69"/>
      <c r="Q93" s="69"/>
      <c r="R93" s="69"/>
      <c r="Y93" s="69"/>
      <c r="Z93" s="69"/>
      <c r="AA93" s="69"/>
    </row>
    <row r="94" spans="4:27">
      <c r="D94" s="140"/>
      <c r="E94" s="140"/>
      <c r="F94" s="140"/>
      <c r="G94" s="140"/>
      <c r="H94" s="140"/>
      <c r="I94" s="140"/>
      <c r="M94" s="69"/>
      <c r="N94" s="69"/>
      <c r="O94" s="69"/>
      <c r="P94" s="69"/>
      <c r="Q94" s="69"/>
      <c r="R94" s="69"/>
      <c r="Y94" s="69"/>
      <c r="Z94" s="69"/>
      <c r="AA94" s="69"/>
    </row>
    <row r="95" spans="4:27">
      <c r="D95" s="86"/>
      <c r="E95" s="86"/>
      <c r="F95" s="86"/>
      <c r="G95" s="86"/>
      <c r="H95" s="86"/>
      <c r="I95" s="86"/>
      <c r="M95" s="39"/>
      <c r="N95" s="39"/>
      <c r="O95" s="39"/>
      <c r="P95" s="39"/>
      <c r="Q95" s="39"/>
      <c r="R95" s="39"/>
      <c r="Y95" s="39"/>
      <c r="Z95" s="39"/>
      <c r="AA95" s="39"/>
    </row>
    <row r="96" spans="4:27">
      <c r="D96" s="39"/>
      <c r="G96" s="39"/>
      <c r="M96" s="39"/>
      <c r="P96" s="39"/>
      <c r="Y96" s="39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AD1" zoomScale="40" zoomScaleNormal="40" workbookViewId="0">
      <selection activeCell="AN6" sqref="AN6:AP70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3" customWidth="1"/>
    <col min="5" max="5" width="22.625" style="3" customWidth="1"/>
    <col min="6" max="6" width="25.625" style="3" customWidth="1"/>
    <col min="7" max="7" width="15.625" style="3" customWidth="1"/>
    <col min="8" max="8" width="22.625" style="3" customWidth="1"/>
    <col min="9" max="9" width="25.625" style="3" customWidth="1"/>
    <col min="10" max="10" width="15.625" style="1" customWidth="1"/>
    <col min="11" max="11" width="22.625" style="1" customWidth="1"/>
    <col min="12" max="12" width="25.625" style="1" customWidth="1"/>
    <col min="13" max="13" width="15.625" style="91" customWidth="1"/>
    <col min="14" max="14" width="22.625" style="91" customWidth="1"/>
    <col min="15" max="15" width="25.625" style="91" customWidth="1"/>
    <col min="16" max="17" width="17.625" style="3" customWidth="1"/>
    <col min="18" max="18" width="23.625" style="3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3" customWidth="1"/>
    <col min="26" max="26" width="22.625" style="3" customWidth="1"/>
    <col min="27" max="27" width="25.625" style="3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92</v>
      </c>
      <c r="C2" s="4"/>
      <c r="D2" s="70"/>
      <c r="E2" s="70"/>
      <c r="F2" s="70"/>
      <c r="G2" s="5"/>
      <c r="H2" s="5"/>
      <c r="I2" s="5"/>
      <c r="J2" s="5"/>
      <c r="K2" s="5"/>
      <c r="L2" s="5"/>
      <c r="M2" s="65"/>
      <c r="N2" s="65"/>
      <c r="O2" s="6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6月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27" t="s">
        <v>2</v>
      </c>
      <c r="E3" s="325"/>
      <c r="F3" s="326"/>
      <c r="G3" s="322" t="s">
        <v>3</v>
      </c>
      <c r="H3" s="323"/>
      <c r="I3" s="328"/>
      <c r="J3" s="9" t="s">
        <v>4</v>
      </c>
      <c r="K3" s="94"/>
      <c r="L3" s="94"/>
      <c r="M3" s="322" t="s">
        <v>99</v>
      </c>
      <c r="N3" s="323"/>
      <c r="O3" s="328"/>
      <c r="P3" s="322" t="s">
        <v>5</v>
      </c>
      <c r="Q3" s="323"/>
      <c r="R3" s="328"/>
      <c r="S3" s="322" t="s">
        <v>6</v>
      </c>
      <c r="T3" s="323"/>
      <c r="U3" s="324"/>
      <c r="V3" s="94" t="s">
        <v>7</v>
      </c>
      <c r="W3" s="94"/>
      <c r="X3" s="8"/>
      <c r="Y3" s="322" t="s">
        <v>8</v>
      </c>
      <c r="Z3" s="323"/>
      <c r="AA3" s="328"/>
      <c r="AB3" s="325" t="s">
        <v>9</v>
      </c>
      <c r="AC3" s="325"/>
      <c r="AD3" s="326"/>
      <c r="AE3" s="322" t="s">
        <v>10</v>
      </c>
      <c r="AF3" s="323"/>
      <c r="AG3" s="328"/>
      <c r="AH3" s="322" t="s">
        <v>11</v>
      </c>
      <c r="AI3" s="323"/>
      <c r="AJ3" s="328"/>
      <c r="AK3" s="322" t="s">
        <v>12</v>
      </c>
      <c r="AL3" s="323"/>
      <c r="AM3" s="328"/>
      <c r="AN3" s="322" t="s">
        <v>13</v>
      </c>
      <c r="AO3" s="323"/>
      <c r="AP3" s="328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13" t="s">
        <v>15</v>
      </c>
      <c r="E4" s="141" t="s">
        <v>16</v>
      </c>
      <c r="F4" s="145" t="s">
        <v>17</v>
      </c>
      <c r="G4" s="122" t="s">
        <v>15</v>
      </c>
      <c r="H4" s="122" t="s">
        <v>16</v>
      </c>
      <c r="I4" s="122" t="s">
        <v>17</v>
      </c>
      <c r="J4" s="107" t="s">
        <v>15</v>
      </c>
      <c r="K4" s="107" t="s">
        <v>16</v>
      </c>
      <c r="L4" s="107" t="s">
        <v>17</v>
      </c>
      <c r="M4" s="13" t="s">
        <v>15</v>
      </c>
      <c r="N4" s="13" t="s">
        <v>16</v>
      </c>
      <c r="O4" s="13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286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46" t="s">
        <v>18</v>
      </c>
      <c r="E5" s="142" t="s">
        <v>19</v>
      </c>
      <c r="F5" s="146" t="s">
        <v>20</v>
      </c>
      <c r="G5" s="137" t="s">
        <v>18</v>
      </c>
      <c r="H5" s="123" t="s">
        <v>19</v>
      </c>
      <c r="I5" s="136" t="s">
        <v>20</v>
      </c>
      <c r="J5" s="98" t="s">
        <v>18</v>
      </c>
      <c r="K5" s="98" t="s">
        <v>19</v>
      </c>
      <c r="L5" s="98" t="s">
        <v>20</v>
      </c>
      <c r="M5" s="239" t="s">
        <v>18</v>
      </c>
      <c r="N5" s="17" t="s">
        <v>19</v>
      </c>
      <c r="O5" s="205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39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93" t="s">
        <v>22</v>
      </c>
      <c r="C6" s="100" t="s">
        <v>23</v>
      </c>
      <c r="D6" s="125"/>
      <c r="E6" s="125"/>
      <c r="F6" s="125"/>
      <c r="G6" s="76"/>
      <c r="H6" s="76"/>
      <c r="I6" s="76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78">
        <v>5</v>
      </c>
      <c r="N6" s="78">
        <v>241.23249999999999</v>
      </c>
      <c r="O6" s="240">
        <v>57724.983</v>
      </c>
      <c r="P6" s="169">
        <v>6</v>
      </c>
      <c r="Q6" s="169">
        <v>428.66800000000001</v>
      </c>
      <c r="R6" s="169">
        <v>70421.164999999994</v>
      </c>
      <c r="S6" s="25"/>
      <c r="T6" s="25"/>
      <c r="U6" s="25"/>
      <c r="V6" s="25">
        <f>SUM(P6,S6)</f>
        <v>6</v>
      </c>
      <c r="W6" s="25">
        <f t="shared" ref="W6:X69" si="1">SUM(Q6,T6)</f>
        <v>428.66800000000001</v>
      </c>
      <c r="X6" s="25">
        <f t="shared" si="1"/>
        <v>70421.164999999994</v>
      </c>
      <c r="Y6" s="169">
        <v>1</v>
      </c>
      <c r="Z6" s="169">
        <v>124.35899999999999</v>
      </c>
      <c r="AA6" s="108">
        <v>25405.32</v>
      </c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12</v>
      </c>
      <c r="AR6" s="108">
        <f t="shared" ref="AR6:AS21" si="2">SUM(K6,N6,W6,Z6,AC6,AF6,AI6,AL6,AO6)</f>
        <v>794.2595</v>
      </c>
      <c r="AS6" s="108">
        <f t="shared" si="2"/>
        <v>153551.46799999999</v>
      </c>
      <c r="AT6" s="32" t="s">
        <v>23</v>
      </c>
      <c r="AU6" s="295" t="s">
        <v>22</v>
      </c>
      <c r="AV6" s="49" t="s">
        <v>21</v>
      </c>
      <c r="AW6" s="12"/>
    </row>
    <row r="7" spans="1:49" ht="24" customHeight="1">
      <c r="A7" s="48"/>
      <c r="B7" s="294"/>
      <c r="C7" s="101" t="s">
        <v>24</v>
      </c>
      <c r="D7" s="126">
        <v>7</v>
      </c>
      <c r="E7" s="126">
        <v>439.072</v>
      </c>
      <c r="F7" s="127">
        <v>321416.9560379762</v>
      </c>
      <c r="G7" s="79">
        <v>4</v>
      </c>
      <c r="H7" s="79">
        <v>197.34899999999999</v>
      </c>
      <c r="I7" s="79">
        <v>175688.34099999999</v>
      </c>
      <c r="J7" s="116">
        <f>SUM(D7,G7)</f>
        <v>11</v>
      </c>
      <c r="K7" s="116">
        <f t="shared" si="0"/>
        <v>636.42100000000005</v>
      </c>
      <c r="L7" s="116">
        <f t="shared" si="0"/>
        <v>497105.29703797621</v>
      </c>
      <c r="M7" s="79">
        <v>53</v>
      </c>
      <c r="N7" s="79">
        <v>2860.5055000000002</v>
      </c>
      <c r="O7" s="241">
        <v>982148.11800000002</v>
      </c>
      <c r="P7" s="213">
        <v>25</v>
      </c>
      <c r="Q7" s="213">
        <v>1802.508</v>
      </c>
      <c r="R7" s="213">
        <v>400609.33399999997</v>
      </c>
      <c r="S7" s="24"/>
      <c r="T7" s="24"/>
      <c r="U7" s="24"/>
      <c r="V7" s="116">
        <f>SUM(P7,S7)</f>
        <v>25</v>
      </c>
      <c r="W7" s="116">
        <f t="shared" si="1"/>
        <v>1802.508</v>
      </c>
      <c r="X7" s="116">
        <f t="shared" si="1"/>
        <v>400609.33399999997</v>
      </c>
      <c r="Y7" s="213">
        <v>3</v>
      </c>
      <c r="Z7" s="213">
        <v>754.00400000000002</v>
      </c>
      <c r="AA7" s="109">
        <v>141241.62899999999</v>
      </c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92</v>
      </c>
      <c r="AR7" s="45">
        <f>SUM(K7,N7,W7,Z7,AC7,AF7,AI7,AL7,AO7)</f>
        <v>6053.4385000000002</v>
      </c>
      <c r="AS7" s="45">
        <f t="shared" si="2"/>
        <v>2021104.3780379761</v>
      </c>
      <c r="AT7" s="61" t="s">
        <v>24</v>
      </c>
      <c r="AU7" s="296"/>
      <c r="AV7" s="49"/>
      <c r="AW7" s="12"/>
    </row>
    <row r="8" spans="1:49" ht="24" customHeight="1">
      <c r="A8" s="48" t="s">
        <v>25</v>
      </c>
      <c r="B8" s="293" t="s">
        <v>26</v>
      </c>
      <c r="C8" s="102" t="s">
        <v>23</v>
      </c>
      <c r="D8" s="125"/>
      <c r="E8" s="125"/>
      <c r="F8" s="125"/>
      <c r="G8" s="78"/>
      <c r="H8" s="78"/>
      <c r="I8" s="78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78"/>
      <c r="N8" s="78"/>
      <c r="O8" s="240"/>
      <c r="P8" s="169"/>
      <c r="Q8" s="169"/>
      <c r="R8" s="169"/>
      <c r="S8" s="25"/>
      <c r="T8" s="25"/>
      <c r="U8" s="25"/>
      <c r="V8" s="25">
        <f t="shared" ref="V8:X71" si="4">SUM(P8,S8)</f>
        <v>0</v>
      </c>
      <c r="W8" s="25">
        <f t="shared" si="1"/>
        <v>0</v>
      </c>
      <c r="X8" s="25">
        <f t="shared" si="1"/>
        <v>0</v>
      </c>
      <c r="Y8" s="169"/>
      <c r="Z8" s="169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0</v>
      </c>
      <c r="AR8" s="108">
        <f t="shared" si="5"/>
        <v>0</v>
      </c>
      <c r="AS8" s="108">
        <f t="shared" si="2"/>
        <v>0</v>
      </c>
      <c r="AT8" s="32" t="s">
        <v>23</v>
      </c>
      <c r="AU8" s="295" t="s">
        <v>26</v>
      </c>
      <c r="AV8" s="49" t="s">
        <v>25</v>
      </c>
      <c r="AW8" s="12"/>
    </row>
    <row r="9" spans="1:49" ht="24" customHeight="1">
      <c r="A9" s="48"/>
      <c r="B9" s="294"/>
      <c r="C9" s="101" t="s">
        <v>24</v>
      </c>
      <c r="D9" s="126"/>
      <c r="E9" s="126"/>
      <c r="F9" s="126"/>
      <c r="G9" s="79"/>
      <c r="H9" s="79"/>
      <c r="I9" s="79"/>
      <c r="J9" s="116">
        <f t="shared" si="3"/>
        <v>0</v>
      </c>
      <c r="K9" s="116">
        <f t="shared" si="0"/>
        <v>0</v>
      </c>
      <c r="L9" s="116">
        <f t="shared" si="0"/>
        <v>0</v>
      </c>
      <c r="M9" s="79">
        <v>12</v>
      </c>
      <c r="N9" s="79">
        <v>339.185</v>
      </c>
      <c r="O9" s="241">
        <v>20598.401999999998</v>
      </c>
      <c r="P9" s="213">
        <v>9</v>
      </c>
      <c r="Q9" s="213">
        <v>651.16999999999996</v>
      </c>
      <c r="R9" s="213">
        <v>23373.806</v>
      </c>
      <c r="S9" s="24"/>
      <c r="T9" s="24"/>
      <c r="U9" s="24"/>
      <c r="V9" s="116">
        <f t="shared" si="4"/>
        <v>9</v>
      </c>
      <c r="W9" s="116">
        <f t="shared" si="1"/>
        <v>651.16999999999996</v>
      </c>
      <c r="X9" s="116">
        <f t="shared" si="1"/>
        <v>23373.806</v>
      </c>
      <c r="Y9" s="213"/>
      <c r="Z9" s="213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21</v>
      </c>
      <c r="AR9" s="45">
        <f t="shared" si="5"/>
        <v>990.35500000000002</v>
      </c>
      <c r="AS9" s="45">
        <f t="shared" si="2"/>
        <v>43972.207999999999</v>
      </c>
      <c r="AT9" s="61" t="s">
        <v>24</v>
      </c>
      <c r="AU9" s="296"/>
      <c r="AV9" s="49"/>
      <c r="AW9" s="12"/>
    </row>
    <row r="10" spans="1:49" ht="24" customHeight="1">
      <c r="A10" s="48" t="s">
        <v>27</v>
      </c>
      <c r="B10" s="293" t="s">
        <v>28</v>
      </c>
      <c r="C10" s="102" t="s">
        <v>23</v>
      </c>
      <c r="D10" s="125"/>
      <c r="E10" s="125"/>
      <c r="F10" s="125"/>
      <c r="G10" s="78"/>
      <c r="H10" s="78"/>
      <c r="I10" s="78"/>
      <c r="J10" s="25">
        <f t="shared" si="3"/>
        <v>0</v>
      </c>
      <c r="K10" s="25">
        <f t="shared" si="0"/>
        <v>0</v>
      </c>
      <c r="L10" s="25">
        <f t="shared" si="0"/>
        <v>0</v>
      </c>
      <c r="M10" s="147"/>
      <c r="N10" s="78"/>
      <c r="O10" s="240"/>
      <c r="P10" s="169"/>
      <c r="Q10" s="169"/>
      <c r="R10" s="169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69"/>
      <c r="Z10" s="169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95" t="s">
        <v>28</v>
      </c>
      <c r="AV10" s="49" t="s">
        <v>27</v>
      </c>
      <c r="AW10" s="12"/>
    </row>
    <row r="11" spans="1:49" ht="24" customHeight="1">
      <c r="A11" s="26"/>
      <c r="B11" s="294"/>
      <c r="C11" s="101" t="s">
        <v>24</v>
      </c>
      <c r="D11" s="126"/>
      <c r="E11" s="126"/>
      <c r="F11" s="126"/>
      <c r="G11" s="79"/>
      <c r="H11" s="79"/>
      <c r="I11" s="79"/>
      <c r="J11" s="116">
        <f t="shared" si="3"/>
        <v>0</v>
      </c>
      <c r="K11" s="116">
        <f t="shared" si="0"/>
        <v>0</v>
      </c>
      <c r="L11" s="116">
        <f t="shared" si="0"/>
        <v>0</v>
      </c>
      <c r="M11" s="148"/>
      <c r="N11" s="79"/>
      <c r="O11" s="241"/>
      <c r="P11" s="213"/>
      <c r="Q11" s="213"/>
      <c r="R11" s="213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3"/>
      <c r="Z11" s="213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96"/>
      <c r="AV11" s="27"/>
      <c r="AW11" s="12"/>
    </row>
    <row r="12" spans="1:49" ht="24" customHeight="1">
      <c r="A12" s="48"/>
      <c r="B12" s="293" t="s">
        <v>29</v>
      </c>
      <c r="C12" s="102" t="s">
        <v>23</v>
      </c>
      <c r="D12" s="125"/>
      <c r="E12" s="125"/>
      <c r="F12" s="125"/>
      <c r="G12" s="78"/>
      <c r="H12" s="78"/>
      <c r="I12" s="78"/>
      <c r="J12" s="25">
        <f t="shared" si="3"/>
        <v>0</v>
      </c>
      <c r="K12" s="25">
        <f t="shared" si="0"/>
        <v>0</v>
      </c>
      <c r="L12" s="25">
        <f t="shared" si="0"/>
        <v>0</v>
      </c>
      <c r="M12" s="147"/>
      <c r="N12" s="78"/>
      <c r="O12" s="240"/>
      <c r="P12" s="169"/>
      <c r="Q12" s="169"/>
      <c r="R12" s="169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69"/>
      <c r="Z12" s="169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95" t="s">
        <v>29</v>
      </c>
      <c r="AV12" s="49"/>
      <c r="AW12" s="12"/>
    </row>
    <row r="13" spans="1:49" ht="24" customHeight="1">
      <c r="A13" s="48" t="s">
        <v>30</v>
      </c>
      <c r="B13" s="294"/>
      <c r="C13" s="101" t="s">
        <v>24</v>
      </c>
      <c r="D13" s="126"/>
      <c r="E13" s="126"/>
      <c r="F13" s="126"/>
      <c r="G13" s="79"/>
      <c r="H13" s="79"/>
      <c r="I13" s="79"/>
      <c r="J13" s="116">
        <f t="shared" si="3"/>
        <v>0</v>
      </c>
      <c r="K13" s="116">
        <f t="shared" si="0"/>
        <v>0</v>
      </c>
      <c r="L13" s="116">
        <f t="shared" si="0"/>
        <v>0</v>
      </c>
      <c r="M13" s="148"/>
      <c r="N13" s="79"/>
      <c r="O13" s="241"/>
      <c r="P13" s="213"/>
      <c r="Q13" s="213"/>
      <c r="R13" s="213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3"/>
      <c r="Z13" s="213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96"/>
      <c r="AV13" s="49" t="s">
        <v>30</v>
      </c>
      <c r="AW13" s="12"/>
    </row>
    <row r="14" spans="1:49" ht="24" customHeight="1">
      <c r="A14" s="48"/>
      <c r="B14" s="293" t="s">
        <v>31</v>
      </c>
      <c r="C14" s="102" t="s">
        <v>23</v>
      </c>
      <c r="D14" s="125"/>
      <c r="E14" s="125"/>
      <c r="F14" s="125"/>
      <c r="G14" s="78"/>
      <c r="H14" s="78"/>
      <c r="I14" s="78"/>
      <c r="J14" s="25">
        <f t="shared" si="3"/>
        <v>0</v>
      </c>
      <c r="K14" s="25">
        <f t="shared" si="0"/>
        <v>0</v>
      </c>
      <c r="L14" s="25">
        <f t="shared" si="0"/>
        <v>0</v>
      </c>
      <c r="M14" s="147"/>
      <c r="N14" s="78"/>
      <c r="O14" s="240"/>
      <c r="P14" s="169">
        <v>225</v>
      </c>
      <c r="Q14" s="169">
        <v>1768.9154000000001</v>
      </c>
      <c r="R14" s="169">
        <v>285757.94</v>
      </c>
      <c r="S14" s="40"/>
      <c r="T14" s="40"/>
      <c r="U14" s="40"/>
      <c r="V14" s="25">
        <f t="shared" si="4"/>
        <v>225</v>
      </c>
      <c r="W14" s="25">
        <f t="shared" si="1"/>
        <v>1768.9154000000001</v>
      </c>
      <c r="X14" s="25">
        <f t="shared" si="1"/>
        <v>285757.94</v>
      </c>
      <c r="Y14" s="169">
        <v>33</v>
      </c>
      <c r="Z14" s="169">
        <v>104.08450000000001</v>
      </c>
      <c r="AA14" s="108">
        <v>7971.3509999999997</v>
      </c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258</v>
      </c>
      <c r="AR14" s="108">
        <f t="shared" si="5"/>
        <v>1872.9999</v>
      </c>
      <c r="AS14" s="108">
        <f t="shared" si="2"/>
        <v>293729.29100000003</v>
      </c>
      <c r="AT14" s="62" t="s">
        <v>23</v>
      </c>
      <c r="AU14" s="295" t="s">
        <v>31</v>
      </c>
      <c r="AV14" s="49"/>
      <c r="AW14" s="12"/>
    </row>
    <row r="15" spans="1:49" ht="24" customHeight="1">
      <c r="A15" s="48" t="s">
        <v>25</v>
      </c>
      <c r="B15" s="294"/>
      <c r="C15" s="101" t="s">
        <v>24</v>
      </c>
      <c r="D15" s="126"/>
      <c r="E15" s="126"/>
      <c r="F15" s="126"/>
      <c r="G15" s="79"/>
      <c r="H15" s="79"/>
      <c r="I15" s="79"/>
      <c r="J15" s="116">
        <f t="shared" si="3"/>
        <v>0</v>
      </c>
      <c r="K15" s="116">
        <f t="shared" si="0"/>
        <v>0</v>
      </c>
      <c r="L15" s="116">
        <f t="shared" si="0"/>
        <v>0</v>
      </c>
      <c r="M15" s="79"/>
      <c r="N15" s="79"/>
      <c r="O15" s="241"/>
      <c r="P15" s="213"/>
      <c r="Q15" s="213"/>
      <c r="R15" s="213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3"/>
      <c r="Z15" s="213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96"/>
      <c r="AV15" s="49" t="s">
        <v>25</v>
      </c>
      <c r="AW15" s="12"/>
    </row>
    <row r="16" spans="1:49" ht="24" customHeight="1">
      <c r="A16" s="48"/>
      <c r="B16" s="293" t="s">
        <v>32</v>
      </c>
      <c r="C16" s="102" t="s">
        <v>23</v>
      </c>
      <c r="D16" s="125">
        <v>14</v>
      </c>
      <c r="E16" s="125">
        <v>4.3585000000000003</v>
      </c>
      <c r="F16" s="125">
        <v>2417.5821488527527</v>
      </c>
      <c r="G16" s="78">
        <v>14</v>
      </c>
      <c r="H16" s="78">
        <v>12.9552</v>
      </c>
      <c r="I16" s="78">
        <v>2551.1</v>
      </c>
      <c r="J16" s="25">
        <f t="shared" si="3"/>
        <v>28</v>
      </c>
      <c r="K16" s="25">
        <f t="shared" si="0"/>
        <v>17.313700000000001</v>
      </c>
      <c r="L16" s="25">
        <f t="shared" si="0"/>
        <v>4968.682148852753</v>
      </c>
      <c r="M16" s="78"/>
      <c r="N16" s="78"/>
      <c r="O16" s="240"/>
      <c r="P16" s="169">
        <v>230</v>
      </c>
      <c r="Q16" s="169">
        <v>648.2971</v>
      </c>
      <c r="R16" s="169">
        <v>81741.417000000001</v>
      </c>
      <c r="S16" s="40"/>
      <c r="T16" s="40"/>
      <c r="U16" s="40"/>
      <c r="V16" s="25">
        <f t="shared" si="4"/>
        <v>230</v>
      </c>
      <c r="W16" s="25">
        <f t="shared" si="1"/>
        <v>648.2971</v>
      </c>
      <c r="X16" s="25">
        <f t="shared" si="1"/>
        <v>81741.417000000001</v>
      </c>
      <c r="Y16" s="169"/>
      <c r="Z16" s="169"/>
      <c r="AA16" s="108"/>
      <c r="AB16" s="153"/>
      <c r="AC16" s="20"/>
      <c r="AD16" s="20"/>
      <c r="AE16" s="20"/>
      <c r="AF16" s="20"/>
      <c r="AG16" s="20"/>
      <c r="AH16" s="20">
        <v>51</v>
      </c>
      <c r="AI16" s="20">
        <v>79.834999999999994</v>
      </c>
      <c r="AJ16" s="20">
        <v>24021.965</v>
      </c>
      <c r="AK16" s="20"/>
      <c r="AL16" s="20"/>
      <c r="AM16" s="20"/>
      <c r="AN16" s="20"/>
      <c r="AO16" s="20"/>
      <c r="AP16" s="20"/>
      <c r="AQ16" s="108">
        <f t="shared" si="5"/>
        <v>309</v>
      </c>
      <c r="AR16" s="108">
        <f t="shared" si="5"/>
        <v>745.44580000000008</v>
      </c>
      <c r="AS16" s="108">
        <f t="shared" si="2"/>
        <v>110732.06414885275</v>
      </c>
      <c r="AT16" s="32" t="s">
        <v>23</v>
      </c>
      <c r="AU16" s="295" t="s">
        <v>32</v>
      </c>
      <c r="AV16" s="49"/>
      <c r="AW16" s="12"/>
    </row>
    <row r="17" spans="1:49" ht="24" customHeight="1">
      <c r="A17" s="48" t="s">
        <v>27</v>
      </c>
      <c r="B17" s="294"/>
      <c r="C17" s="101" t="s">
        <v>24</v>
      </c>
      <c r="D17" s="126"/>
      <c r="E17" s="126"/>
      <c r="F17" s="126"/>
      <c r="G17" s="79"/>
      <c r="H17" s="79"/>
      <c r="I17" s="79"/>
      <c r="J17" s="116">
        <f t="shared" si="3"/>
        <v>0</v>
      </c>
      <c r="K17" s="116">
        <f t="shared" si="0"/>
        <v>0</v>
      </c>
      <c r="L17" s="116">
        <f t="shared" si="0"/>
        <v>0</v>
      </c>
      <c r="M17" s="79"/>
      <c r="N17" s="79"/>
      <c r="O17" s="241"/>
      <c r="P17" s="213"/>
      <c r="Q17" s="213"/>
      <c r="R17" s="213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3"/>
      <c r="Z17" s="213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96"/>
      <c r="AV17" s="49" t="s">
        <v>27</v>
      </c>
      <c r="AW17" s="12"/>
    </row>
    <row r="18" spans="1:49" ht="24" customHeight="1">
      <c r="A18" s="48"/>
      <c r="B18" s="293" t="s">
        <v>33</v>
      </c>
      <c r="C18" s="102" t="s">
        <v>23</v>
      </c>
      <c r="D18" s="125"/>
      <c r="E18" s="125"/>
      <c r="F18" s="125"/>
      <c r="G18" s="78"/>
      <c r="H18" s="78"/>
      <c r="I18" s="78"/>
      <c r="J18" s="25">
        <f t="shared" si="3"/>
        <v>0</v>
      </c>
      <c r="K18" s="25">
        <f t="shared" si="0"/>
        <v>0</v>
      </c>
      <c r="L18" s="25">
        <f t="shared" si="0"/>
        <v>0</v>
      </c>
      <c r="M18" s="78"/>
      <c r="N18" s="78"/>
      <c r="O18" s="240"/>
      <c r="P18" s="169">
        <v>232</v>
      </c>
      <c r="Q18" s="169">
        <v>296.70260000000002</v>
      </c>
      <c r="R18" s="169">
        <v>73674.149000000005</v>
      </c>
      <c r="S18" s="110"/>
      <c r="T18" s="40"/>
      <c r="U18" s="40"/>
      <c r="V18" s="25">
        <f t="shared" si="4"/>
        <v>232</v>
      </c>
      <c r="W18" s="25">
        <f t="shared" si="1"/>
        <v>296.70260000000002</v>
      </c>
      <c r="X18" s="25">
        <f t="shared" si="1"/>
        <v>73674.149000000005</v>
      </c>
      <c r="Y18" s="169"/>
      <c r="Z18" s="169"/>
      <c r="AA18" s="108"/>
      <c r="AB18" s="153"/>
      <c r="AC18" s="20"/>
      <c r="AD18" s="20"/>
      <c r="AE18" s="20">
        <v>180</v>
      </c>
      <c r="AF18" s="20">
        <v>12.295199999999999</v>
      </c>
      <c r="AG18" s="20">
        <v>18527.948</v>
      </c>
      <c r="AH18" s="20">
        <v>10</v>
      </c>
      <c r="AI18" s="20">
        <v>0.99260000000000004</v>
      </c>
      <c r="AJ18" s="20">
        <v>1115.595</v>
      </c>
      <c r="AK18" s="20"/>
      <c r="AL18" s="20"/>
      <c r="AM18" s="20"/>
      <c r="AN18" s="20"/>
      <c r="AO18" s="20"/>
      <c r="AP18" s="20"/>
      <c r="AQ18" s="108">
        <f t="shared" si="5"/>
        <v>422</v>
      </c>
      <c r="AR18" s="108">
        <f t="shared" si="5"/>
        <v>309.99040000000002</v>
      </c>
      <c r="AS18" s="108">
        <f t="shared" si="2"/>
        <v>93317.69200000001</v>
      </c>
      <c r="AT18" s="32" t="s">
        <v>23</v>
      </c>
      <c r="AU18" s="295" t="s">
        <v>33</v>
      </c>
      <c r="AV18" s="49"/>
      <c r="AW18" s="12"/>
    </row>
    <row r="19" spans="1:49" ht="24" customHeight="1">
      <c r="A19" s="26"/>
      <c r="B19" s="294"/>
      <c r="C19" s="101" t="s">
        <v>24</v>
      </c>
      <c r="D19" s="126"/>
      <c r="E19" s="126"/>
      <c r="F19" s="126"/>
      <c r="G19" s="79"/>
      <c r="H19" s="79"/>
      <c r="I19" s="79"/>
      <c r="J19" s="116">
        <f t="shared" si="3"/>
        <v>0</v>
      </c>
      <c r="K19" s="116">
        <f t="shared" si="0"/>
        <v>0</v>
      </c>
      <c r="L19" s="116">
        <f t="shared" si="0"/>
        <v>0</v>
      </c>
      <c r="M19" s="79"/>
      <c r="N19" s="79"/>
      <c r="O19" s="241"/>
      <c r="P19" s="213"/>
      <c r="Q19" s="213"/>
      <c r="R19" s="213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3"/>
      <c r="Z19" s="213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96"/>
      <c r="AV19" s="27"/>
      <c r="AW19" s="12"/>
    </row>
    <row r="20" spans="1:49" ht="24" customHeight="1">
      <c r="A20" s="48" t="s">
        <v>34</v>
      </c>
      <c r="B20" s="293" t="s">
        <v>35</v>
      </c>
      <c r="C20" s="102" t="s">
        <v>23</v>
      </c>
      <c r="D20" s="125"/>
      <c r="E20" s="125"/>
      <c r="F20" s="125"/>
      <c r="G20" s="78"/>
      <c r="H20" s="78"/>
      <c r="I20" s="78"/>
      <c r="J20" s="25">
        <f t="shared" si="3"/>
        <v>0</v>
      </c>
      <c r="K20" s="25">
        <f t="shared" si="0"/>
        <v>0</v>
      </c>
      <c r="L20" s="25">
        <f t="shared" si="0"/>
        <v>0</v>
      </c>
      <c r="M20" s="78"/>
      <c r="N20" s="78"/>
      <c r="O20" s="240"/>
      <c r="P20" s="169"/>
      <c r="Q20" s="169"/>
      <c r="R20" s="169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69"/>
      <c r="Z20" s="169"/>
      <c r="AA20" s="108"/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0</v>
      </c>
      <c r="AR20" s="108">
        <f t="shared" si="5"/>
        <v>0</v>
      </c>
      <c r="AS20" s="108">
        <f t="shared" si="2"/>
        <v>0</v>
      </c>
      <c r="AT20" s="32" t="s">
        <v>23</v>
      </c>
      <c r="AU20" s="295" t="s">
        <v>35</v>
      </c>
      <c r="AV20" s="49" t="s">
        <v>34</v>
      </c>
      <c r="AW20" s="12"/>
    </row>
    <row r="21" spans="1:49" ht="24" customHeight="1">
      <c r="A21" s="48" t="s">
        <v>25</v>
      </c>
      <c r="B21" s="294"/>
      <c r="C21" s="101" t="s">
        <v>24</v>
      </c>
      <c r="D21" s="126"/>
      <c r="E21" s="126"/>
      <c r="F21" s="126"/>
      <c r="G21" s="79"/>
      <c r="H21" s="79"/>
      <c r="I21" s="79"/>
      <c r="J21" s="116">
        <f t="shared" si="3"/>
        <v>0</v>
      </c>
      <c r="K21" s="116">
        <f t="shared" si="0"/>
        <v>0</v>
      </c>
      <c r="L21" s="116">
        <f t="shared" si="0"/>
        <v>0</v>
      </c>
      <c r="M21" s="79"/>
      <c r="N21" s="79"/>
      <c r="O21" s="241"/>
      <c r="P21" s="213"/>
      <c r="Q21" s="213"/>
      <c r="R21" s="213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3"/>
      <c r="Z21" s="213"/>
      <c r="AA21" s="109"/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0</v>
      </c>
      <c r="AR21" s="45">
        <f t="shared" si="5"/>
        <v>0</v>
      </c>
      <c r="AS21" s="45">
        <f t="shared" si="2"/>
        <v>0</v>
      </c>
      <c r="AT21" s="61" t="s">
        <v>24</v>
      </c>
      <c r="AU21" s="296"/>
      <c r="AV21" s="49" t="s">
        <v>25</v>
      </c>
      <c r="AW21" s="12"/>
    </row>
    <row r="22" spans="1:49" ht="24" customHeight="1">
      <c r="A22" s="48" t="s">
        <v>27</v>
      </c>
      <c r="B22" s="293" t="s">
        <v>36</v>
      </c>
      <c r="C22" s="102" t="s">
        <v>23</v>
      </c>
      <c r="D22" s="125"/>
      <c r="E22" s="125"/>
      <c r="F22" s="125"/>
      <c r="G22" s="78"/>
      <c r="H22" s="78"/>
      <c r="I22" s="78"/>
      <c r="J22" s="25">
        <f t="shared" si="3"/>
        <v>0</v>
      </c>
      <c r="K22" s="25">
        <f t="shared" si="3"/>
        <v>0</v>
      </c>
      <c r="L22" s="25">
        <f t="shared" si="3"/>
        <v>0</v>
      </c>
      <c r="M22" s="78"/>
      <c r="N22" s="78"/>
      <c r="O22" s="240"/>
      <c r="P22" s="169"/>
      <c r="Q22" s="169"/>
      <c r="R22" s="169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69"/>
      <c r="Z22" s="169"/>
      <c r="AA22" s="108"/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95" t="s">
        <v>36</v>
      </c>
      <c r="AV22" s="49" t="s">
        <v>27</v>
      </c>
      <c r="AW22" s="12"/>
    </row>
    <row r="23" spans="1:49" ht="24" customHeight="1">
      <c r="A23" s="26"/>
      <c r="B23" s="294"/>
      <c r="C23" s="101" t="s">
        <v>24</v>
      </c>
      <c r="D23" s="126"/>
      <c r="E23" s="126"/>
      <c r="F23" s="126"/>
      <c r="G23" s="79"/>
      <c r="H23" s="79"/>
      <c r="I23" s="79"/>
      <c r="J23" s="116">
        <f t="shared" si="3"/>
        <v>0</v>
      </c>
      <c r="K23" s="116">
        <f t="shared" si="3"/>
        <v>0</v>
      </c>
      <c r="L23" s="116">
        <f t="shared" si="3"/>
        <v>0</v>
      </c>
      <c r="M23" s="79"/>
      <c r="N23" s="79"/>
      <c r="O23" s="241"/>
      <c r="P23" s="213"/>
      <c r="Q23" s="213"/>
      <c r="R23" s="213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3"/>
      <c r="Z23" s="213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96"/>
      <c r="AV23" s="27"/>
      <c r="AW23" s="12"/>
    </row>
    <row r="24" spans="1:49" ht="24" customHeight="1">
      <c r="A24" s="48"/>
      <c r="B24" s="293" t="s">
        <v>37</v>
      </c>
      <c r="C24" s="102" t="s">
        <v>23</v>
      </c>
      <c r="D24" s="125"/>
      <c r="E24" s="125"/>
      <c r="F24" s="125"/>
      <c r="G24" s="78"/>
      <c r="H24" s="78"/>
      <c r="I24" s="78"/>
      <c r="J24" s="25">
        <f t="shared" si="3"/>
        <v>0</v>
      </c>
      <c r="K24" s="25">
        <f t="shared" si="3"/>
        <v>0</v>
      </c>
      <c r="L24" s="25">
        <f t="shared" si="3"/>
        <v>0</v>
      </c>
      <c r="M24" s="78">
        <v>32</v>
      </c>
      <c r="N24" s="78">
        <v>177.88810000000001</v>
      </c>
      <c r="O24" s="240">
        <v>34154.313999999998</v>
      </c>
      <c r="P24" s="169"/>
      <c r="Q24" s="169"/>
      <c r="R24" s="169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69"/>
      <c r="Z24" s="169"/>
      <c r="AA24" s="108"/>
      <c r="AB24" s="153">
        <v>1</v>
      </c>
      <c r="AC24" s="20">
        <v>6.8500000000000005E-2</v>
      </c>
      <c r="AD24" s="20">
        <v>8.2089999999999996</v>
      </c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33</v>
      </c>
      <c r="AR24" s="108">
        <f t="shared" si="5"/>
        <v>177.95660000000001</v>
      </c>
      <c r="AS24" s="108">
        <f t="shared" si="5"/>
        <v>34162.523000000001</v>
      </c>
      <c r="AT24" s="32" t="s">
        <v>23</v>
      </c>
      <c r="AU24" s="295" t="s">
        <v>37</v>
      </c>
      <c r="AV24" s="49"/>
      <c r="AW24" s="12"/>
    </row>
    <row r="25" spans="1:49" ht="24" customHeight="1">
      <c r="A25" s="48" t="s">
        <v>38</v>
      </c>
      <c r="B25" s="294"/>
      <c r="C25" s="101" t="s">
        <v>24</v>
      </c>
      <c r="D25" s="126"/>
      <c r="E25" s="126"/>
      <c r="F25" s="126"/>
      <c r="G25" s="79"/>
      <c r="H25" s="79"/>
      <c r="I25" s="79"/>
      <c r="J25" s="116">
        <f t="shared" si="3"/>
        <v>0</v>
      </c>
      <c r="K25" s="116">
        <f t="shared" si="3"/>
        <v>0</v>
      </c>
      <c r="L25" s="116">
        <f t="shared" si="3"/>
        <v>0</v>
      </c>
      <c r="M25" s="79">
        <v>26</v>
      </c>
      <c r="N25" s="79">
        <v>316.28620000000001</v>
      </c>
      <c r="O25" s="241">
        <v>60930.635999999999</v>
      </c>
      <c r="P25" s="213"/>
      <c r="Q25" s="213"/>
      <c r="R25" s="213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3"/>
      <c r="Z25" s="213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26</v>
      </c>
      <c r="AR25" s="45">
        <f t="shared" si="5"/>
        <v>316.28620000000001</v>
      </c>
      <c r="AS25" s="45">
        <f t="shared" si="5"/>
        <v>60930.635999999999</v>
      </c>
      <c r="AT25" s="61" t="s">
        <v>24</v>
      </c>
      <c r="AU25" s="296"/>
      <c r="AV25" s="49" t="s">
        <v>38</v>
      </c>
      <c r="AW25" s="12"/>
    </row>
    <row r="26" spans="1:49" ht="24" customHeight="1">
      <c r="A26" s="48"/>
      <c r="B26" s="293" t="s">
        <v>39</v>
      </c>
      <c r="C26" s="102" t="s">
        <v>23</v>
      </c>
      <c r="D26" s="125"/>
      <c r="E26" s="125"/>
      <c r="F26" s="125"/>
      <c r="G26" s="78"/>
      <c r="H26" s="78"/>
      <c r="I26" s="78"/>
      <c r="J26" s="25">
        <f t="shared" si="3"/>
        <v>0</v>
      </c>
      <c r="K26" s="25">
        <f t="shared" si="3"/>
        <v>0</v>
      </c>
      <c r="L26" s="25">
        <f t="shared" si="3"/>
        <v>0</v>
      </c>
      <c r="M26" s="78"/>
      <c r="N26" s="78"/>
      <c r="O26" s="240"/>
      <c r="P26" s="169"/>
      <c r="Q26" s="169"/>
      <c r="R26" s="169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69"/>
      <c r="Z26" s="169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95" t="s">
        <v>39</v>
      </c>
      <c r="AV26" s="49"/>
      <c r="AW26" s="12"/>
    </row>
    <row r="27" spans="1:49" ht="24" customHeight="1">
      <c r="A27" s="48" t="s">
        <v>25</v>
      </c>
      <c r="B27" s="294"/>
      <c r="C27" s="101" t="s">
        <v>24</v>
      </c>
      <c r="D27" s="126"/>
      <c r="E27" s="126"/>
      <c r="F27" s="126"/>
      <c r="G27" s="79"/>
      <c r="H27" s="79"/>
      <c r="I27" s="79"/>
      <c r="J27" s="116">
        <f t="shared" si="3"/>
        <v>0</v>
      </c>
      <c r="K27" s="116">
        <f t="shared" si="3"/>
        <v>0</v>
      </c>
      <c r="L27" s="116">
        <f t="shared" si="3"/>
        <v>0</v>
      </c>
      <c r="M27" s="79"/>
      <c r="N27" s="79"/>
      <c r="O27" s="241"/>
      <c r="P27" s="213"/>
      <c r="Q27" s="213"/>
      <c r="R27" s="213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3"/>
      <c r="Z27" s="213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96"/>
      <c r="AV27" s="49" t="s">
        <v>25</v>
      </c>
      <c r="AW27" s="12"/>
    </row>
    <row r="28" spans="1:49" ht="24" customHeight="1">
      <c r="A28" s="48"/>
      <c r="B28" s="293" t="s">
        <v>40</v>
      </c>
      <c r="C28" s="102" t="s">
        <v>23</v>
      </c>
      <c r="D28" s="125"/>
      <c r="E28" s="125"/>
      <c r="F28" s="125"/>
      <c r="G28" s="78"/>
      <c r="H28" s="78"/>
      <c r="I28" s="78"/>
      <c r="J28" s="25">
        <f t="shared" si="3"/>
        <v>0</v>
      </c>
      <c r="K28" s="25">
        <f t="shared" si="3"/>
        <v>0</v>
      </c>
      <c r="L28" s="25">
        <f t="shared" si="3"/>
        <v>0</v>
      </c>
      <c r="M28" s="78"/>
      <c r="N28" s="78"/>
      <c r="O28" s="240"/>
      <c r="P28" s="169"/>
      <c r="Q28" s="169"/>
      <c r="R28" s="169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69"/>
      <c r="Z28" s="169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95" t="s">
        <v>40</v>
      </c>
      <c r="AV28" s="49"/>
      <c r="AW28" s="12"/>
    </row>
    <row r="29" spans="1:49" ht="24" customHeight="1">
      <c r="A29" s="48" t="s">
        <v>27</v>
      </c>
      <c r="B29" s="294"/>
      <c r="C29" s="101" t="s">
        <v>24</v>
      </c>
      <c r="D29" s="126"/>
      <c r="E29" s="126"/>
      <c r="F29" s="126"/>
      <c r="G29" s="79"/>
      <c r="H29" s="79"/>
      <c r="I29" s="79"/>
      <c r="J29" s="116">
        <f t="shared" si="3"/>
        <v>0</v>
      </c>
      <c r="K29" s="116">
        <f t="shared" si="3"/>
        <v>0</v>
      </c>
      <c r="L29" s="116">
        <f t="shared" si="3"/>
        <v>0</v>
      </c>
      <c r="M29" s="79"/>
      <c r="N29" s="79"/>
      <c r="O29" s="241"/>
      <c r="P29" s="213"/>
      <c r="Q29" s="213"/>
      <c r="R29" s="213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3"/>
      <c r="Z29" s="213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96"/>
      <c r="AV29" s="49" t="s">
        <v>27</v>
      </c>
      <c r="AW29" s="12"/>
    </row>
    <row r="30" spans="1:49" ht="24" customHeight="1">
      <c r="A30" s="48"/>
      <c r="B30" s="293" t="s">
        <v>41</v>
      </c>
      <c r="C30" s="102" t="s">
        <v>23</v>
      </c>
      <c r="D30" s="125">
        <v>60</v>
      </c>
      <c r="E30" s="125">
        <v>21.9665</v>
      </c>
      <c r="F30" s="167">
        <v>12933.207300366179</v>
      </c>
      <c r="G30" s="78">
        <v>71</v>
      </c>
      <c r="H30" s="78">
        <v>29.962700000000002</v>
      </c>
      <c r="I30" s="78">
        <v>14789.94</v>
      </c>
      <c r="J30" s="25">
        <f t="shared" si="3"/>
        <v>131</v>
      </c>
      <c r="K30" s="25">
        <f t="shared" si="3"/>
        <v>51.929200000000002</v>
      </c>
      <c r="L30" s="25">
        <f t="shared" si="3"/>
        <v>27723.147300366181</v>
      </c>
      <c r="M30" s="78"/>
      <c r="N30" s="78"/>
      <c r="O30" s="240"/>
      <c r="P30" s="169"/>
      <c r="Q30" s="169"/>
      <c r="R30" s="169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69">
        <v>167</v>
      </c>
      <c r="Z30" s="169">
        <v>74.601600000000005</v>
      </c>
      <c r="AA30" s="108">
        <v>14527.236000000001</v>
      </c>
      <c r="AB30" s="153">
        <v>525</v>
      </c>
      <c r="AC30" s="20">
        <v>11.3177</v>
      </c>
      <c r="AD30" s="20">
        <v>5312.8649999999998</v>
      </c>
      <c r="AE30" s="20">
        <v>6</v>
      </c>
      <c r="AF30" s="20">
        <v>0.40610000000000002</v>
      </c>
      <c r="AG30" s="20">
        <v>287.976</v>
      </c>
      <c r="AH30" s="20">
        <v>116</v>
      </c>
      <c r="AI30" s="20">
        <v>62.203600000000002</v>
      </c>
      <c r="AJ30" s="20">
        <v>29579.531999999999</v>
      </c>
      <c r="AK30" s="20">
        <v>336</v>
      </c>
      <c r="AL30" s="20">
        <v>31.713000000000001</v>
      </c>
      <c r="AM30" s="20">
        <v>13487.022000000001</v>
      </c>
      <c r="AN30" s="20">
        <v>609</v>
      </c>
      <c r="AO30" s="20">
        <v>124.97243</v>
      </c>
      <c r="AP30" s="20">
        <v>53297.739000000001</v>
      </c>
      <c r="AQ30" s="108">
        <f t="shared" si="5"/>
        <v>1890</v>
      </c>
      <c r="AR30" s="108">
        <f t="shared" si="5"/>
        <v>357.14363000000003</v>
      </c>
      <c r="AS30" s="108">
        <f t="shared" si="5"/>
        <v>144215.51730036619</v>
      </c>
      <c r="AT30" s="32" t="s">
        <v>23</v>
      </c>
      <c r="AU30" s="295" t="s">
        <v>41</v>
      </c>
      <c r="AV30" s="28"/>
      <c r="AW30" s="12"/>
    </row>
    <row r="31" spans="1:49" ht="24" customHeight="1">
      <c r="A31" s="26"/>
      <c r="B31" s="294"/>
      <c r="C31" s="101" t="s">
        <v>24</v>
      </c>
      <c r="D31" s="126"/>
      <c r="E31" s="126"/>
      <c r="F31" s="126"/>
      <c r="G31" s="79"/>
      <c r="H31" s="79"/>
      <c r="I31" s="79"/>
      <c r="J31" s="116">
        <f t="shared" si="3"/>
        <v>0</v>
      </c>
      <c r="K31" s="116">
        <f t="shared" si="3"/>
        <v>0</v>
      </c>
      <c r="L31" s="116">
        <f t="shared" si="3"/>
        <v>0</v>
      </c>
      <c r="M31" s="79"/>
      <c r="N31" s="79"/>
      <c r="O31" s="241"/>
      <c r="P31" s="213"/>
      <c r="Q31" s="213"/>
      <c r="R31" s="213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3"/>
      <c r="Z31" s="213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96"/>
      <c r="AV31" s="27"/>
      <c r="AW31" s="12"/>
    </row>
    <row r="32" spans="1:49" ht="24" customHeight="1">
      <c r="A32" s="48" t="s">
        <v>42</v>
      </c>
      <c r="B32" s="293" t="s">
        <v>43</v>
      </c>
      <c r="C32" s="102" t="s">
        <v>23</v>
      </c>
      <c r="D32" s="125"/>
      <c r="E32" s="125"/>
      <c r="F32" s="125"/>
      <c r="G32" s="78"/>
      <c r="H32" s="78"/>
      <c r="I32" s="78"/>
      <c r="J32" s="25">
        <f t="shared" si="3"/>
        <v>0</v>
      </c>
      <c r="K32" s="25">
        <f t="shared" si="3"/>
        <v>0</v>
      </c>
      <c r="L32" s="25">
        <f t="shared" si="3"/>
        <v>0</v>
      </c>
      <c r="M32" s="78">
        <v>125</v>
      </c>
      <c r="N32" s="78">
        <v>273.7638</v>
      </c>
      <c r="O32" s="240">
        <v>29840.715</v>
      </c>
      <c r="P32" s="169">
        <v>234</v>
      </c>
      <c r="Q32" s="169">
        <v>2408.3285999999998</v>
      </c>
      <c r="R32" s="169">
        <v>292977.67599999998</v>
      </c>
      <c r="S32" s="40"/>
      <c r="T32" s="40"/>
      <c r="U32" s="40"/>
      <c r="V32" s="25">
        <f t="shared" si="4"/>
        <v>234</v>
      </c>
      <c r="W32" s="25">
        <f t="shared" si="1"/>
        <v>2408.3285999999998</v>
      </c>
      <c r="X32" s="25">
        <f t="shared" si="1"/>
        <v>292977.67599999998</v>
      </c>
      <c r="Y32" s="169">
        <v>163</v>
      </c>
      <c r="Z32" s="169">
        <v>1318.038</v>
      </c>
      <c r="AA32" s="108">
        <v>130947.099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>
        <v>14</v>
      </c>
      <c r="AL32" s="20">
        <v>0.76549999999999996</v>
      </c>
      <c r="AM32" s="20">
        <v>1581.335</v>
      </c>
      <c r="AN32" s="20"/>
      <c r="AO32" s="20"/>
      <c r="AP32" s="20"/>
      <c r="AQ32" s="108">
        <f t="shared" si="5"/>
        <v>536</v>
      </c>
      <c r="AR32" s="108">
        <f t="shared" si="5"/>
        <v>4000.8959</v>
      </c>
      <c r="AS32" s="108">
        <f t="shared" si="5"/>
        <v>455346.82500000001</v>
      </c>
      <c r="AT32" s="53" t="s">
        <v>23</v>
      </c>
      <c r="AU32" s="295" t="s">
        <v>43</v>
      </c>
      <c r="AV32" s="49" t="s">
        <v>42</v>
      </c>
      <c r="AW32" s="12"/>
    </row>
    <row r="33" spans="1:49" ht="24" customHeight="1">
      <c r="A33" s="48" t="s">
        <v>44</v>
      </c>
      <c r="B33" s="294"/>
      <c r="C33" s="101" t="s">
        <v>24</v>
      </c>
      <c r="D33" s="126"/>
      <c r="E33" s="126"/>
      <c r="F33" s="126"/>
      <c r="G33" s="79"/>
      <c r="H33" s="79"/>
      <c r="I33" s="79"/>
      <c r="J33" s="116">
        <f t="shared" si="3"/>
        <v>0</v>
      </c>
      <c r="K33" s="116">
        <f t="shared" si="3"/>
        <v>0</v>
      </c>
      <c r="L33" s="116">
        <f t="shared" si="3"/>
        <v>0</v>
      </c>
      <c r="M33" s="79"/>
      <c r="N33" s="79"/>
      <c r="O33" s="241"/>
      <c r="P33" s="213"/>
      <c r="Q33" s="213"/>
      <c r="R33" s="213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3"/>
      <c r="Z33" s="213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96"/>
      <c r="AV33" s="49" t="s">
        <v>44</v>
      </c>
      <c r="AW33" s="12"/>
    </row>
    <row r="34" spans="1:49" ht="24" customHeight="1">
      <c r="A34" s="48" t="s">
        <v>25</v>
      </c>
      <c r="B34" s="293" t="s">
        <v>45</v>
      </c>
      <c r="C34" s="102" t="s">
        <v>23</v>
      </c>
      <c r="D34" s="125"/>
      <c r="E34" s="125"/>
      <c r="F34" s="168"/>
      <c r="G34" s="78">
        <v>6</v>
      </c>
      <c r="H34" s="78">
        <v>0.28670000000000001</v>
      </c>
      <c r="I34" s="78">
        <v>230.828</v>
      </c>
      <c r="J34" s="25">
        <f t="shared" si="3"/>
        <v>6</v>
      </c>
      <c r="K34" s="25">
        <f t="shared" si="3"/>
        <v>0.28670000000000001</v>
      </c>
      <c r="L34" s="25">
        <f t="shared" si="3"/>
        <v>230.828</v>
      </c>
      <c r="M34" s="78">
        <v>84</v>
      </c>
      <c r="N34" s="78">
        <v>57.4328</v>
      </c>
      <c r="O34" s="240">
        <v>5198.7349999999997</v>
      </c>
      <c r="P34" s="169"/>
      <c r="Q34" s="169"/>
      <c r="R34" s="169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69"/>
      <c r="Z34" s="169"/>
      <c r="AA34" s="108"/>
      <c r="AB34" s="153">
        <v>121</v>
      </c>
      <c r="AC34" s="20">
        <v>23.001000000000001</v>
      </c>
      <c r="AD34" s="20">
        <v>3827.768</v>
      </c>
      <c r="AE34" s="20"/>
      <c r="AF34" s="20"/>
      <c r="AG34" s="20"/>
      <c r="AH34" s="20">
        <v>66</v>
      </c>
      <c r="AI34" s="20">
        <v>35.354399999999998</v>
      </c>
      <c r="AJ34" s="20">
        <v>13503.656000000001</v>
      </c>
      <c r="AK34" s="20"/>
      <c r="AL34" s="20"/>
      <c r="AM34" s="20"/>
      <c r="AN34" s="20">
        <v>21</v>
      </c>
      <c r="AO34" s="20">
        <v>1.8880999999999999</v>
      </c>
      <c r="AP34" s="20">
        <v>481.06299999999999</v>
      </c>
      <c r="AQ34" s="108">
        <f t="shared" si="5"/>
        <v>298</v>
      </c>
      <c r="AR34" s="108">
        <f t="shared" si="5"/>
        <v>117.96299999999999</v>
      </c>
      <c r="AS34" s="108">
        <f t="shared" si="5"/>
        <v>23242.05</v>
      </c>
      <c r="AT34" s="62" t="s">
        <v>23</v>
      </c>
      <c r="AU34" s="295" t="s">
        <v>45</v>
      </c>
      <c r="AV34" s="49" t="s">
        <v>25</v>
      </c>
      <c r="AW34" s="12"/>
    </row>
    <row r="35" spans="1:49" ht="24" customHeight="1">
      <c r="A35" s="26" t="s">
        <v>27</v>
      </c>
      <c r="B35" s="294"/>
      <c r="C35" s="101" t="s">
        <v>24</v>
      </c>
      <c r="D35" s="126"/>
      <c r="E35" s="126"/>
      <c r="F35" s="126"/>
      <c r="G35" s="79"/>
      <c r="H35" s="79"/>
      <c r="I35" s="79"/>
      <c r="J35" s="116">
        <f t="shared" si="3"/>
        <v>0</v>
      </c>
      <c r="K35" s="116">
        <f t="shared" si="3"/>
        <v>0</v>
      </c>
      <c r="L35" s="116">
        <f t="shared" si="3"/>
        <v>0</v>
      </c>
      <c r="M35" s="79"/>
      <c r="N35" s="79"/>
      <c r="O35" s="241"/>
      <c r="P35" s="213"/>
      <c r="Q35" s="213"/>
      <c r="R35" s="213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3"/>
      <c r="Z35" s="213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96"/>
      <c r="AV35" s="27" t="s">
        <v>27</v>
      </c>
      <c r="AW35" s="12"/>
    </row>
    <row r="36" spans="1:49" ht="24" customHeight="1">
      <c r="A36" s="48" t="s">
        <v>46</v>
      </c>
      <c r="B36" s="293" t="s">
        <v>47</v>
      </c>
      <c r="C36" s="102" t="s">
        <v>23</v>
      </c>
      <c r="D36" s="125"/>
      <c r="E36" s="125"/>
      <c r="F36" s="125"/>
      <c r="G36" s="78"/>
      <c r="H36" s="78"/>
      <c r="I36" s="78"/>
      <c r="J36" s="25">
        <f t="shared" si="3"/>
        <v>0</v>
      </c>
      <c r="K36" s="25">
        <f t="shared" si="3"/>
        <v>0</v>
      </c>
      <c r="L36" s="25">
        <f t="shared" si="3"/>
        <v>0</v>
      </c>
      <c r="M36" s="78"/>
      <c r="N36" s="78"/>
      <c r="O36" s="240"/>
      <c r="P36" s="169"/>
      <c r="Q36" s="169"/>
      <c r="R36" s="169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69">
        <v>26</v>
      </c>
      <c r="Z36" s="169">
        <v>22.745999999999999</v>
      </c>
      <c r="AA36" s="108">
        <v>1284.94</v>
      </c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26</v>
      </c>
      <c r="AR36" s="108">
        <f t="shared" si="5"/>
        <v>22.745999999999999</v>
      </c>
      <c r="AS36" s="108">
        <f t="shared" si="5"/>
        <v>1284.94</v>
      </c>
      <c r="AT36" s="32" t="s">
        <v>23</v>
      </c>
      <c r="AU36" s="295" t="s">
        <v>47</v>
      </c>
      <c r="AV36" s="49" t="s">
        <v>46</v>
      </c>
      <c r="AW36" s="12"/>
    </row>
    <row r="37" spans="1:49" ht="24" customHeight="1">
      <c r="A37" s="48" t="s">
        <v>25</v>
      </c>
      <c r="B37" s="294"/>
      <c r="C37" s="101" t="s">
        <v>24</v>
      </c>
      <c r="D37" s="126"/>
      <c r="E37" s="126"/>
      <c r="F37" s="126"/>
      <c r="G37" s="79"/>
      <c r="H37" s="79"/>
      <c r="I37" s="79"/>
      <c r="J37" s="116">
        <f t="shared" si="3"/>
        <v>0</v>
      </c>
      <c r="K37" s="116">
        <f t="shared" si="3"/>
        <v>0</v>
      </c>
      <c r="L37" s="116">
        <f t="shared" si="3"/>
        <v>0</v>
      </c>
      <c r="M37" s="79"/>
      <c r="N37" s="79"/>
      <c r="O37" s="241"/>
      <c r="P37" s="213"/>
      <c r="Q37" s="213"/>
      <c r="R37" s="213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3"/>
      <c r="Z37" s="213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96"/>
      <c r="AV37" s="49" t="s">
        <v>25</v>
      </c>
      <c r="AW37" s="12"/>
    </row>
    <row r="38" spans="1:49" ht="24" customHeight="1">
      <c r="A38" s="48" t="s">
        <v>27</v>
      </c>
      <c r="B38" s="293" t="s">
        <v>48</v>
      </c>
      <c r="C38" s="102" t="s">
        <v>23</v>
      </c>
      <c r="D38" s="125">
        <v>33</v>
      </c>
      <c r="E38" s="125">
        <v>3.1444999999999999</v>
      </c>
      <c r="F38" s="168">
        <v>2140.9541901282587</v>
      </c>
      <c r="G38" s="78"/>
      <c r="H38" s="78"/>
      <c r="I38" s="78"/>
      <c r="J38" s="25">
        <f t="shared" si="3"/>
        <v>33</v>
      </c>
      <c r="K38" s="25">
        <f t="shared" si="3"/>
        <v>3.1444999999999999</v>
      </c>
      <c r="L38" s="25">
        <f t="shared" si="3"/>
        <v>2140.9541901282587</v>
      </c>
      <c r="M38" s="78"/>
      <c r="N38" s="78"/>
      <c r="O38" s="240"/>
      <c r="P38" s="169"/>
      <c r="Q38" s="169"/>
      <c r="R38" s="169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69"/>
      <c r="Z38" s="169"/>
      <c r="AA38" s="108"/>
      <c r="AB38" s="153">
        <v>62</v>
      </c>
      <c r="AC38" s="20">
        <v>3.8431999999999999</v>
      </c>
      <c r="AD38" s="20">
        <v>526.92600000000004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08">
        <f t="shared" si="5"/>
        <v>95</v>
      </c>
      <c r="AR38" s="108">
        <f t="shared" si="5"/>
        <v>6.9877000000000002</v>
      </c>
      <c r="AS38" s="108">
        <f t="shared" si="5"/>
        <v>2667.8801901282586</v>
      </c>
      <c r="AT38" s="32" t="s">
        <v>23</v>
      </c>
      <c r="AU38" s="295" t="s">
        <v>48</v>
      </c>
      <c r="AV38" s="49" t="s">
        <v>27</v>
      </c>
      <c r="AW38" s="12"/>
    </row>
    <row r="39" spans="1:49" ht="24" customHeight="1">
      <c r="A39" s="26" t="s">
        <v>49</v>
      </c>
      <c r="B39" s="294"/>
      <c r="C39" s="101" t="s">
        <v>24</v>
      </c>
      <c r="D39" s="126"/>
      <c r="E39" s="126"/>
      <c r="F39" s="126"/>
      <c r="G39" s="79"/>
      <c r="H39" s="79"/>
      <c r="I39" s="79"/>
      <c r="J39" s="116">
        <f t="shared" si="3"/>
        <v>0</v>
      </c>
      <c r="K39" s="116">
        <f t="shared" si="3"/>
        <v>0</v>
      </c>
      <c r="L39" s="116">
        <f t="shared" si="3"/>
        <v>0</v>
      </c>
      <c r="M39" s="79"/>
      <c r="N39" s="79"/>
      <c r="O39" s="241"/>
      <c r="P39" s="213"/>
      <c r="Q39" s="213"/>
      <c r="R39" s="213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3"/>
      <c r="Z39" s="213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96"/>
      <c r="AV39" s="27" t="s">
        <v>49</v>
      </c>
      <c r="AW39" s="12"/>
    </row>
    <row r="40" spans="1:49" ht="24" customHeight="1">
      <c r="A40" s="48"/>
      <c r="B40" s="293" t="s">
        <v>50</v>
      </c>
      <c r="C40" s="102" t="s">
        <v>23</v>
      </c>
      <c r="D40" s="125"/>
      <c r="E40" s="125"/>
      <c r="F40" s="125"/>
      <c r="G40" s="78"/>
      <c r="H40" s="78"/>
      <c r="I40" s="78"/>
      <c r="J40" s="25">
        <f t="shared" si="3"/>
        <v>0</v>
      </c>
      <c r="K40" s="25">
        <f t="shared" si="3"/>
        <v>0</v>
      </c>
      <c r="L40" s="25">
        <f t="shared" si="3"/>
        <v>0</v>
      </c>
      <c r="M40" s="78">
        <v>1</v>
      </c>
      <c r="N40" s="78">
        <v>12.2803</v>
      </c>
      <c r="O40" s="240">
        <v>8696.9089999999997</v>
      </c>
      <c r="P40" s="169"/>
      <c r="Q40" s="169"/>
      <c r="R40" s="169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69"/>
      <c r="Z40" s="169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1</v>
      </c>
      <c r="AR40" s="108">
        <f t="shared" si="5"/>
        <v>12.2803</v>
      </c>
      <c r="AS40" s="108">
        <f t="shared" si="5"/>
        <v>8696.9089999999997</v>
      </c>
      <c r="AT40" s="53" t="s">
        <v>23</v>
      </c>
      <c r="AU40" s="295" t="s">
        <v>50</v>
      </c>
      <c r="AV40" s="49"/>
      <c r="AW40" s="12"/>
    </row>
    <row r="41" spans="1:49" ht="24" customHeight="1">
      <c r="A41" s="48" t="s">
        <v>51</v>
      </c>
      <c r="B41" s="294"/>
      <c r="C41" s="101" t="s">
        <v>24</v>
      </c>
      <c r="D41" s="126"/>
      <c r="E41" s="126"/>
      <c r="F41" s="126"/>
      <c r="G41" s="79"/>
      <c r="H41" s="79"/>
      <c r="I41" s="79"/>
      <c r="J41" s="116">
        <f t="shared" si="3"/>
        <v>0</v>
      </c>
      <c r="K41" s="116">
        <f t="shared" si="3"/>
        <v>0</v>
      </c>
      <c r="L41" s="116">
        <f t="shared" si="3"/>
        <v>0</v>
      </c>
      <c r="M41" s="79"/>
      <c r="N41" s="79"/>
      <c r="O41" s="241"/>
      <c r="P41" s="213"/>
      <c r="Q41" s="213"/>
      <c r="R41" s="213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3"/>
      <c r="Z41" s="213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96"/>
      <c r="AV41" s="49" t="s">
        <v>51</v>
      </c>
      <c r="AW41" s="12"/>
    </row>
    <row r="42" spans="1:49" ht="24" customHeight="1">
      <c r="A42" s="48"/>
      <c r="B42" s="293" t="s">
        <v>52</v>
      </c>
      <c r="C42" s="102" t="s">
        <v>23</v>
      </c>
      <c r="D42" s="125">
        <v>1</v>
      </c>
      <c r="E42" s="125">
        <v>10.653</v>
      </c>
      <c r="F42" s="125">
        <v>4761.9035780433042</v>
      </c>
      <c r="G42" s="78">
        <v>2</v>
      </c>
      <c r="H42" s="78">
        <v>18.123999999999999</v>
      </c>
      <c r="I42" s="78">
        <v>7360.4219999999996</v>
      </c>
      <c r="J42" s="25">
        <f t="shared" si="3"/>
        <v>3</v>
      </c>
      <c r="K42" s="25">
        <f t="shared" si="3"/>
        <v>28.777000000000001</v>
      </c>
      <c r="L42" s="25">
        <f t="shared" si="3"/>
        <v>12122.325578043303</v>
      </c>
      <c r="M42" s="78">
        <v>20</v>
      </c>
      <c r="N42" s="78">
        <v>1074.9342999999999</v>
      </c>
      <c r="O42" s="240">
        <v>198514.59400000001</v>
      </c>
      <c r="P42" s="169"/>
      <c r="Q42" s="169"/>
      <c r="R42" s="169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69"/>
      <c r="Z42" s="169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23</v>
      </c>
      <c r="AR42" s="108">
        <f t="shared" si="5"/>
        <v>1103.7112999999999</v>
      </c>
      <c r="AS42" s="108">
        <f t="shared" si="5"/>
        <v>210636.91957804331</v>
      </c>
      <c r="AT42" s="32" t="s">
        <v>23</v>
      </c>
      <c r="AU42" s="295" t="s">
        <v>52</v>
      </c>
      <c r="AV42" s="49"/>
      <c r="AW42" s="12"/>
    </row>
    <row r="43" spans="1:49" ht="24" customHeight="1">
      <c r="A43" s="48" t="s">
        <v>53</v>
      </c>
      <c r="B43" s="294"/>
      <c r="C43" s="101" t="s">
        <v>24</v>
      </c>
      <c r="D43" s="126">
        <v>16</v>
      </c>
      <c r="E43" s="126">
        <v>228.7886</v>
      </c>
      <c r="F43" s="127">
        <v>120021.08416659391</v>
      </c>
      <c r="G43" s="79">
        <v>16</v>
      </c>
      <c r="H43" s="79">
        <v>198.66900000000001</v>
      </c>
      <c r="I43" s="79">
        <v>97076.694000000003</v>
      </c>
      <c r="J43" s="116">
        <f t="shared" si="3"/>
        <v>32</v>
      </c>
      <c r="K43" s="116">
        <f t="shared" si="3"/>
        <v>427.45760000000001</v>
      </c>
      <c r="L43" s="116">
        <f t="shared" si="3"/>
        <v>217097.77816659393</v>
      </c>
      <c r="M43" s="79">
        <v>14</v>
      </c>
      <c r="N43" s="79">
        <v>310.46300000000002</v>
      </c>
      <c r="O43" s="241">
        <v>43820.652999999998</v>
      </c>
      <c r="P43" s="213"/>
      <c r="Q43" s="213"/>
      <c r="R43" s="213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3"/>
      <c r="Z43" s="213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46</v>
      </c>
      <c r="AR43" s="45">
        <f t="shared" si="5"/>
        <v>737.92060000000004</v>
      </c>
      <c r="AS43" s="45">
        <f t="shared" si="5"/>
        <v>260918.43116659392</v>
      </c>
      <c r="AT43" s="61" t="s">
        <v>24</v>
      </c>
      <c r="AU43" s="296"/>
      <c r="AV43" s="49" t="s">
        <v>53</v>
      </c>
      <c r="AW43" s="12"/>
    </row>
    <row r="44" spans="1:49" ht="24" customHeight="1">
      <c r="A44" s="48"/>
      <c r="B44" s="293" t="s">
        <v>54</v>
      </c>
      <c r="C44" s="102" t="s">
        <v>23</v>
      </c>
      <c r="D44" s="125"/>
      <c r="E44" s="125"/>
      <c r="F44" s="125"/>
      <c r="G44" s="78"/>
      <c r="H44" s="78"/>
      <c r="I44" s="78"/>
      <c r="J44" s="25">
        <f t="shared" si="3"/>
        <v>0</v>
      </c>
      <c r="K44" s="25">
        <f t="shared" si="3"/>
        <v>0</v>
      </c>
      <c r="L44" s="25">
        <f t="shared" si="3"/>
        <v>0</v>
      </c>
      <c r="M44" s="78">
        <v>7</v>
      </c>
      <c r="N44" s="78">
        <v>0.1457</v>
      </c>
      <c r="O44" s="240">
        <v>172.137</v>
      </c>
      <c r="P44" s="169"/>
      <c r="Q44" s="169"/>
      <c r="R44" s="169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69"/>
      <c r="Z44" s="169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7</v>
      </c>
      <c r="AR44" s="108">
        <f t="shared" si="5"/>
        <v>0.1457</v>
      </c>
      <c r="AS44" s="108">
        <f t="shared" si="5"/>
        <v>172.137</v>
      </c>
      <c r="AT44" s="62" t="s">
        <v>23</v>
      </c>
      <c r="AU44" s="295" t="s">
        <v>54</v>
      </c>
      <c r="AV44" s="49"/>
      <c r="AW44" s="12"/>
    </row>
    <row r="45" spans="1:49" ht="24" customHeight="1">
      <c r="A45" s="48" t="s">
        <v>27</v>
      </c>
      <c r="B45" s="294"/>
      <c r="C45" s="101" t="s">
        <v>24</v>
      </c>
      <c r="D45" s="126"/>
      <c r="E45" s="126"/>
      <c r="F45" s="126"/>
      <c r="G45" s="79"/>
      <c r="H45" s="79"/>
      <c r="I45" s="79"/>
      <c r="J45" s="116">
        <f t="shared" si="3"/>
        <v>0</v>
      </c>
      <c r="K45" s="116">
        <f t="shared" si="3"/>
        <v>0</v>
      </c>
      <c r="L45" s="116">
        <f t="shared" si="3"/>
        <v>0</v>
      </c>
      <c r="M45" s="79"/>
      <c r="N45" s="79"/>
      <c r="O45" s="241"/>
      <c r="P45" s="213"/>
      <c r="Q45" s="213"/>
      <c r="R45" s="213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3"/>
      <c r="Z45" s="213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96"/>
      <c r="AV45" s="29" t="s">
        <v>27</v>
      </c>
      <c r="AW45" s="12"/>
    </row>
    <row r="46" spans="1:49" ht="24" customHeight="1">
      <c r="A46" s="48"/>
      <c r="B46" s="293" t="s">
        <v>55</v>
      </c>
      <c r="C46" s="102" t="s">
        <v>23</v>
      </c>
      <c r="D46" s="125"/>
      <c r="E46" s="125"/>
      <c r="F46" s="125"/>
      <c r="G46" s="78"/>
      <c r="H46" s="78"/>
      <c r="I46" s="78"/>
      <c r="J46" s="25">
        <f t="shared" si="3"/>
        <v>0</v>
      </c>
      <c r="K46" s="25">
        <f t="shared" si="3"/>
        <v>0</v>
      </c>
      <c r="L46" s="25">
        <f t="shared" si="3"/>
        <v>0</v>
      </c>
      <c r="M46" s="78"/>
      <c r="N46" s="78"/>
      <c r="O46" s="240"/>
      <c r="P46" s="169"/>
      <c r="Q46" s="169"/>
      <c r="R46" s="169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69"/>
      <c r="Z46" s="169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95" t="s">
        <v>55</v>
      </c>
      <c r="AV46" s="29"/>
      <c r="AW46" s="12"/>
    </row>
    <row r="47" spans="1:49" ht="24" customHeight="1">
      <c r="A47" s="26"/>
      <c r="B47" s="294"/>
      <c r="C47" s="101" t="s">
        <v>24</v>
      </c>
      <c r="D47" s="126"/>
      <c r="E47" s="126"/>
      <c r="F47" s="126"/>
      <c r="G47" s="79"/>
      <c r="H47" s="79"/>
      <c r="I47" s="79"/>
      <c r="J47" s="116">
        <f t="shared" si="3"/>
        <v>0</v>
      </c>
      <c r="K47" s="116">
        <f t="shared" si="3"/>
        <v>0</v>
      </c>
      <c r="L47" s="116">
        <f t="shared" si="3"/>
        <v>0</v>
      </c>
      <c r="M47" s="79"/>
      <c r="N47" s="79"/>
      <c r="O47" s="241"/>
      <c r="P47" s="213"/>
      <c r="Q47" s="213"/>
      <c r="R47" s="213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3"/>
      <c r="Z47" s="213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96"/>
      <c r="AV47" s="30"/>
      <c r="AW47" s="12"/>
    </row>
    <row r="48" spans="1:49" ht="24" customHeight="1">
      <c r="A48" s="48"/>
      <c r="B48" s="293" t="s">
        <v>56</v>
      </c>
      <c r="C48" s="102" t="s">
        <v>23</v>
      </c>
      <c r="D48" s="125"/>
      <c r="E48" s="125"/>
      <c r="F48" s="125"/>
      <c r="G48" s="78"/>
      <c r="H48" s="78"/>
      <c r="I48" s="78"/>
      <c r="J48" s="25">
        <f t="shared" si="3"/>
        <v>0</v>
      </c>
      <c r="K48" s="25">
        <f t="shared" si="3"/>
        <v>0</v>
      </c>
      <c r="L48" s="25">
        <f t="shared" si="3"/>
        <v>0</v>
      </c>
      <c r="M48" s="78"/>
      <c r="N48" s="78"/>
      <c r="O48" s="240"/>
      <c r="P48" s="169"/>
      <c r="Q48" s="169"/>
      <c r="R48" s="169"/>
      <c r="S48" s="111"/>
      <c r="T48" s="40"/>
      <c r="U48" s="40"/>
      <c r="V48" s="25">
        <f t="shared" si="4"/>
        <v>0</v>
      </c>
      <c r="W48" s="25">
        <f t="shared" si="1"/>
        <v>0</v>
      </c>
      <c r="X48" s="25">
        <f t="shared" si="1"/>
        <v>0</v>
      </c>
      <c r="Y48" s="169"/>
      <c r="Z48" s="169"/>
      <c r="AA48" s="108"/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0</v>
      </c>
      <c r="AR48" s="108">
        <f t="shared" si="5"/>
        <v>0</v>
      </c>
      <c r="AS48" s="108">
        <f t="shared" si="5"/>
        <v>0</v>
      </c>
      <c r="AT48" s="32" t="s">
        <v>23</v>
      </c>
      <c r="AU48" s="295" t="s">
        <v>56</v>
      </c>
      <c r="AV48" s="29"/>
      <c r="AW48" s="12"/>
    </row>
    <row r="49" spans="1:49" ht="24" customHeight="1">
      <c r="A49" s="48" t="s">
        <v>57</v>
      </c>
      <c r="B49" s="294"/>
      <c r="C49" s="101" t="s">
        <v>24</v>
      </c>
      <c r="D49" s="126"/>
      <c r="E49" s="126"/>
      <c r="F49" s="126"/>
      <c r="G49" s="79"/>
      <c r="H49" s="79"/>
      <c r="I49" s="79"/>
      <c r="J49" s="116">
        <f t="shared" si="3"/>
        <v>0</v>
      </c>
      <c r="K49" s="116">
        <f t="shared" si="3"/>
        <v>0</v>
      </c>
      <c r="L49" s="116">
        <f t="shared" si="3"/>
        <v>0</v>
      </c>
      <c r="M49" s="79"/>
      <c r="N49" s="79"/>
      <c r="O49" s="241"/>
      <c r="P49" s="213"/>
      <c r="Q49" s="213"/>
      <c r="R49" s="213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3"/>
      <c r="Z49" s="213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96"/>
      <c r="AV49" s="29" t="s">
        <v>57</v>
      </c>
      <c r="AW49" s="12"/>
    </row>
    <row r="50" spans="1:49" ht="24" customHeight="1">
      <c r="A50" s="48"/>
      <c r="B50" s="293" t="s">
        <v>58</v>
      </c>
      <c r="C50" s="102" t="s">
        <v>23</v>
      </c>
      <c r="D50" s="125">
        <v>1</v>
      </c>
      <c r="E50" s="125">
        <v>392.50599999999997</v>
      </c>
      <c r="F50" s="125">
        <v>133331.88214521905</v>
      </c>
      <c r="G50" s="78"/>
      <c r="H50" s="78"/>
      <c r="I50" s="78"/>
      <c r="J50" s="25">
        <f t="shared" si="3"/>
        <v>1</v>
      </c>
      <c r="K50" s="25">
        <f t="shared" si="3"/>
        <v>392.50599999999997</v>
      </c>
      <c r="L50" s="25">
        <f t="shared" si="3"/>
        <v>133331.88214521905</v>
      </c>
      <c r="M50" s="78">
        <v>2</v>
      </c>
      <c r="N50" s="78">
        <v>543.13699999999994</v>
      </c>
      <c r="O50" s="240">
        <v>176555.158</v>
      </c>
      <c r="P50" s="169"/>
      <c r="Q50" s="169"/>
      <c r="R50" s="169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69"/>
      <c r="Z50" s="169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3</v>
      </c>
      <c r="AR50" s="108">
        <f t="shared" si="5"/>
        <v>935.64299999999992</v>
      </c>
      <c r="AS50" s="108">
        <f t="shared" si="5"/>
        <v>309887.04014521907</v>
      </c>
      <c r="AT50" s="32" t="s">
        <v>23</v>
      </c>
      <c r="AU50" s="295" t="s">
        <v>58</v>
      </c>
      <c r="AV50" s="28"/>
      <c r="AW50" s="12"/>
    </row>
    <row r="51" spans="1:49" ht="24" customHeight="1">
      <c r="A51" s="48"/>
      <c r="B51" s="294"/>
      <c r="C51" s="101" t="s">
        <v>24</v>
      </c>
      <c r="D51" s="126"/>
      <c r="E51" s="126"/>
      <c r="F51" s="126"/>
      <c r="G51" s="79"/>
      <c r="H51" s="79"/>
      <c r="I51" s="79"/>
      <c r="J51" s="116">
        <f t="shared" si="3"/>
        <v>0</v>
      </c>
      <c r="K51" s="116">
        <f t="shared" si="3"/>
        <v>0</v>
      </c>
      <c r="L51" s="116">
        <f t="shared" si="3"/>
        <v>0</v>
      </c>
      <c r="M51" s="79"/>
      <c r="N51" s="79"/>
      <c r="O51" s="241"/>
      <c r="P51" s="213">
        <v>1</v>
      </c>
      <c r="Q51" s="213">
        <v>358.99299999999999</v>
      </c>
      <c r="R51" s="213">
        <v>110804.406</v>
      </c>
      <c r="S51" s="41"/>
      <c r="T51" s="41"/>
      <c r="U51" s="41"/>
      <c r="V51" s="116">
        <f t="shared" si="4"/>
        <v>1</v>
      </c>
      <c r="W51" s="116">
        <f t="shared" si="1"/>
        <v>358.99299999999999</v>
      </c>
      <c r="X51" s="116">
        <f t="shared" si="1"/>
        <v>110804.406</v>
      </c>
      <c r="Y51" s="213"/>
      <c r="Z51" s="213"/>
      <c r="AA51" s="109"/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1</v>
      </c>
      <c r="AR51" s="45">
        <f t="shared" si="5"/>
        <v>358.99299999999999</v>
      </c>
      <c r="AS51" s="45">
        <f t="shared" si="5"/>
        <v>110804.406</v>
      </c>
      <c r="AT51" s="61" t="s">
        <v>24</v>
      </c>
      <c r="AU51" s="296"/>
      <c r="AV51" s="29"/>
      <c r="AW51" s="12"/>
    </row>
    <row r="52" spans="1:49" ht="24" customHeight="1">
      <c r="A52" s="48"/>
      <c r="B52" s="293" t="s">
        <v>59</v>
      </c>
      <c r="C52" s="102" t="s">
        <v>23</v>
      </c>
      <c r="D52" s="125"/>
      <c r="E52" s="125"/>
      <c r="F52" s="125"/>
      <c r="G52" s="78"/>
      <c r="H52" s="78"/>
      <c r="I52" s="78"/>
      <c r="J52" s="25">
        <f t="shared" si="3"/>
        <v>0</v>
      </c>
      <c r="K52" s="25">
        <f t="shared" si="3"/>
        <v>0</v>
      </c>
      <c r="L52" s="25">
        <f t="shared" si="3"/>
        <v>0</v>
      </c>
      <c r="M52" s="78"/>
      <c r="N52" s="78"/>
      <c r="O52" s="240"/>
      <c r="P52" s="169"/>
      <c r="Q52" s="169"/>
      <c r="R52" s="169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69"/>
      <c r="Z52" s="169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95" t="s">
        <v>59</v>
      </c>
      <c r="AV52" s="29"/>
      <c r="AW52" s="12"/>
    </row>
    <row r="53" spans="1:49" ht="24" customHeight="1">
      <c r="A53" s="48" t="s">
        <v>27</v>
      </c>
      <c r="B53" s="294"/>
      <c r="C53" s="101" t="s">
        <v>24</v>
      </c>
      <c r="D53" s="126"/>
      <c r="E53" s="126"/>
      <c r="F53" s="127"/>
      <c r="G53" s="79"/>
      <c r="H53" s="79"/>
      <c r="I53" s="79"/>
      <c r="J53" s="116">
        <f t="shared" si="3"/>
        <v>0</v>
      </c>
      <c r="K53" s="116">
        <f t="shared" si="3"/>
        <v>0</v>
      </c>
      <c r="L53" s="116">
        <f t="shared" si="3"/>
        <v>0</v>
      </c>
      <c r="M53" s="79">
        <v>98</v>
      </c>
      <c r="N53" s="79">
        <v>3989.3254999999999</v>
      </c>
      <c r="O53" s="241">
        <v>1377516.0930000001</v>
      </c>
      <c r="P53" s="213"/>
      <c r="Q53" s="213"/>
      <c r="R53" s="213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3"/>
      <c r="Z53" s="213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98</v>
      </c>
      <c r="AR53" s="45">
        <f t="shared" si="5"/>
        <v>3989.3254999999999</v>
      </c>
      <c r="AS53" s="45">
        <f t="shared" si="5"/>
        <v>1377516.0930000001</v>
      </c>
      <c r="AT53" s="61" t="s">
        <v>24</v>
      </c>
      <c r="AU53" s="296"/>
      <c r="AV53" s="29" t="s">
        <v>27</v>
      </c>
      <c r="AW53" s="12"/>
    </row>
    <row r="54" spans="1:49" ht="24" customHeight="1">
      <c r="A54" s="48"/>
      <c r="B54" s="293" t="s">
        <v>60</v>
      </c>
      <c r="C54" s="102" t="s">
        <v>23</v>
      </c>
      <c r="D54" s="125"/>
      <c r="E54" s="125"/>
      <c r="F54" s="125"/>
      <c r="G54" s="78"/>
      <c r="H54" s="78"/>
      <c r="I54" s="78"/>
      <c r="J54" s="25">
        <f t="shared" si="3"/>
        <v>0</v>
      </c>
      <c r="K54" s="25">
        <f t="shared" si="3"/>
        <v>0</v>
      </c>
      <c r="L54" s="25">
        <f t="shared" si="3"/>
        <v>0</v>
      </c>
      <c r="M54" s="78"/>
      <c r="N54" s="78"/>
      <c r="O54" s="240"/>
      <c r="P54" s="169"/>
      <c r="Q54" s="169"/>
      <c r="R54" s="169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69"/>
      <c r="Z54" s="169"/>
      <c r="AA54" s="108"/>
      <c r="AB54" s="153"/>
      <c r="AC54" s="20"/>
      <c r="AD54" s="20"/>
      <c r="AE54" s="20"/>
      <c r="AF54" s="20"/>
      <c r="AG54" s="20"/>
      <c r="AH54" s="20">
        <v>1</v>
      </c>
      <c r="AI54" s="20">
        <v>1.6E-2</v>
      </c>
      <c r="AJ54" s="20">
        <v>8.64</v>
      </c>
      <c r="AK54" s="20">
        <v>10</v>
      </c>
      <c r="AL54" s="20">
        <v>0.1928</v>
      </c>
      <c r="AM54" s="20">
        <v>153.50399999999999</v>
      </c>
      <c r="AN54" s="20">
        <v>3</v>
      </c>
      <c r="AO54" s="20">
        <v>6.5100000000000005E-2</v>
      </c>
      <c r="AP54" s="20">
        <v>27.065000000000001</v>
      </c>
      <c r="AQ54" s="108">
        <f t="shared" si="5"/>
        <v>14</v>
      </c>
      <c r="AR54" s="108">
        <f t="shared" si="5"/>
        <v>0.27389999999999998</v>
      </c>
      <c r="AS54" s="108">
        <f t="shared" si="5"/>
        <v>189.209</v>
      </c>
      <c r="AT54" s="62" t="s">
        <v>23</v>
      </c>
      <c r="AU54" s="295" t="s">
        <v>60</v>
      </c>
      <c r="AV54" s="49"/>
      <c r="AW54" s="12"/>
    </row>
    <row r="55" spans="1:49" ht="24" customHeight="1">
      <c r="A55" s="26"/>
      <c r="B55" s="294"/>
      <c r="C55" s="101" t="s">
        <v>24</v>
      </c>
      <c r="D55" s="126"/>
      <c r="E55" s="126"/>
      <c r="F55" s="126"/>
      <c r="G55" s="79"/>
      <c r="H55" s="79"/>
      <c r="I55" s="79"/>
      <c r="J55" s="116">
        <f t="shared" si="3"/>
        <v>0</v>
      </c>
      <c r="K55" s="116">
        <f t="shared" si="3"/>
        <v>0</v>
      </c>
      <c r="L55" s="116">
        <f t="shared" si="3"/>
        <v>0</v>
      </c>
      <c r="M55" s="79"/>
      <c r="N55" s="79"/>
      <c r="O55" s="241"/>
      <c r="P55" s="213"/>
      <c r="Q55" s="213"/>
      <c r="R55" s="213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3"/>
      <c r="Z55" s="213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96"/>
      <c r="AV55" s="27"/>
      <c r="AW55" s="12"/>
    </row>
    <row r="56" spans="1:49" ht="24" customHeight="1">
      <c r="A56" s="315" t="s">
        <v>61</v>
      </c>
      <c r="B56" s="295" t="s">
        <v>62</v>
      </c>
      <c r="C56" s="102" t="s">
        <v>23</v>
      </c>
      <c r="D56" s="125"/>
      <c r="E56" s="125"/>
      <c r="F56" s="125"/>
      <c r="G56" s="78"/>
      <c r="H56" s="78"/>
      <c r="I56" s="78"/>
      <c r="J56" s="25">
        <f t="shared" si="3"/>
        <v>0</v>
      </c>
      <c r="K56" s="25">
        <f t="shared" si="3"/>
        <v>0</v>
      </c>
      <c r="L56" s="25">
        <f t="shared" si="3"/>
        <v>0</v>
      </c>
      <c r="M56" s="78">
        <v>98</v>
      </c>
      <c r="N56" s="78">
        <v>29.894300000000001</v>
      </c>
      <c r="O56" s="240">
        <v>36136.855000000003</v>
      </c>
      <c r="P56" s="169"/>
      <c r="Q56" s="169"/>
      <c r="R56" s="169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69"/>
      <c r="Z56" s="169"/>
      <c r="AA56" s="108"/>
      <c r="AB56" s="153">
        <v>5</v>
      </c>
      <c r="AC56" s="20">
        <v>0.16800000000000001</v>
      </c>
      <c r="AD56" s="20">
        <v>78.878</v>
      </c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103</v>
      </c>
      <c r="AR56" s="108">
        <f t="shared" si="5"/>
        <v>30.0623</v>
      </c>
      <c r="AS56" s="108">
        <f t="shared" si="5"/>
        <v>36215.733</v>
      </c>
      <c r="AT56" s="31" t="s">
        <v>23</v>
      </c>
      <c r="AU56" s="317" t="s">
        <v>61</v>
      </c>
      <c r="AV56" s="318" t="s">
        <v>64</v>
      </c>
      <c r="AW56" s="12"/>
    </row>
    <row r="57" spans="1:49" ht="24" customHeight="1">
      <c r="A57" s="316"/>
      <c r="B57" s="296"/>
      <c r="C57" s="101" t="s">
        <v>24</v>
      </c>
      <c r="D57" s="126"/>
      <c r="E57" s="126"/>
      <c r="F57" s="126"/>
      <c r="G57" s="79"/>
      <c r="H57" s="79"/>
      <c r="I57" s="79"/>
      <c r="J57" s="116">
        <f t="shared" si="3"/>
        <v>0</v>
      </c>
      <c r="K57" s="116">
        <f t="shared" si="3"/>
        <v>0</v>
      </c>
      <c r="L57" s="116">
        <f t="shared" si="3"/>
        <v>0</v>
      </c>
      <c r="M57" s="79">
        <v>25</v>
      </c>
      <c r="N57" s="79">
        <v>8.6923999999999992</v>
      </c>
      <c r="O57" s="241">
        <v>11749.334999999999</v>
      </c>
      <c r="P57" s="213"/>
      <c r="Q57" s="213"/>
      <c r="R57" s="213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3"/>
      <c r="Z57" s="213"/>
      <c r="AA57" s="109"/>
      <c r="AB57" s="157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25</v>
      </c>
      <c r="AR57" s="45">
        <f t="shared" si="5"/>
        <v>8.6923999999999992</v>
      </c>
      <c r="AS57" s="45">
        <f t="shared" si="5"/>
        <v>11749.334999999999</v>
      </c>
      <c r="AT57" s="22" t="s">
        <v>24</v>
      </c>
      <c r="AU57" s="319"/>
      <c r="AV57" s="320"/>
      <c r="AW57" s="12"/>
    </row>
    <row r="58" spans="1:49" ht="24" customHeight="1">
      <c r="A58" s="7" t="s">
        <v>64</v>
      </c>
      <c r="C58" s="103" t="s">
        <v>23</v>
      </c>
      <c r="D58" s="131"/>
      <c r="E58" s="131"/>
      <c r="F58" s="133"/>
      <c r="G58" s="200"/>
      <c r="H58" s="200"/>
      <c r="I58" s="159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06">
        <v>1473</v>
      </c>
      <c r="N58" s="200">
        <v>47.338299999999997</v>
      </c>
      <c r="O58" s="242">
        <v>30662.668000000001</v>
      </c>
      <c r="P58" s="216"/>
      <c r="Q58" s="216"/>
      <c r="R58" s="216"/>
      <c r="S58" s="51"/>
      <c r="T58" s="51"/>
      <c r="U58" s="42"/>
      <c r="V58" s="25">
        <f t="shared" si="4"/>
        <v>0</v>
      </c>
      <c r="W58" s="25">
        <f t="shared" si="1"/>
        <v>0</v>
      </c>
      <c r="X58" s="25">
        <f t="shared" si="1"/>
        <v>0</v>
      </c>
      <c r="Y58" s="216">
        <v>423</v>
      </c>
      <c r="Z58" s="216">
        <v>1567.4565</v>
      </c>
      <c r="AA58" s="287">
        <v>673585.63600000006</v>
      </c>
      <c r="AB58" s="187">
        <v>1204</v>
      </c>
      <c r="AC58" s="173">
        <v>436.07724999999999</v>
      </c>
      <c r="AD58" s="173">
        <v>187173.647</v>
      </c>
      <c r="AE58" s="173"/>
      <c r="AF58" s="173"/>
      <c r="AG58" s="173"/>
      <c r="AH58" s="184"/>
      <c r="AI58" s="184"/>
      <c r="AJ58" s="184"/>
      <c r="AK58" s="184">
        <v>83</v>
      </c>
      <c r="AL58" s="184">
        <v>4.2239000000000004</v>
      </c>
      <c r="AM58" s="184">
        <v>2937.5839999999998</v>
      </c>
      <c r="AN58" s="173">
        <v>428</v>
      </c>
      <c r="AO58" s="173">
        <v>6.2409999999999997</v>
      </c>
      <c r="AP58" s="173">
        <v>25424.803</v>
      </c>
      <c r="AQ58" s="108">
        <f t="shared" ref="AQ58:AS71" si="7">SUM(J58,M58,V58,Y58,AB58,AE58,AH58,AK58,AN58)</f>
        <v>3611</v>
      </c>
      <c r="AR58" s="108">
        <f t="shared" si="7"/>
        <v>2061.3369499999999</v>
      </c>
      <c r="AS58" s="108">
        <f t="shared" si="7"/>
        <v>919784.33799999999</v>
      </c>
      <c r="AT58" s="32" t="s">
        <v>23</v>
      </c>
      <c r="AU58" s="34"/>
      <c r="AV58" s="49" t="s">
        <v>64</v>
      </c>
      <c r="AW58" s="12"/>
    </row>
    <row r="59" spans="1:49" ht="24" customHeight="1">
      <c r="A59" s="309" t="s">
        <v>65</v>
      </c>
      <c r="B59" s="310"/>
      <c r="C59" s="104" t="s">
        <v>66</v>
      </c>
      <c r="D59" s="132"/>
      <c r="E59" s="132"/>
      <c r="F59" s="125"/>
      <c r="G59" s="78"/>
      <c r="H59" s="78"/>
      <c r="I59" s="160"/>
      <c r="J59" s="95">
        <f t="shared" si="6"/>
        <v>0</v>
      </c>
      <c r="K59" s="95">
        <f t="shared" si="6"/>
        <v>0</v>
      </c>
      <c r="L59" s="95">
        <f t="shared" si="6"/>
        <v>0</v>
      </c>
      <c r="M59" s="147"/>
      <c r="N59" s="78"/>
      <c r="O59" s="240"/>
      <c r="P59" s="169"/>
      <c r="Q59" s="215"/>
      <c r="R59" s="169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69"/>
      <c r="Z59" s="215"/>
      <c r="AA59" s="108"/>
      <c r="AB59" s="153"/>
      <c r="AC59" s="186"/>
      <c r="AD59" s="20"/>
      <c r="AE59" s="20"/>
      <c r="AF59" s="186"/>
      <c r="AG59" s="20"/>
      <c r="AH59" s="20"/>
      <c r="AI59" s="186"/>
      <c r="AJ59" s="20"/>
      <c r="AK59" s="20"/>
      <c r="AL59" s="186"/>
      <c r="AM59" s="20"/>
      <c r="AN59" s="20"/>
      <c r="AO59" s="186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11" t="s">
        <v>65</v>
      </c>
      <c r="AV59" s="312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79"/>
      <c r="H60" s="79"/>
      <c r="I60" s="161"/>
      <c r="J60" s="112">
        <f t="shared" si="6"/>
        <v>0</v>
      </c>
      <c r="K60" s="112">
        <f t="shared" si="6"/>
        <v>0</v>
      </c>
      <c r="L60" s="112">
        <f t="shared" si="6"/>
        <v>0</v>
      </c>
      <c r="M60" s="148">
        <v>116</v>
      </c>
      <c r="N60" s="79">
        <v>6.8996000000000004</v>
      </c>
      <c r="O60" s="241">
        <v>2702.5070000000001</v>
      </c>
      <c r="P60" s="213">
        <v>8</v>
      </c>
      <c r="Q60" s="213">
        <v>53.917400000000001</v>
      </c>
      <c r="R60" s="213">
        <v>10933.834000000001</v>
      </c>
      <c r="S60" s="41"/>
      <c r="T60" s="41"/>
      <c r="U60" s="41"/>
      <c r="V60" s="112">
        <f t="shared" si="4"/>
        <v>8</v>
      </c>
      <c r="W60" s="112">
        <f t="shared" si="1"/>
        <v>53.917400000000001</v>
      </c>
      <c r="X60" s="112">
        <f t="shared" si="1"/>
        <v>10933.834000000001</v>
      </c>
      <c r="Y60" s="213"/>
      <c r="Z60" s="213"/>
      <c r="AA60" s="109"/>
      <c r="AB60" s="157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124</v>
      </c>
      <c r="AR60" s="45">
        <f t="shared" si="7"/>
        <v>60.817</v>
      </c>
      <c r="AS60" s="45">
        <f t="shared" si="7"/>
        <v>13636.341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3">
        <v>109</v>
      </c>
      <c r="E61" s="131">
        <v>432.62849999999997</v>
      </c>
      <c r="F61" s="133">
        <v>155585.52936260955</v>
      </c>
      <c r="G61" s="151">
        <v>93</v>
      </c>
      <c r="H61" s="151">
        <v>61.328600000000009</v>
      </c>
      <c r="I61" s="159">
        <v>24932.29</v>
      </c>
      <c r="J61" s="25">
        <f t="shared" si="6"/>
        <v>202</v>
      </c>
      <c r="K61" s="25">
        <f t="shared" si="6"/>
        <v>493.95709999999997</v>
      </c>
      <c r="L61" s="25">
        <f t="shared" si="6"/>
        <v>180517.81936260956</v>
      </c>
      <c r="M61" s="207">
        <v>1847</v>
      </c>
      <c r="N61" s="151">
        <v>2458.0470999999993</v>
      </c>
      <c r="O61" s="243">
        <v>577657.06799999997</v>
      </c>
      <c r="P61" s="173">
        <v>927</v>
      </c>
      <c r="Q61" s="173">
        <v>5550.9117000000006</v>
      </c>
      <c r="R61" s="173">
        <v>804572.34699999995</v>
      </c>
      <c r="S61" s="52"/>
      <c r="T61" s="52"/>
      <c r="U61" s="52"/>
      <c r="V61" s="25">
        <f t="shared" si="4"/>
        <v>927</v>
      </c>
      <c r="W61" s="25">
        <f t="shared" si="1"/>
        <v>5550.9117000000006</v>
      </c>
      <c r="X61" s="25">
        <f t="shared" si="1"/>
        <v>804572.34699999995</v>
      </c>
      <c r="Y61" s="216">
        <v>813</v>
      </c>
      <c r="Z61" s="216">
        <v>3211.2856000000002</v>
      </c>
      <c r="AA61" s="287">
        <v>853721.58200000005</v>
      </c>
      <c r="AB61" s="187">
        <v>1918</v>
      </c>
      <c r="AC61" s="173">
        <v>474.47564999999997</v>
      </c>
      <c r="AD61" s="173">
        <v>196928.29300000001</v>
      </c>
      <c r="AE61" s="184">
        <v>186</v>
      </c>
      <c r="AF61" s="184">
        <v>12.7013</v>
      </c>
      <c r="AG61" s="184">
        <v>18815.923999999999</v>
      </c>
      <c r="AH61" s="173">
        <v>244</v>
      </c>
      <c r="AI61" s="173">
        <v>178.40159999999997</v>
      </c>
      <c r="AJ61" s="173">
        <v>68229.388000000006</v>
      </c>
      <c r="AK61" s="184">
        <v>443</v>
      </c>
      <c r="AL61" s="184">
        <v>36.895200000000003</v>
      </c>
      <c r="AM61" s="184">
        <v>18159.445</v>
      </c>
      <c r="AN61" s="173">
        <v>1061</v>
      </c>
      <c r="AO61" s="173">
        <v>133.16663</v>
      </c>
      <c r="AP61" s="173">
        <v>79230.670000000013</v>
      </c>
      <c r="AQ61" s="108">
        <f t="shared" si="7"/>
        <v>7641</v>
      </c>
      <c r="AR61" s="108">
        <f t="shared" si="7"/>
        <v>12549.84188</v>
      </c>
      <c r="AS61" s="108">
        <f t="shared" si="7"/>
        <v>2797832.5363626094</v>
      </c>
      <c r="AT61" s="32" t="s">
        <v>23</v>
      </c>
      <c r="AU61" s="34"/>
      <c r="AV61" s="49" t="s">
        <v>64</v>
      </c>
      <c r="AW61" s="12"/>
    </row>
    <row r="62" spans="1:49" ht="24" customHeight="1">
      <c r="A62" s="313" t="s">
        <v>67</v>
      </c>
      <c r="B62" s="314" t="s">
        <v>68</v>
      </c>
      <c r="C62" s="102" t="s">
        <v>66</v>
      </c>
      <c r="D62" s="125"/>
      <c r="E62" s="132"/>
      <c r="F62" s="125"/>
      <c r="G62" s="78"/>
      <c r="H62" s="78"/>
      <c r="I62" s="160"/>
      <c r="J62" s="95">
        <f t="shared" si="6"/>
        <v>0</v>
      </c>
      <c r="K62" s="95">
        <f t="shared" si="6"/>
        <v>0</v>
      </c>
      <c r="L62" s="95">
        <f t="shared" si="6"/>
        <v>0</v>
      </c>
      <c r="M62" s="147"/>
      <c r="N62" s="78"/>
      <c r="O62" s="244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69"/>
      <c r="Z62" s="169"/>
      <c r="AA62" s="108"/>
      <c r="AB62" s="153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11" t="s">
        <v>67</v>
      </c>
      <c r="AV62" s="312"/>
      <c r="AW62" s="12"/>
    </row>
    <row r="63" spans="1:49" ht="24" customHeight="1">
      <c r="A63" s="15"/>
      <c r="B63" s="16"/>
      <c r="C63" s="101" t="s">
        <v>24</v>
      </c>
      <c r="D63" s="126">
        <v>23</v>
      </c>
      <c r="E63" s="126">
        <v>667.86059999999998</v>
      </c>
      <c r="F63" s="126">
        <v>441438.0402045701</v>
      </c>
      <c r="G63" s="79">
        <v>20</v>
      </c>
      <c r="H63" s="79">
        <v>396.01800000000003</v>
      </c>
      <c r="I63" s="161">
        <v>272765.03499999997</v>
      </c>
      <c r="J63" s="112">
        <f t="shared" si="6"/>
        <v>43</v>
      </c>
      <c r="K63" s="112">
        <f t="shared" si="6"/>
        <v>1063.8786</v>
      </c>
      <c r="L63" s="112">
        <f t="shared" si="6"/>
        <v>714203.07520457008</v>
      </c>
      <c r="M63" s="148">
        <v>344</v>
      </c>
      <c r="N63" s="79">
        <v>7831.3571999999995</v>
      </c>
      <c r="O63" s="245">
        <v>2499465.7439999999</v>
      </c>
      <c r="P63" s="23">
        <v>43</v>
      </c>
      <c r="Q63" s="23">
        <v>2866.5883999999996</v>
      </c>
      <c r="R63" s="23">
        <v>545721.38</v>
      </c>
      <c r="S63" s="44"/>
      <c r="T63" s="44"/>
      <c r="U63" s="44"/>
      <c r="V63" s="112">
        <f t="shared" si="4"/>
        <v>43</v>
      </c>
      <c r="W63" s="112">
        <f t="shared" si="1"/>
        <v>2866.5883999999996</v>
      </c>
      <c r="X63" s="112">
        <f t="shared" si="1"/>
        <v>545721.38</v>
      </c>
      <c r="Y63" s="213">
        <v>3</v>
      </c>
      <c r="Z63" s="213">
        <v>754.00400000000002</v>
      </c>
      <c r="AA63" s="109">
        <v>141241.62899999999</v>
      </c>
      <c r="AB63" s="157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433</v>
      </c>
      <c r="AR63" s="45">
        <f t="shared" si="7"/>
        <v>12515.8282</v>
      </c>
      <c r="AS63" s="45">
        <f t="shared" si="7"/>
        <v>3900631.8282045699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93" t="s">
        <v>70</v>
      </c>
      <c r="C64" s="102" t="s">
        <v>23</v>
      </c>
      <c r="D64" s="125"/>
      <c r="E64" s="125"/>
      <c r="F64" s="125"/>
      <c r="G64" s="78">
        <v>207</v>
      </c>
      <c r="H64" s="78">
        <v>333.53820000000002</v>
      </c>
      <c r="I64" s="78">
        <v>156553.35999999999</v>
      </c>
      <c r="J64" s="25">
        <f t="shared" si="6"/>
        <v>207</v>
      </c>
      <c r="K64" s="25">
        <f t="shared" si="6"/>
        <v>333.53820000000002</v>
      </c>
      <c r="L64" s="25">
        <f t="shared" si="6"/>
        <v>156553.35999999999</v>
      </c>
      <c r="M64" s="147">
        <v>560</v>
      </c>
      <c r="N64" s="78">
        <v>82.130899999999997</v>
      </c>
      <c r="O64" s="240">
        <v>86435.384999999995</v>
      </c>
      <c r="P64" s="20">
        <v>4419</v>
      </c>
      <c r="Q64" s="20">
        <v>2291.4398500000002</v>
      </c>
      <c r="R64" s="20">
        <v>919674.08200000005</v>
      </c>
      <c r="S64" s="111"/>
      <c r="T64" s="40"/>
      <c r="U64" s="40"/>
      <c r="V64" s="25">
        <f t="shared" si="4"/>
        <v>4419</v>
      </c>
      <c r="W64" s="25">
        <f t="shared" si="1"/>
        <v>2291.4398500000002</v>
      </c>
      <c r="X64" s="25">
        <f t="shared" si="1"/>
        <v>919674.08200000005</v>
      </c>
      <c r="Y64" s="169">
        <v>70</v>
      </c>
      <c r="Z64" s="169">
        <v>399.45600000000002</v>
      </c>
      <c r="AA64" s="108">
        <v>68280.767999999996</v>
      </c>
      <c r="AB64" s="153">
        <v>4</v>
      </c>
      <c r="AC64" s="20">
        <v>0.03</v>
      </c>
      <c r="AD64" s="20">
        <v>17.064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5260</v>
      </c>
      <c r="AR64" s="108">
        <f t="shared" si="7"/>
        <v>3106.5949500000006</v>
      </c>
      <c r="AS64" s="108">
        <f t="shared" si="7"/>
        <v>1230960.659</v>
      </c>
      <c r="AT64" s="32" t="s">
        <v>23</v>
      </c>
      <c r="AU64" s="295" t="s">
        <v>70</v>
      </c>
      <c r="AV64" s="35" t="s">
        <v>69</v>
      </c>
      <c r="AW64" s="12"/>
    </row>
    <row r="65" spans="1:49" ht="24" customHeight="1">
      <c r="A65" s="48"/>
      <c r="B65" s="294"/>
      <c r="C65" s="101" t="s">
        <v>24</v>
      </c>
      <c r="D65" s="126">
        <v>337</v>
      </c>
      <c r="E65" s="126">
        <v>48.750900000000001</v>
      </c>
      <c r="F65" s="127">
        <v>44932.517432820328</v>
      </c>
      <c r="G65" s="79">
        <v>85</v>
      </c>
      <c r="H65" s="79">
        <v>631.40819999999997</v>
      </c>
      <c r="I65" s="79">
        <v>305733.35200000001</v>
      </c>
      <c r="J65" s="116">
        <f t="shared" si="6"/>
        <v>422</v>
      </c>
      <c r="K65" s="116">
        <f t="shared" si="6"/>
        <v>680.15909999999997</v>
      </c>
      <c r="L65" s="116">
        <f t="shared" si="6"/>
        <v>350665.86943282036</v>
      </c>
      <c r="M65" s="148">
        <v>59</v>
      </c>
      <c r="N65" s="79">
        <v>2.3153000000000001</v>
      </c>
      <c r="O65" s="241">
        <v>1772.941</v>
      </c>
      <c r="P65" s="23">
        <v>47</v>
      </c>
      <c r="Q65" s="23">
        <v>22.727</v>
      </c>
      <c r="R65" s="23">
        <v>4584.4750000000004</v>
      </c>
      <c r="S65" s="41"/>
      <c r="T65" s="41"/>
      <c r="U65" s="41"/>
      <c r="V65" s="116">
        <f t="shared" si="4"/>
        <v>47</v>
      </c>
      <c r="W65" s="116">
        <f t="shared" si="1"/>
        <v>22.727</v>
      </c>
      <c r="X65" s="116">
        <f t="shared" si="1"/>
        <v>4584.4750000000004</v>
      </c>
      <c r="Y65" s="213">
        <v>2</v>
      </c>
      <c r="Z65" s="213">
        <v>0</v>
      </c>
      <c r="AA65" s="109">
        <v>0</v>
      </c>
      <c r="AB65" s="157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530</v>
      </c>
      <c r="AR65" s="45">
        <f t="shared" si="7"/>
        <v>705.20139999999992</v>
      </c>
      <c r="AS65" s="45">
        <f t="shared" si="7"/>
        <v>357023.28543282032</v>
      </c>
      <c r="AT65" s="61" t="s">
        <v>24</v>
      </c>
      <c r="AU65" s="296"/>
      <c r="AV65" s="49"/>
      <c r="AW65" s="12"/>
    </row>
    <row r="66" spans="1:49" ht="24" customHeight="1">
      <c r="A66" s="48" t="s">
        <v>71</v>
      </c>
      <c r="B66" s="293" t="s">
        <v>72</v>
      </c>
      <c r="C66" s="102" t="s">
        <v>23</v>
      </c>
      <c r="D66" s="125"/>
      <c r="E66" s="125"/>
      <c r="F66" s="125"/>
      <c r="G66" s="78"/>
      <c r="H66" s="78"/>
      <c r="I66" s="78"/>
      <c r="J66" s="25">
        <f t="shared" si="6"/>
        <v>0</v>
      </c>
      <c r="K66" s="25">
        <f t="shared" si="6"/>
        <v>0</v>
      </c>
      <c r="L66" s="25">
        <f t="shared" si="6"/>
        <v>0</v>
      </c>
      <c r="M66" s="78"/>
      <c r="N66" s="78"/>
      <c r="O66" s="240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69"/>
      <c r="Z66" s="169"/>
      <c r="AA66" s="108"/>
      <c r="AB66" s="153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95" t="s">
        <v>72</v>
      </c>
      <c r="AV66" s="49" t="s">
        <v>71</v>
      </c>
      <c r="AW66" s="12"/>
    </row>
    <row r="67" spans="1:49" ht="24" customHeight="1">
      <c r="A67" s="26" t="s">
        <v>49</v>
      </c>
      <c r="B67" s="294"/>
      <c r="C67" s="101" t="s">
        <v>24</v>
      </c>
      <c r="D67" s="126"/>
      <c r="E67" s="126"/>
      <c r="F67" s="126"/>
      <c r="G67" s="79"/>
      <c r="H67" s="79"/>
      <c r="I67" s="79"/>
      <c r="J67" s="116">
        <f t="shared" si="6"/>
        <v>0</v>
      </c>
      <c r="K67" s="116">
        <f t="shared" si="6"/>
        <v>0</v>
      </c>
      <c r="L67" s="116">
        <f t="shared" si="6"/>
        <v>0</v>
      </c>
      <c r="M67" s="79"/>
      <c r="N67" s="79"/>
      <c r="O67" s="241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3"/>
      <c r="Z67" s="213"/>
      <c r="AA67" s="109"/>
      <c r="AB67" s="157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96"/>
      <c r="AV67" s="27" t="s">
        <v>49</v>
      </c>
      <c r="AW67" s="12"/>
    </row>
    <row r="68" spans="1:49" ht="24" customHeight="1">
      <c r="A68" s="297" t="s">
        <v>73</v>
      </c>
      <c r="B68" s="298"/>
      <c r="C68" s="102" t="s">
        <v>23</v>
      </c>
      <c r="D68" s="20">
        <v>109</v>
      </c>
      <c r="E68" s="20">
        <v>432.62849999999997</v>
      </c>
      <c r="F68" s="25">
        <v>155585.52936260955</v>
      </c>
      <c r="G68" s="20">
        <v>300</v>
      </c>
      <c r="H68" s="20">
        <v>394.86680000000001</v>
      </c>
      <c r="I68" s="134">
        <v>181485.65</v>
      </c>
      <c r="J68" s="25">
        <f t="shared" si="6"/>
        <v>409</v>
      </c>
      <c r="K68" s="25">
        <f t="shared" si="6"/>
        <v>827.49530000000004</v>
      </c>
      <c r="L68" s="25">
        <f t="shared" si="6"/>
        <v>337071.17936260952</v>
      </c>
      <c r="M68" s="20">
        <v>2407</v>
      </c>
      <c r="N68" s="20">
        <v>2540.1779999999994</v>
      </c>
      <c r="O68" s="134">
        <v>664092.45299999998</v>
      </c>
      <c r="P68" s="20">
        <v>5346</v>
      </c>
      <c r="Q68" s="20">
        <v>7842.3515500000012</v>
      </c>
      <c r="R68" s="20">
        <v>1724246.429</v>
      </c>
      <c r="S68" s="25"/>
      <c r="T68" s="25"/>
      <c r="U68" s="25"/>
      <c r="V68" s="25">
        <f t="shared" si="4"/>
        <v>5346</v>
      </c>
      <c r="W68" s="25">
        <f t="shared" si="1"/>
        <v>7842.3515500000012</v>
      </c>
      <c r="X68" s="25">
        <f t="shared" si="1"/>
        <v>1724246.429</v>
      </c>
      <c r="Y68" s="169">
        <v>883</v>
      </c>
      <c r="Z68" s="169">
        <v>3610.7416000000003</v>
      </c>
      <c r="AA68" s="108">
        <v>922002.35000000009</v>
      </c>
      <c r="AB68" s="153">
        <v>1922</v>
      </c>
      <c r="AC68" s="20">
        <v>474.50564999999995</v>
      </c>
      <c r="AD68" s="20">
        <v>196945.35700000002</v>
      </c>
      <c r="AE68" s="20">
        <v>186</v>
      </c>
      <c r="AF68" s="20">
        <v>12.7013</v>
      </c>
      <c r="AG68" s="20">
        <v>18815.923999999999</v>
      </c>
      <c r="AH68" s="20">
        <v>244</v>
      </c>
      <c r="AI68" s="20">
        <v>178.40159999999997</v>
      </c>
      <c r="AJ68" s="20">
        <v>68229.388000000006</v>
      </c>
      <c r="AK68" s="20">
        <v>443</v>
      </c>
      <c r="AL68" s="20">
        <v>36.895200000000003</v>
      </c>
      <c r="AM68" s="20">
        <v>18159.445</v>
      </c>
      <c r="AN68" s="20">
        <v>1061</v>
      </c>
      <c r="AO68" s="20">
        <v>133.16663</v>
      </c>
      <c r="AP68" s="20">
        <v>79230.670000000013</v>
      </c>
      <c r="AQ68" s="108">
        <f t="shared" si="7"/>
        <v>12901</v>
      </c>
      <c r="AR68" s="108">
        <f t="shared" si="7"/>
        <v>15656.436830000002</v>
      </c>
      <c r="AS68" s="108">
        <f t="shared" si="7"/>
        <v>4028793.1953626089</v>
      </c>
      <c r="AT68" s="31" t="s">
        <v>23</v>
      </c>
      <c r="AU68" s="301" t="s">
        <v>73</v>
      </c>
      <c r="AV68" s="302"/>
      <c r="AW68" s="12"/>
    </row>
    <row r="69" spans="1:49" ht="24" customHeight="1">
      <c r="A69" s="299"/>
      <c r="B69" s="300"/>
      <c r="C69" s="101" t="s">
        <v>24</v>
      </c>
      <c r="D69" s="23">
        <v>360</v>
      </c>
      <c r="E69" s="23">
        <v>716.61149999999998</v>
      </c>
      <c r="F69" s="24">
        <v>486370.55763739045</v>
      </c>
      <c r="G69" s="23">
        <v>105</v>
      </c>
      <c r="H69" s="23">
        <v>1027.4261999999999</v>
      </c>
      <c r="I69" s="24">
        <v>578498.38699999999</v>
      </c>
      <c r="J69" s="116">
        <f t="shared" si="6"/>
        <v>465</v>
      </c>
      <c r="K69" s="116">
        <f t="shared" si="6"/>
        <v>1744.0376999999999</v>
      </c>
      <c r="L69" s="116">
        <f t="shared" si="6"/>
        <v>1064868.9446373903</v>
      </c>
      <c r="M69" s="23">
        <v>403</v>
      </c>
      <c r="N69" s="23">
        <v>7833.6724999999997</v>
      </c>
      <c r="O69" s="24">
        <v>2501238.6850000001</v>
      </c>
      <c r="P69" s="23">
        <v>90</v>
      </c>
      <c r="Q69" s="23">
        <v>2889.3153999999995</v>
      </c>
      <c r="R69" s="23">
        <v>550305.85499999998</v>
      </c>
      <c r="S69" s="24"/>
      <c r="T69" s="24"/>
      <c r="U69" s="24"/>
      <c r="V69" s="116">
        <f t="shared" si="4"/>
        <v>90</v>
      </c>
      <c r="W69" s="116">
        <f t="shared" si="1"/>
        <v>2889.3153999999995</v>
      </c>
      <c r="X69" s="116">
        <f t="shared" si="1"/>
        <v>550305.85499999998</v>
      </c>
      <c r="Y69" s="213">
        <v>5</v>
      </c>
      <c r="Z69" s="213">
        <v>754.00400000000002</v>
      </c>
      <c r="AA69" s="109">
        <v>141241.62899999999</v>
      </c>
      <c r="AB69" s="157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963</v>
      </c>
      <c r="AR69" s="45">
        <f t="shared" si="7"/>
        <v>13221.0296</v>
      </c>
      <c r="AS69" s="45">
        <f t="shared" si="7"/>
        <v>4257655.1136373905</v>
      </c>
      <c r="AT69" s="56" t="s">
        <v>24</v>
      </c>
      <c r="AU69" s="303"/>
      <c r="AV69" s="304"/>
      <c r="AW69" s="12"/>
    </row>
    <row r="70" spans="1:49" ht="24" customHeight="1" thickBot="1">
      <c r="A70" s="305" t="s">
        <v>74</v>
      </c>
      <c r="B70" s="306" t="s">
        <v>75</v>
      </c>
      <c r="C70" s="306"/>
      <c r="D70" s="36"/>
      <c r="E70" s="36"/>
      <c r="F70" s="37"/>
      <c r="G70" s="36"/>
      <c r="H70" s="36"/>
      <c r="I70" s="37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7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7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07" t="s">
        <v>74</v>
      </c>
      <c r="AU70" s="306" t="s">
        <v>75</v>
      </c>
      <c r="AV70" s="308"/>
      <c r="AW70" s="12"/>
    </row>
    <row r="71" spans="1:49" ht="24" customHeight="1" thickBot="1">
      <c r="A71" s="289" t="s">
        <v>76</v>
      </c>
      <c r="B71" s="290" t="s">
        <v>77</v>
      </c>
      <c r="C71" s="290"/>
      <c r="D71" s="33">
        <f t="shared" ref="D71:I71" si="8">D68+D69+D70</f>
        <v>469</v>
      </c>
      <c r="E71" s="33">
        <f t="shared" si="8"/>
        <v>1149.24</v>
      </c>
      <c r="F71" s="37">
        <f t="shared" si="8"/>
        <v>641956.08700000006</v>
      </c>
      <c r="G71" s="33">
        <f t="shared" si="8"/>
        <v>405</v>
      </c>
      <c r="H71" s="33">
        <f t="shared" si="8"/>
        <v>1422.2929999999999</v>
      </c>
      <c r="I71" s="37">
        <f t="shared" si="8"/>
        <v>759984.03700000001</v>
      </c>
      <c r="J71" s="117">
        <f t="shared" si="6"/>
        <v>874</v>
      </c>
      <c r="K71" s="117">
        <f t="shared" si="6"/>
        <v>2571.5329999999999</v>
      </c>
      <c r="L71" s="117">
        <f t="shared" si="6"/>
        <v>1401940.1240000001</v>
      </c>
      <c r="M71" s="33">
        <f t="shared" ref="M71:R71" si="9">M68+M69+M70</f>
        <v>2810</v>
      </c>
      <c r="N71" s="33">
        <f t="shared" si="9"/>
        <v>10373.850499999999</v>
      </c>
      <c r="O71" s="37">
        <f t="shared" si="9"/>
        <v>3165331.1380000003</v>
      </c>
      <c r="P71" s="36">
        <f t="shared" si="9"/>
        <v>5436</v>
      </c>
      <c r="Q71" s="36">
        <f t="shared" si="9"/>
        <v>10731.666950000001</v>
      </c>
      <c r="R71" s="36">
        <f t="shared" si="9"/>
        <v>2274552.284</v>
      </c>
      <c r="S71" s="37"/>
      <c r="T71" s="37"/>
      <c r="U71" s="37"/>
      <c r="V71" s="117">
        <f t="shared" si="4"/>
        <v>5436</v>
      </c>
      <c r="W71" s="117">
        <f t="shared" si="4"/>
        <v>10731.666950000001</v>
      </c>
      <c r="X71" s="117">
        <f t="shared" si="4"/>
        <v>2274552.284</v>
      </c>
      <c r="Y71" s="217">
        <f t="shared" ref="Y71:AA71" si="10">Y68+Y69+Y70</f>
        <v>888</v>
      </c>
      <c r="Z71" s="36">
        <f t="shared" si="10"/>
        <v>4364.7456000000002</v>
      </c>
      <c r="AA71" s="37">
        <f t="shared" si="10"/>
        <v>1063243.9790000001</v>
      </c>
      <c r="AB71" s="65">
        <f t="shared" ref="AB71:AK71" si="11">AB68+AB69</f>
        <v>1922</v>
      </c>
      <c r="AC71" s="36">
        <f t="shared" si="11"/>
        <v>474.50564999999995</v>
      </c>
      <c r="AD71" s="36">
        <f t="shared" si="11"/>
        <v>196945.35700000002</v>
      </c>
      <c r="AE71" s="36">
        <f t="shared" si="11"/>
        <v>186</v>
      </c>
      <c r="AF71" s="36">
        <f t="shared" si="11"/>
        <v>12.7013</v>
      </c>
      <c r="AG71" s="36">
        <f t="shared" si="11"/>
        <v>18815.923999999999</v>
      </c>
      <c r="AH71" s="36">
        <f t="shared" si="11"/>
        <v>244</v>
      </c>
      <c r="AI71" s="36">
        <f t="shared" si="11"/>
        <v>178.40159999999997</v>
      </c>
      <c r="AJ71" s="36">
        <f t="shared" si="11"/>
        <v>68229.388000000006</v>
      </c>
      <c r="AK71" s="36">
        <f t="shared" si="11"/>
        <v>443</v>
      </c>
      <c r="AL71" s="36">
        <f>AL68+AL69</f>
        <v>36.895200000000003</v>
      </c>
      <c r="AM71" s="36">
        <f>AM68+AM69</f>
        <v>18159.445</v>
      </c>
      <c r="AN71" s="36">
        <f t="shared" ref="AN71:AP71" si="12">AN68+AN69</f>
        <v>1061</v>
      </c>
      <c r="AO71" s="36">
        <f t="shared" si="12"/>
        <v>133.16663</v>
      </c>
      <c r="AP71" s="36">
        <f t="shared" si="12"/>
        <v>79230.670000000013</v>
      </c>
      <c r="AQ71" s="46">
        <f t="shared" si="7"/>
        <v>13864</v>
      </c>
      <c r="AR71" s="46">
        <f t="shared" si="7"/>
        <v>28877.466429999997</v>
      </c>
      <c r="AS71" s="46">
        <f t="shared" si="7"/>
        <v>8286448.3090000004</v>
      </c>
      <c r="AT71" s="291" t="s">
        <v>76</v>
      </c>
      <c r="AU71" s="290" t="s">
        <v>77</v>
      </c>
      <c r="AV71" s="292" t="s">
        <v>64</v>
      </c>
      <c r="AW71" s="12"/>
    </row>
    <row r="72" spans="1:49" ht="21.95" customHeight="1">
      <c r="D72" s="143"/>
      <c r="E72" s="143"/>
      <c r="F72" s="144"/>
      <c r="G72" s="143"/>
      <c r="H72" s="143"/>
      <c r="I72" s="144"/>
      <c r="M72" s="143"/>
      <c r="N72" s="143"/>
      <c r="O72" s="144"/>
      <c r="P72" s="81"/>
      <c r="Q72" s="81"/>
      <c r="R72" s="150"/>
      <c r="X72" s="38" t="s">
        <v>78</v>
      </c>
      <c r="Y72" s="71"/>
      <c r="Z72" s="71"/>
      <c r="AA72" s="72"/>
      <c r="AE72" s="329" t="s">
        <v>106</v>
      </c>
      <c r="AF72" s="329"/>
      <c r="AG72" s="329"/>
      <c r="AN72" s="329" t="s">
        <v>106</v>
      </c>
      <c r="AO72" s="329"/>
      <c r="AP72" s="329"/>
      <c r="AU72" s="38" t="s">
        <v>82</v>
      </c>
    </row>
    <row r="73" spans="1:49">
      <c r="D73" s="81"/>
      <c r="E73" s="81"/>
      <c r="F73" s="81"/>
      <c r="G73" s="81"/>
      <c r="H73" s="81"/>
      <c r="I73" s="81"/>
      <c r="M73" s="81"/>
      <c r="N73" s="81"/>
      <c r="O73" s="81"/>
      <c r="P73" s="81"/>
      <c r="Q73" s="81"/>
      <c r="R73" s="81"/>
      <c r="Y73" s="73"/>
      <c r="Z73" s="73"/>
      <c r="AA73" s="73"/>
      <c r="AR73" s="39"/>
      <c r="AS73" s="39"/>
    </row>
    <row r="74" spans="1:49">
      <c r="D74" s="90"/>
      <c r="E74" s="90"/>
      <c r="F74" s="91"/>
      <c r="G74" s="90"/>
      <c r="H74" s="90"/>
      <c r="I74" s="91"/>
      <c r="M74" s="90"/>
      <c r="N74" s="90"/>
      <c r="P74" s="74"/>
      <c r="Q74" s="74"/>
      <c r="Y74" s="74"/>
      <c r="Z74" s="74"/>
    </row>
    <row r="75" spans="1:49">
      <c r="D75" s="90"/>
      <c r="E75" s="91"/>
      <c r="F75" s="91"/>
      <c r="G75" s="90"/>
      <c r="H75" s="91"/>
      <c r="I75" s="91"/>
      <c r="M75" s="90"/>
      <c r="P75" s="74"/>
      <c r="Y75" s="74"/>
    </row>
    <row r="76" spans="1:49">
      <c r="D76" s="90"/>
      <c r="E76" s="91"/>
      <c r="F76" s="91"/>
      <c r="G76" s="90"/>
      <c r="H76" s="91"/>
      <c r="I76" s="91"/>
      <c r="M76" s="90"/>
      <c r="P76" s="74"/>
      <c r="Y76" s="74"/>
    </row>
    <row r="77" spans="1:49">
      <c r="D77" s="90"/>
      <c r="E77" s="91"/>
      <c r="F77" s="91"/>
      <c r="G77" s="90"/>
      <c r="H77" s="91"/>
      <c r="I77" s="91"/>
      <c r="M77" s="90"/>
      <c r="P77" s="74"/>
      <c r="Y77" s="74"/>
    </row>
    <row r="78" spans="1:49">
      <c r="D78" s="90"/>
      <c r="E78" s="91"/>
      <c r="F78" s="91"/>
      <c r="G78" s="90"/>
      <c r="H78" s="91"/>
      <c r="I78" s="91"/>
      <c r="M78" s="90"/>
      <c r="P78" s="74"/>
      <c r="Y78" s="74"/>
    </row>
    <row r="79" spans="1:49">
      <c r="D79" s="90"/>
      <c r="E79" s="91"/>
      <c r="F79" s="91"/>
      <c r="G79" s="90"/>
      <c r="H79" s="91"/>
      <c r="I79" s="91"/>
      <c r="M79" s="90"/>
      <c r="P79" s="74"/>
      <c r="Y79" s="74"/>
    </row>
    <row r="80" spans="1:49">
      <c r="D80" s="90"/>
      <c r="E80" s="91"/>
      <c r="F80" s="91"/>
      <c r="G80" s="90"/>
      <c r="H80" s="91"/>
      <c r="I80" s="91"/>
      <c r="M80" s="90"/>
      <c r="P80" s="74"/>
      <c r="Y80" s="74"/>
    </row>
    <row r="81" spans="4:25">
      <c r="D81" s="90"/>
      <c r="E81" s="91"/>
      <c r="F81" s="91"/>
      <c r="G81" s="90"/>
      <c r="H81" s="91"/>
      <c r="I81" s="91"/>
      <c r="M81" s="90"/>
      <c r="P81" s="74"/>
      <c r="Y81" s="74"/>
    </row>
    <row r="82" spans="4:25">
      <c r="D82" s="90"/>
      <c r="E82" s="91"/>
      <c r="F82" s="91"/>
      <c r="G82" s="90"/>
      <c r="H82" s="91"/>
      <c r="I82" s="91"/>
      <c r="M82" s="90"/>
      <c r="P82" s="74"/>
      <c r="Y82" s="74"/>
    </row>
    <row r="83" spans="4:25">
      <c r="D83" s="90"/>
      <c r="E83" s="91"/>
      <c r="F83" s="91"/>
      <c r="G83" s="90"/>
      <c r="H83" s="91"/>
      <c r="I83" s="91"/>
      <c r="M83" s="90"/>
      <c r="P83" s="74"/>
      <c r="Y83" s="74"/>
    </row>
    <row r="84" spans="4:25">
      <c r="D84" s="90"/>
      <c r="E84" s="91"/>
      <c r="F84" s="91"/>
      <c r="G84" s="90"/>
      <c r="H84" s="91"/>
      <c r="I84" s="91"/>
      <c r="M84" s="90"/>
      <c r="P84" s="74"/>
      <c r="Y84" s="74"/>
    </row>
    <row r="85" spans="4:25">
      <c r="D85" s="90"/>
      <c r="E85" s="91"/>
      <c r="F85" s="91"/>
      <c r="G85" s="90"/>
      <c r="H85" s="91"/>
      <c r="I85" s="91"/>
      <c r="M85" s="90"/>
      <c r="P85" s="74"/>
      <c r="Y85" s="74"/>
    </row>
    <row r="86" spans="4:25">
      <c r="D86" s="90"/>
      <c r="E86" s="91"/>
      <c r="F86" s="91"/>
      <c r="G86" s="90"/>
      <c r="H86" s="91"/>
      <c r="I86" s="91"/>
      <c r="M86" s="90"/>
      <c r="P86" s="74"/>
      <c r="Y86" s="74"/>
    </row>
    <row r="87" spans="4:25">
      <c r="D87" s="90"/>
      <c r="E87" s="91"/>
      <c r="F87" s="91"/>
      <c r="G87" s="90"/>
      <c r="H87" s="91"/>
      <c r="I87" s="91"/>
      <c r="M87" s="90"/>
      <c r="P87" s="74"/>
      <c r="Y87" s="74"/>
    </row>
    <row r="88" spans="4:25">
      <c r="D88" s="90"/>
      <c r="E88" s="91"/>
      <c r="F88" s="91"/>
      <c r="G88" s="90"/>
      <c r="H88" s="91"/>
      <c r="I88" s="91"/>
      <c r="M88" s="90"/>
      <c r="P88" s="74"/>
      <c r="Y88" s="74"/>
    </row>
    <row r="89" spans="4:25">
      <c r="D89" s="90"/>
      <c r="E89" s="91"/>
      <c r="F89" s="91"/>
      <c r="G89" s="90"/>
      <c r="H89" s="91"/>
      <c r="I89" s="91"/>
      <c r="M89" s="90"/>
      <c r="P89" s="74"/>
      <c r="Y89" s="74"/>
    </row>
    <row r="90" spans="4:25">
      <c r="D90" s="90"/>
      <c r="E90" s="91"/>
      <c r="F90" s="91"/>
      <c r="G90" s="90"/>
      <c r="H90" s="91"/>
      <c r="I90" s="91"/>
      <c r="M90" s="90"/>
      <c r="P90" s="74"/>
      <c r="Y90" s="74"/>
    </row>
    <row r="91" spans="4:25">
      <c r="D91" s="90"/>
      <c r="E91" s="91"/>
      <c r="F91" s="91"/>
      <c r="G91" s="90"/>
      <c r="H91" s="91"/>
      <c r="I91" s="91"/>
      <c r="M91" s="90"/>
      <c r="P91" s="74"/>
      <c r="Y91" s="74"/>
    </row>
    <row r="92" spans="4:25">
      <c r="D92" s="90"/>
      <c r="E92" s="91"/>
      <c r="F92" s="91"/>
      <c r="G92" s="90"/>
      <c r="H92" s="91"/>
      <c r="I92" s="91"/>
      <c r="M92" s="90"/>
      <c r="P92" s="74"/>
      <c r="Y92" s="74"/>
    </row>
    <row r="93" spans="4:25">
      <c r="D93" s="90"/>
      <c r="E93" s="91"/>
      <c r="F93" s="91"/>
      <c r="G93" s="90"/>
      <c r="H93" s="91"/>
      <c r="I93" s="91"/>
      <c r="M93" s="90"/>
      <c r="P93" s="74"/>
      <c r="Y93" s="74"/>
    </row>
    <row r="94" spans="4:25">
      <c r="D94" s="91"/>
      <c r="E94" s="91"/>
      <c r="F94" s="91"/>
      <c r="G94" s="91"/>
      <c r="H94" s="91"/>
      <c r="I94" s="91"/>
    </row>
    <row r="95" spans="4:25">
      <c r="D95" s="91"/>
      <c r="E95" s="91"/>
      <c r="F95" s="91"/>
      <c r="G95" s="91"/>
      <c r="H95" s="91"/>
      <c r="I95" s="91"/>
    </row>
  </sheetData>
  <mergeCells count="80">
    <mergeCell ref="AE72:AG72"/>
    <mergeCell ref="AN72:AP72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AD1" zoomScale="40" zoomScaleNormal="40" workbookViewId="0">
      <selection activeCell="AJ14" sqref="AJ14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3" customWidth="1"/>
    <col min="5" max="5" width="22.625" style="3" customWidth="1"/>
    <col min="6" max="6" width="25.625" style="3" customWidth="1"/>
    <col min="7" max="7" width="15.625" style="3" customWidth="1"/>
    <col min="8" max="8" width="22.625" style="3" customWidth="1"/>
    <col min="9" max="9" width="25.625" style="3" customWidth="1"/>
    <col min="10" max="10" width="15.625" style="1" customWidth="1"/>
    <col min="11" max="11" width="22.625" style="1" customWidth="1"/>
    <col min="12" max="12" width="25.625" style="1" customWidth="1"/>
    <col min="13" max="13" width="15.625" style="3" customWidth="1"/>
    <col min="14" max="14" width="22.625" style="3" customWidth="1"/>
    <col min="15" max="15" width="25.625" style="3" customWidth="1"/>
    <col min="16" max="17" width="17.625" style="3" customWidth="1"/>
    <col min="18" max="18" width="27.875" style="3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3" customWidth="1"/>
    <col min="26" max="26" width="22.625" style="3" customWidth="1"/>
    <col min="27" max="27" width="25.625" style="3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9" ht="21.95" customHeight="1" thickBot="1">
      <c r="A2" s="4"/>
      <c r="B2" s="4" t="s">
        <v>93</v>
      </c>
      <c r="C2" s="4"/>
      <c r="D2" s="70"/>
      <c r="E2" s="70"/>
      <c r="F2" s="7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7月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327" t="s">
        <v>2</v>
      </c>
      <c r="E3" s="325"/>
      <c r="F3" s="326"/>
      <c r="G3" s="322" t="s">
        <v>3</v>
      </c>
      <c r="H3" s="323"/>
      <c r="I3" s="328"/>
      <c r="J3" s="9" t="s">
        <v>4</v>
      </c>
      <c r="K3" s="94"/>
      <c r="L3" s="94"/>
      <c r="M3" s="322" t="s">
        <v>99</v>
      </c>
      <c r="N3" s="323"/>
      <c r="O3" s="328"/>
      <c r="P3" s="322" t="s">
        <v>5</v>
      </c>
      <c r="Q3" s="323"/>
      <c r="R3" s="328"/>
      <c r="S3" s="322" t="s">
        <v>6</v>
      </c>
      <c r="T3" s="323"/>
      <c r="U3" s="324"/>
      <c r="V3" s="94" t="s">
        <v>7</v>
      </c>
      <c r="W3" s="94"/>
      <c r="X3" s="8"/>
      <c r="Y3" s="322" t="s">
        <v>8</v>
      </c>
      <c r="Z3" s="323"/>
      <c r="AA3" s="328"/>
      <c r="AB3" s="325" t="s">
        <v>9</v>
      </c>
      <c r="AC3" s="325"/>
      <c r="AD3" s="326"/>
      <c r="AE3" s="322" t="s">
        <v>10</v>
      </c>
      <c r="AF3" s="323"/>
      <c r="AG3" s="328"/>
      <c r="AH3" s="322" t="s">
        <v>11</v>
      </c>
      <c r="AI3" s="323"/>
      <c r="AJ3" s="328"/>
      <c r="AK3" s="322" t="s">
        <v>12</v>
      </c>
      <c r="AL3" s="323"/>
      <c r="AM3" s="328"/>
      <c r="AN3" s="322" t="s">
        <v>13</v>
      </c>
      <c r="AO3" s="323"/>
      <c r="AP3" s="328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13" t="s">
        <v>15</v>
      </c>
      <c r="E4" s="141" t="s">
        <v>16</v>
      </c>
      <c r="F4" s="145" t="s">
        <v>17</v>
      </c>
      <c r="G4" s="122" t="s">
        <v>15</v>
      </c>
      <c r="H4" s="122" t="s">
        <v>16</v>
      </c>
      <c r="I4" s="165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65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286" t="s">
        <v>15</v>
      </c>
      <c r="AC4" s="13" t="s">
        <v>16</v>
      </c>
      <c r="AD4" s="27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273" t="s">
        <v>17</v>
      </c>
      <c r="AK4" s="13" t="s">
        <v>15</v>
      </c>
      <c r="AL4" s="13" t="s">
        <v>16</v>
      </c>
      <c r="AM4" s="27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45" t="s">
        <v>18</v>
      </c>
      <c r="E5" s="142" t="s">
        <v>19</v>
      </c>
      <c r="F5" s="146" t="s">
        <v>20</v>
      </c>
      <c r="G5" s="201" t="s">
        <v>18</v>
      </c>
      <c r="H5" s="123" t="s">
        <v>19</v>
      </c>
      <c r="I5" s="166" t="s">
        <v>20</v>
      </c>
      <c r="J5" s="98" t="s">
        <v>18</v>
      </c>
      <c r="K5" s="98" t="s">
        <v>19</v>
      </c>
      <c r="L5" s="98" t="s">
        <v>20</v>
      </c>
      <c r="M5" s="201" t="s">
        <v>18</v>
      </c>
      <c r="N5" s="123" t="s">
        <v>19</v>
      </c>
      <c r="O5" s="166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39" t="s">
        <v>18</v>
      </c>
      <c r="AC5" s="17" t="s">
        <v>19</v>
      </c>
      <c r="AD5" s="274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274" t="s">
        <v>20</v>
      </c>
      <c r="AK5" s="17" t="s">
        <v>18</v>
      </c>
      <c r="AL5" s="17" t="s">
        <v>19</v>
      </c>
      <c r="AM5" s="274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93" t="s">
        <v>22</v>
      </c>
      <c r="C6" s="100" t="s">
        <v>23</v>
      </c>
      <c r="D6" s="125"/>
      <c r="E6" s="125"/>
      <c r="F6" s="125"/>
      <c r="G6" s="63"/>
      <c r="H6" s="63"/>
      <c r="I6" s="63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63">
        <v>24</v>
      </c>
      <c r="N6" s="63">
        <v>875.03949999999998</v>
      </c>
      <c r="O6" s="228">
        <v>224556.68700000001</v>
      </c>
      <c r="P6" s="169">
        <v>18</v>
      </c>
      <c r="Q6" s="169">
        <v>1792.192</v>
      </c>
      <c r="R6" s="169">
        <v>403889.16600000003</v>
      </c>
      <c r="S6" s="25"/>
      <c r="T6" s="25"/>
      <c r="U6" s="25"/>
      <c r="V6" s="25">
        <f>SUM(P6,S6)</f>
        <v>18</v>
      </c>
      <c r="W6" s="25">
        <f t="shared" ref="W6:X69" si="1">SUM(Q6,T6)</f>
        <v>1792.192</v>
      </c>
      <c r="X6" s="25">
        <f t="shared" si="1"/>
        <v>403889.16600000003</v>
      </c>
      <c r="Y6" s="169">
        <v>1</v>
      </c>
      <c r="Z6" s="169">
        <v>397.37799999999999</v>
      </c>
      <c r="AA6" s="108">
        <v>68503.229000000007</v>
      </c>
      <c r="AB6" s="153"/>
      <c r="AC6" s="20"/>
      <c r="AD6" s="25"/>
      <c r="AE6" s="20"/>
      <c r="AF6" s="20"/>
      <c r="AG6" s="25"/>
      <c r="AH6" s="20"/>
      <c r="AI6" s="20"/>
      <c r="AJ6" s="25"/>
      <c r="AK6" s="20"/>
      <c r="AL6" s="20"/>
      <c r="AM6" s="25"/>
      <c r="AN6" s="20"/>
      <c r="AO6" s="20"/>
      <c r="AP6" s="25"/>
      <c r="AQ6" s="108">
        <f>SUM(J6,M6,V6,Y6,AB6,AE6,AH6,AK6,AN6)</f>
        <v>43</v>
      </c>
      <c r="AR6" s="108">
        <f t="shared" ref="AR6:AS21" si="2">SUM(K6,N6,W6,Z6,AC6,AF6,AI6,AL6,AO6)</f>
        <v>3064.6095</v>
      </c>
      <c r="AS6" s="108">
        <f t="shared" si="2"/>
        <v>696949.08200000005</v>
      </c>
      <c r="AT6" s="32" t="s">
        <v>23</v>
      </c>
      <c r="AU6" s="295" t="s">
        <v>22</v>
      </c>
      <c r="AV6" s="49" t="s">
        <v>21</v>
      </c>
      <c r="AW6" s="12"/>
    </row>
    <row r="7" spans="1:49" ht="24" customHeight="1">
      <c r="A7" s="48"/>
      <c r="B7" s="294"/>
      <c r="C7" s="101" t="s">
        <v>24</v>
      </c>
      <c r="D7" s="126">
        <v>10</v>
      </c>
      <c r="E7" s="126">
        <v>315.488</v>
      </c>
      <c r="F7" s="127">
        <v>270768.19703583134</v>
      </c>
      <c r="G7" s="126">
        <v>2</v>
      </c>
      <c r="H7" s="126">
        <v>33.225999999999999</v>
      </c>
      <c r="I7" s="126">
        <v>20926.901000000002</v>
      </c>
      <c r="J7" s="116">
        <f>SUM(D7,G7)</f>
        <v>12</v>
      </c>
      <c r="K7" s="116">
        <f t="shared" si="0"/>
        <v>348.714</v>
      </c>
      <c r="L7" s="116">
        <f t="shared" si="0"/>
        <v>291695.09803583135</v>
      </c>
      <c r="M7" s="64">
        <v>94</v>
      </c>
      <c r="N7" s="64">
        <v>5360.9025000000001</v>
      </c>
      <c r="O7" s="227">
        <v>1448504.335</v>
      </c>
      <c r="P7" s="213">
        <v>42</v>
      </c>
      <c r="Q7" s="213">
        <v>4074.8220000000001</v>
      </c>
      <c r="R7" s="213">
        <v>820064.76399999997</v>
      </c>
      <c r="S7" s="24"/>
      <c r="T7" s="24"/>
      <c r="U7" s="24"/>
      <c r="V7" s="116">
        <f>SUM(P7,S7)</f>
        <v>42</v>
      </c>
      <c r="W7" s="116">
        <f t="shared" si="1"/>
        <v>4074.8220000000001</v>
      </c>
      <c r="X7" s="116">
        <f t="shared" si="1"/>
        <v>820064.76399999997</v>
      </c>
      <c r="Y7" s="213">
        <v>4</v>
      </c>
      <c r="Z7" s="213">
        <v>872.04200000000003</v>
      </c>
      <c r="AA7" s="109">
        <v>172303.08600000001</v>
      </c>
      <c r="AB7" s="157"/>
      <c r="AC7" s="23"/>
      <c r="AD7" s="24"/>
      <c r="AE7" s="23"/>
      <c r="AF7" s="23"/>
      <c r="AG7" s="24"/>
      <c r="AH7" s="23"/>
      <c r="AI7" s="23"/>
      <c r="AJ7" s="24"/>
      <c r="AK7" s="23"/>
      <c r="AL7" s="23"/>
      <c r="AM7" s="24"/>
      <c r="AN7" s="23"/>
      <c r="AO7" s="23"/>
      <c r="AP7" s="24"/>
      <c r="AQ7" s="45">
        <f>SUM(J7,M7,V7,Y7,AB7,AE7,AH7,AK7,AN7)</f>
        <v>152</v>
      </c>
      <c r="AR7" s="45">
        <f>SUM(K7,N7,W7,Z7,AC7,AF7,AI7,AL7,AO7)</f>
        <v>10656.4805</v>
      </c>
      <c r="AS7" s="45">
        <f t="shared" si="2"/>
        <v>2732567.2830358315</v>
      </c>
      <c r="AT7" s="61" t="s">
        <v>24</v>
      </c>
      <c r="AU7" s="296"/>
      <c r="AV7" s="49"/>
      <c r="AW7" s="12"/>
    </row>
    <row r="8" spans="1:49" ht="24" customHeight="1">
      <c r="A8" s="48" t="s">
        <v>25</v>
      </c>
      <c r="B8" s="293" t="s">
        <v>26</v>
      </c>
      <c r="C8" s="102" t="s">
        <v>23</v>
      </c>
      <c r="D8" s="125"/>
      <c r="E8" s="125"/>
      <c r="F8" s="125"/>
      <c r="G8" s="125"/>
      <c r="H8" s="125"/>
      <c r="I8" s="125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63"/>
      <c r="N8" s="63"/>
      <c r="O8" s="228"/>
      <c r="P8" s="169"/>
      <c r="Q8" s="169"/>
      <c r="R8" s="169"/>
      <c r="S8" s="25"/>
      <c r="T8" s="25"/>
      <c r="U8" s="25"/>
      <c r="V8" s="25">
        <f t="shared" ref="V8:X71" si="4">SUM(P8,S8)</f>
        <v>0</v>
      </c>
      <c r="W8" s="25">
        <f t="shared" si="1"/>
        <v>0</v>
      </c>
      <c r="X8" s="25">
        <f t="shared" si="1"/>
        <v>0</v>
      </c>
      <c r="Y8" s="169"/>
      <c r="Z8" s="169"/>
      <c r="AA8" s="108"/>
      <c r="AB8" s="153"/>
      <c r="AC8" s="20"/>
      <c r="AD8" s="25"/>
      <c r="AE8" s="20"/>
      <c r="AF8" s="20"/>
      <c r="AG8" s="25"/>
      <c r="AH8" s="20"/>
      <c r="AI8" s="20"/>
      <c r="AJ8" s="25"/>
      <c r="AK8" s="20"/>
      <c r="AL8" s="20"/>
      <c r="AM8" s="25"/>
      <c r="AN8" s="20"/>
      <c r="AO8" s="20"/>
      <c r="AP8" s="25"/>
      <c r="AQ8" s="108">
        <f t="shared" ref="AQ8:AS57" si="5">SUM(J8,M8,V8,Y8,AB8,AE8,AH8,AK8,AN8)</f>
        <v>0</v>
      </c>
      <c r="AR8" s="108">
        <f t="shared" si="5"/>
        <v>0</v>
      </c>
      <c r="AS8" s="108">
        <f t="shared" si="2"/>
        <v>0</v>
      </c>
      <c r="AT8" s="32" t="s">
        <v>23</v>
      </c>
      <c r="AU8" s="295" t="s">
        <v>26</v>
      </c>
      <c r="AV8" s="49" t="s">
        <v>25</v>
      </c>
      <c r="AW8" s="12"/>
    </row>
    <row r="9" spans="1:49" ht="24" customHeight="1">
      <c r="A9" s="48"/>
      <c r="B9" s="294"/>
      <c r="C9" s="101" t="s">
        <v>24</v>
      </c>
      <c r="D9" s="126">
        <v>3</v>
      </c>
      <c r="E9" s="126">
        <v>122.485</v>
      </c>
      <c r="F9" s="126">
        <v>5279.8531463209583</v>
      </c>
      <c r="G9" s="126"/>
      <c r="H9" s="126"/>
      <c r="I9" s="126"/>
      <c r="J9" s="116">
        <f t="shared" si="3"/>
        <v>3</v>
      </c>
      <c r="K9" s="116">
        <f t="shared" si="0"/>
        <v>122.485</v>
      </c>
      <c r="L9" s="116">
        <f t="shared" si="0"/>
        <v>5279.8531463209583</v>
      </c>
      <c r="M9" s="64">
        <v>2</v>
      </c>
      <c r="N9" s="64">
        <v>227.30500000000001</v>
      </c>
      <c r="O9" s="227">
        <v>9337.7019999999993</v>
      </c>
      <c r="P9" s="213">
        <v>41</v>
      </c>
      <c r="Q9" s="213">
        <v>1975.117</v>
      </c>
      <c r="R9" s="213">
        <v>95913.692999999999</v>
      </c>
      <c r="S9" s="24"/>
      <c r="T9" s="24"/>
      <c r="U9" s="24"/>
      <c r="V9" s="116">
        <f t="shared" si="4"/>
        <v>41</v>
      </c>
      <c r="W9" s="116">
        <f t="shared" si="1"/>
        <v>1975.117</v>
      </c>
      <c r="X9" s="116">
        <f t="shared" si="1"/>
        <v>95913.692999999999</v>
      </c>
      <c r="Y9" s="213"/>
      <c r="Z9" s="213"/>
      <c r="AA9" s="109"/>
      <c r="AB9" s="157"/>
      <c r="AC9" s="23"/>
      <c r="AD9" s="24"/>
      <c r="AE9" s="23"/>
      <c r="AF9" s="23"/>
      <c r="AG9" s="24"/>
      <c r="AH9" s="23"/>
      <c r="AI9" s="23"/>
      <c r="AJ9" s="24"/>
      <c r="AK9" s="23"/>
      <c r="AL9" s="23"/>
      <c r="AM9" s="24"/>
      <c r="AN9" s="23"/>
      <c r="AO9" s="23"/>
      <c r="AP9" s="24"/>
      <c r="AQ9" s="45">
        <f t="shared" si="5"/>
        <v>46</v>
      </c>
      <c r="AR9" s="45">
        <f t="shared" si="5"/>
        <v>2324.9070000000002</v>
      </c>
      <c r="AS9" s="45">
        <f t="shared" si="2"/>
        <v>110531.24814632096</v>
      </c>
      <c r="AT9" s="61" t="s">
        <v>24</v>
      </c>
      <c r="AU9" s="296"/>
      <c r="AV9" s="49"/>
      <c r="AW9" s="12"/>
    </row>
    <row r="10" spans="1:49" ht="24" customHeight="1">
      <c r="A10" s="48" t="s">
        <v>27</v>
      </c>
      <c r="B10" s="293" t="s">
        <v>28</v>
      </c>
      <c r="C10" s="102" t="s">
        <v>23</v>
      </c>
      <c r="D10" s="125"/>
      <c r="E10" s="125"/>
      <c r="F10" s="125"/>
      <c r="G10" s="125"/>
      <c r="H10" s="125"/>
      <c r="I10" s="125"/>
      <c r="J10" s="25">
        <f t="shared" si="3"/>
        <v>0</v>
      </c>
      <c r="K10" s="25">
        <f t="shared" si="0"/>
        <v>0</v>
      </c>
      <c r="L10" s="25">
        <f t="shared" si="0"/>
        <v>0</v>
      </c>
      <c r="M10" s="63"/>
      <c r="N10" s="63"/>
      <c r="O10" s="228"/>
      <c r="P10" s="169"/>
      <c r="Q10" s="169"/>
      <c r="R10" s="169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69"/>
      <c r="Z10" s="169"/>
      <c r="AA10" s="108"/>
      <c r="AB10" s="153"/>
      <c r="AC10" s="20"/>
      <c r="AD10" s="25"/>
      <c r="AE10" s="20"/>
      <c r="AF10" s="20"/>
      <c r="AG10" s="25"/>
      <c r="AH10" s="20"/>
      <c r="AI10" s="20"/>
      <c r="AJ10" s="25"/>
      <c r="AK10" s="20"/>
      <c r="AL10" s="20"/>
      <c r="AM10" s="25"/>
      <c r="AN10" s="20"/>
      <c r="AO10" s="20"/>
      <c r="AP10" s="25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95" t="s">
        <v>28</v>
      </c>
      <c r="AV10" s="49" t="s">
        <v>27</v>
      </c>
      <c r="AW10" s="12"/>
    </row>
    <row r="11" spans="1:49" ht="24" customHeight="1">
      <c r="A11" s="26"/>
      <c r="B11" s="294"/>
      <c r="C11" s="101" t="s">
        <v>24</v>
      </c>
      <c r="D11" s="126"/>
      <c r="E11" s="126"/>
      <c r="F11" s="126"/>
      <c r="G11" s="126"/>
      <c r="H11" s="126"/>
      <c r="I11" s="126"/>
      <c r="J11" s="116">
        <f t="shared" si="3"/>
        <v>0</v>
      </c>
      <c r="K11" s="116">
        <f t="shared" si="0"/>
        <v>0</v>
      </c>
      <c r="L11" s="116">
        <f t="shared" si="0"/>
        <v>0</v>
      </c>
      <c r="M11" s="64"/>
      <c r="N11" s="64"/>
      <c r="O11" s="227"/>
      <c r="P11" s="213"/>
      <c r="Q11" s="213"/>
      <c r="R11" s="213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3"/>
      <c r="Z11" s="213"/>
      <c r="AA11" s="109"/>
      <c r="AB11" s="157"/>
      <c r="AC11" s="23"/>
      <c r="AD11" s="24"/>
      <c r="AE11" s="23"/>
      <c r="AF11" s="23"/>
      <c r="AG11" s="24"/>
      <c r="AH11" s="23"/>
      <c r="AI11" s="23"/>
      <c r="AJ11" s="24"/>
      <c r="AK11" s="23"/>
      <c r="AL11" s="23"/>
      <c r="AM11" s="24"/>
      <c r="AN11" s="23"/>
      <c r="AO11" s="23"/>
      <c r="AP11" s="24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96"/>
      <c r="AV11" s="27"/>
      <c r="AW11" s="12"/>
    </row>
    <row r="12" spans="1:49" ht="24" customHeight="1">
      <c r="A12" s="48"/>
      <c r="B12" s="293" t="s">
        <v>29</v>
      </c>
      <c r="C12" s="102" t="s">
        <v>23</v>
      </c>
      <c r="D12" s="125"/>
      <c r="E12" s="125"/>
      <c r="F12" s="125"/>
      <c r="G12" s="125"/>
      <c r="H12" s="125"/>
      <c r="I12" s="125"/>
      <c r="J12" s="25">
        <f t="shared" si="3"/>
        <v>0</v>
      </c>
      <c r="K12" s="25">
        <f t="shared" si="0"/>
        <v>0</v>
      </c>
      <c r="L12" s="25">
        <f t="shared" si="0"/>
        <v>0</v>
      </c>
      <c r="M12" s="63"/>
      <c r="N12" s="63"/>
      <c r="O12" s="228"/>
      <c r="P12" s="169"/>
      <c r="Q12" s="169"/>
      <c r="R12" s="169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69"/>
      <c r="Z12" s="169"/>
      <c r="AA12" s="108"/>
      <c r="AB12" s="153"/>
      <c r="AC12" s="20"/>
      <c r="AD12" s="25"/>
      <c r="AE12" s="20"/>
      <c r="AF12" s="20"/>
      <c r="AG12" s="25"/>
      <c r="AH12" s="20"/>
      <c r="AI12" s="20"/>
      <c r="AJ12" s="25"/>
      <c r="AK12" s="20"/>
      <c r="AL12" s="20"/>
      <c r="AM12" s="25"/>
      <c r="AN12" s="20"/>
      <c r="AO12" s="20"/>
      <c r="AP12" s="25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95" t="s">
        <v>29</v>
      </c>
      <c r="AV12" s="49"/>
      <c r="AW12" s="12"/>
    </row>
    <row r="13" spans="1:49" ht="24" customHeight="1">
      <c r="A13" s="48" t="s">
        <v>30</v>
      </c>
      <c r="B13" s="294"/>
      <c r="C13" s="101" t="s">
        <v>24</v>
      </c>
      <c r="D13" s="126"/>
      <c r="E13" s="126"/>
      <c r="F13" s="126"/>
      <c r="G13" s="126"/>
      <c r="H13" s="126"/>
      <c r="I13" s="126"/>
      <c r="J13" s="116">
        <f t="shared" si="3"/>
        <v>0</v>
      </c>
      <c r="K13" s="116">
        <f t="shared" si="0"/>
        <v>0</v>
      </c>
      <c r="L13" s="116">
        <f t="shared" si="0"/>
        <v>0</v>
      </c>
      <c r="M13" s="64"/>
      <c r="N13" s="64"/>
      <c r="O13" s="227"/>
      <c r="P13" s="213"/>
      <c r="Q13" s="213"/>
      <c r="R13" s="213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3"/>
      <c r="Z13" s="213"/>
      <c r="AA13" s="109"/>
      <c r="AB13" s="157"/>
      <c r="AC13" s="23"/>
      <c r="AD13" s="24"/>
      <c r="AE13" s="23"/>
      <c r="AF13" s="23"/>
      <c r="AG13" s="24"/>
      <c r="AH13" s="23"/>
      <c r="AI13" s="23"/>
      <c r="AJ13" s="24"/>
      <c r="AK13" s="23"/>
      <c r="AL13" s="23"/>
      <c r="AM13" s="24"/>
      <c r="AN13" s="23"/>
      <c r="AO13" s="23"/>
      <c r="AP13" s="24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96"/>
      <c r="AV13" s="49" t="s">
        <v>30</v>
      </c>
      <c r="AW13" s="12"/>
    </row>
    <row r="14" spans="1:49" ht="24" customHeight="1">
      <c r="A14" s="48"/>
      <c r="B14" s="293" t="s">
        <v>31</v>
      </c>
      <c r="C14" s="102" t="s">
        <v>23</v>
      </c>
      <c r="D14" s="125"/>
      <c r="E14" s="125"/>
      <c r="F14" s="125"/>
      <c r="G14" s="125"/>
      <c r="H14" s="125"/>
      <c r="I14" s="125"/>
      <c r="J14" s="25">
        <f t="shared" si="3"/>
        <v>0</v>
      </c>
      <c r="K14" s="25">
        <f t="shared" si="0"/>
        <v>0</v>
      </c>
      <c r="L14" s="25">
        <f t="shared" si="0"/>
        <v>0</v>
      </c>
      <c r="M14" s="63"/>
      <c r="N14" s="63"/>
      <c r="O14" s="228"/>
      <c r="P14" s="169"/>
      <c r="Q14" s="169"/>
      <c r="R14" s="169"/>
      <c r="S14" s="40"/>
      <c r="T14" s="40"/>
      <c r="U14" s="40"/>
      <c r="V14" s="25">
        <f t="shared" si="4"/>
        <v>0</v>
      </c>
      <c r="W14" s="25">
        <f t="shared" si="1"/>
        <v>0</v>
      </c>
      <c r="X14" s="25">
        <f t="shared" si="1"/>
        <v>0</v>
      </c>
      <c r="Y14" s="169"/>
      <c r="Z14" s="169"/>
      <c r="AA14" s="108"/>
      <c r="AB14" s="153"/>
      <c r="AC14" s="20"/>
      <c r="AD14" s="25"/>
      <c r="AE14" s="20"/>
      <c r="AF14" s="20"/>
      <c r="AG14" s="25"/>
      <c r="AH14" s="20"/>
      <c r="AI14" s="20"/>
      <c r="AJ14" s="25"/>
      <c r="AK14" s="20"/>
      <c r="AL14" s="20"/>
      <c r="AM14" s="25"/>
      <c r="AN14" s="20"/>
      <c r="AO14" s="20"/>
      <c r="AP14" s="25"/>
      <c r="AQ14" s="108">
        <f t="shared" si="5"/>
        <v>0</v>
      </c>
      <c r="AR14" s="108">
        <f t="shared" si="5"/>
        <v>0</v>
      </c>
      <c r="AS14" s="108">
        <f t="shared" si="2"/>
        <v>0</v>
      </c>
      <c r="AT14" s="62" t="s">
        <v>23</v>
      </c>
      <c r="AU14" s="295" t="s">
        <v>31</v>
      </c>
      <c r="AV14" s="49"/>
      <c r="AW14" s="12"/>
    </row>
    <row r="15" spans="1:49" ht="24" customHeight="1">
      <c r="A15" s="48" t="s">
        <v>25</v>
      </c>
      <c r="B15" s="294"/>
      <c r="C15" s="101" t="s">
        <v>24</v>
      </c>
      <c r="D15" s="126"/>
      <c r="E15" s="126"/>
      <c r="F15" s="126"/>
      <c r="G15" s="126"/>
      <c r="H15" s="126"/>
      <c r="I15" s="126"/>
      <c r="J15" s="116">
        <f t="shared" si="3"/>
        <v>0</v>
      </c>
      <c r="K15" s="116">
        <f t="shared" si="0"/>
        <v>0</v>
      </c>
      <c r="L15" s="116">
        <f t="shared" si="0"/>
        <v>0</v>
      </c>
      <c r="M15" s="64"/>
      <c r="N15" s="64"/>
      <c r="O15" s="227"/>
      <c r="P15" s="213"/>
      <c r="Q15" s="213"/>
      <c r="R15" s="213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3"/>
      <c r="Z15" s="213"/>
      <c r="AA15" s="109"/>
      <c r="AB15" s="157"/>
      <c r="AC15" s="23"/>
      <c r="AD15" s="24"/>
      <c r="AE15" s="23"/>
      <c r="AF15" s="23"/>
      <c r="AG15" s="24"/>
      <c r="AH15" s="23"/>
      <c r="AI15" s="23"/>
      <c r="AJ15" s="24"/>
      <c r="AK15" s="23"/>
      <c r="AL15" s="23"/>
      <c r="AM15" s="24"/>
      <c r="AN15" s="23"/>
      <c r="AO15" s="23"/>
      <c r="AP15" s="24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96"/>
      <c r="AV15" s="49" t="s">
        <v>25</v>
      </c>
      <c r="AW15" s="12"/>
    </row>
    <row r="16" spans="1:49" ht="24" customHeight="1">
      <c r="A16" s="48"/>
      <c r="B16" s="293" t="s">
        <v>32</v>
      </c>
      <c r="C16" s="102" t="s">
        <v>23</v>
      </c>
      <c r="D16" s="125"/>
      <c r="E16" s="125"/>
      <c r="F16" s="125"/>
      <c r="G16" s="125"/>
      <c r="H16" s="125"/>
      <c r="I16" s="125"/>
      <c r="J16" s="25">
        <f t="shared" si="3"/>
        <v>0</v>
      </c>
      <c r="K16" s="25">
        <f t="shared" si="0"/>
        <v>0</v>
      </c>
      <c r="L16" s="25">
        <f t="shared" si="0"/>
        <v>0</v>
      </c>
      <c r="M16" s="63"/>
      <c r="N16" s="63"/>
      <c r="O16" s="228"/>
      <c r="P16" s="169"/>
      <c r="Q16" s="169"/>
      <c r="R16" s="169"/>
      <c r="S16" s="40"/>
      <c r="T16" s="40"/>
      <c r="U16" s="40"/>
      <c r="V16" s="25">
        <f t="shared" si="4"/>
        <v>0</v>
      </c>
      <c r="W16" s="25">
        <f t="shared" si="1"/>
        <v>0</v>
      </c>
      <c r="X16" s="25">
        <f t="shared" si="1"/>
        <v>0</v>
      </c>
      <c r="Y16" s="169"/>
      <c r="Z16" s="169"/>
      <c r="AA16" s="108"/>
      <c r="AB16" s="153"/>
      <c r="AC16" s="20"/>
      <c r="AD16" s="25"/>
      <c r="AE16" s="20"/>
      <c r="AF16" s="20"/>
      <c r="AG16" s="25"/>
      <c r="AH16" s="20">
        <v>82</v>
      </c>
      <c r="AI16" s="20">
        <v>88.655799999999999</v>
      </c>
      <c r="AJ16" s="25">
        <v>41682.508000000002</v>
      </c>
      <c r="AK16" s="20"/>
      <c r="AL16" s="20"/>
      <c r="AM16" s="25"/>
      <c r="AN16" s="20"/>
      <c r="AO16" s="20"/>
      <c r="AP16" s="25"/>
      <c r="AQ16" s="108">
        <f t="shared" si="5"/>
        <v>82</v>
      </c>
      <c r="AR16" s="108">
        <f t="shared" si="5"/>
        <v>88.655799999999999</v>
      </c>
      <c r="AS16" s="108">
        <f t="shared" si="2"/>
        <v>41682.508000000002</v>
      </c>
      <c r="AT16" s="32" t="s">
        <v>23</v>
      </c>
      <c r="AU16" s="295" t="s">
        <v>32</v>
      </c>
      <c r="AV16" s="49"/>
      <c r="AW16" s="12"/>
    </row>
    <row r="17" spans="1:49" ht="24" customHeight="1">
      <c r="A17" s="48" t="s">
        <v>27</v>
      </c>
      <c r="B17" s="294"/>
      <c r="C17" s="101" t="s">
        <v>24</v>
      </c>
      <c r="D17" s="126"/>
      <c r="E17" s="126"/>
      <c r="F17" s="126"/>
      <c r="G17" s="126"/>
      <c r="H17" s="126"/>
      <c r="I17" s="126"/>
      <c r="J17" s="116">
        <f t="shared" si="3"/>
        <v>0</v>
      </c>
      <c r="K17" s="116">
        <f t="shared" si="0"/>
        <v>0</v>
      </c>
      <c r="L17" s="116">
        <f t="shared" si="0"/>
        <v>0</v>
      </c>
      <c r="M17" s="64"/>
      <c r="N17" s="64"/>
      <c r="O17" s="227"/>
      <c r="P17" s="213"/>
      <c r="Q17" s="213"/>
      <c r="R17" s="213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3"/>
      <c r="Z17" s="213"/>
      <c r="AA17" s="109"/>
      <c r="AB17" s="157"/>
      <c r="AC17" s="23"/>
      <c r="AD17" s="24"/>
      <c r="AE17" s="23"/>
      <c r="AF17" s="23"/>
      <c r="AG17" s="24"/>
      <c r="AH17" s="23"/>
      <c r="AI17" s="23"/>
      <c r="AJ17" s="24"/>
      <c r="AK17" s="23"/>
      <c r="AL17" s="23"/>
      <c r="AM17" s="24"/>
      <c r="AN17" s="23"/>
      <c r="AO17" s="23"/>
      <c r="AP17" s="24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96"/>
      <c r="AV17" s="49" t="s">
        <v>27</v>
      </c>
      <c r="AW17" s="12"/>
    </row>
    <row r="18" spans="1:49" ht="24" customHeight="1">
      <c r="A18" s="48"/>
      <c r="B18" s="293" t="s">
        <v>33</v>
      </c>
      <c r="C18" s="102" t="s">
        <v>23</v>
      </c>
      <c r="D18" s="125"/>
      <c r="E18" s="125"/>
      <c r="F18" s="125"/>
      <c r="G18" s="125"/>
      <c r="H18" s="125"/>
      <c r="I18" s="125"/>
      <c r="J18" s="25">
        <f t="shared" si="3"/>
        <v>0</v>
      </c>
      <c r="K18" s="25">
        <f t="shared" si="0"/>
        <v>0</v>
      </c>
      <c r="L18" s="25">
        <f t="shared" si="0"/>
        <v>0</v>
      </c>
      <c r="M18" s="63"/>
      <c r="N18" s="63"/>
      <c r="O18" s="228"/>
      <c r="P18" s="169">
        <v>198</v>
      </c>
      <c r="Q18" s="169">
        <v>356.13369999999998</v>
      </c>
      <c r="R18" s="169">
        <v>115862.921</v>
      </c>
      <c r="S18" s="110"/>
      <c r="T18" s="40"/>
      <c r="U18" s="40"/>
      <c r="V18" s="25">
        <f t="shared" si="4"/>
        <v>198</v>
      </c>
      <c r="W18" s="25">
        <f t="shared" si="1"/>
        <v>356.13369999999998</v>
      </c>
      <c r="X18" s="25">
        <f t="shared" si="1"/>
        <v>115862.921</v>
      </c>
      <c r="Y18" s="169"/>
      <c r="Z18" s="169"/>
      <c r="AA18" s="108"/>
      <c r="AB18" s="153"/>
      <c r="AC18" s="20"/>
      <c r="AD18" s="25"/>
      <c r="AE18" s="20">
        <v>3</v>
      </c>
      <c r="AF18" s="20">
        <v>0.28799999999999998</v>
      </c>
      <c r="AG18" s="25">
        <v>486.702</v>
      </c>
      <c r="AH18" s="20">
        <v>1</v>
      </c>
      <c r="AI18" s="20">
        <v>0.10349999999999999</v>
      </c>
      <c r="AJ18" s="25">
        <v>141.03899999999999</v>
      </c>
      <c r="AK18" s="20"/>
      <c r="AL18" s="20"/>
      <c r="AM18" s="25"/>
      <c r="AN18" s="20"/>
      <c r="AO18" s="20"/>
      <c r="AP18" s="25"/>
      <c r="AQ18" s="108">
        <f t="shared" si="5"/>
        <v>202</v>
      </c>
      <c r="AR18" s="108">
        <f t="shared" si="5"/>
        <v>356.52519999999998</v>
      </c>
      <c r="AS18" s="108">
        <f t="shared" si="2"/>
        <v>116490.66200000001</v>
      </c>
      <c r="AT18" s="32" t="s">
        <v>23</v>
      </c>
      <c r="AU18" s="295" t="s">
        <v>33</v>
      </c>
      <c r="AV18" s="49"/>
      <c r="AW18" s="12"/>
    </row>
    <row r="19" spans="1:49" ht="24" customHeight="1">
      <c r="A19" s="26"/>
      <c r="B19" s="294"/>
      <c r="C19" s="101" t="s">
        <v>24</v>
      </c>
      <c r="D19" s="126"/>
      <c r="E19" s="126"/>
      <c r="F19" s="126"/>
      <c r="G19" s="126"/>
      <c r="H19" s="126"/>
      <c r="I19" s="126"/>
      <c r="J19" s="116">
        <f t="shared" si="3"/>
        <v>0</v>
      </c>
      <c r="K19" s="116">
        <f t="shared" si="0"/>
        <v>0</v>
      </c>
      <c r="L19" s="116">
        <f t="shared" si="0"/>
        <v>0</v>
      </c>
      <c r="M19" s="64"/>
      <c r="N19" s="64"/>
      <c r="O19" s="227"/>
      <c r="P19" s="213"/>
      <c r="Q19" s="213"/>
      <c r="R19" s="213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3"/>
      <c r="Z19" s="213"/>
      <c r="AA19" s="109"/>
      <c r="AB19" s="157"/>
      <c r="AC19" s="23"/>
      <c r="AD19" s="24"/>
      <c r="AE19" s="23"/>
      <c r="AF19" s="23"/>
      <c r="AG19" s="24"/>
      <c r="AH19" s="23"/>
      <c r="AI19" s="23"/>
      <c r="AJ19" s="24"/>
      <c r="AK19" s="23"/>
      <c r="AL19" s="23"/>
      <c r="AM19" s="24"/>
      <c r="AN19" s="23"/>
      <c r="AO19" s="23"/>
      <c r="AP19" s="24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96"/>
      <c r="AV19" s="27"/>
      <c r="AW19" s="12"/>
    </row>
    <row r="20" spans="1:49" ht="24" customHeight="1">
      <c r="A20" s="48" t="s">
        <v>34</v>
      </c>
      <c r="B20" s="293" t="s">
        <v>35</v>
      </c>
      <c r="C20" s="102" t="s">
        <v>23</v>
      </c>
      <c r="D20" s="125"/>
      <c r="E20" s="125"/>
      <c r="F20" s="125"/>
      <c r="G20" s="125"/>
      <c r="H20" s="125"/>
      <c r="I20" s="125"/>
      <c r="J20" s="25">
        <f t="shared" si="3"/>
        <v>0</v>
      </c>
      <c r="K20" s="25">
        <f t="shared" si="0"/>
        <v>0</v>
      </c>
      <c r="L20" s="25">
        <f t="shared" si="0"/>
        <v>0</v>
      </c>
      <c r="M20" s="63"/>
      <c r="N20" s="63"/>
      <c r="O20" s="228"/>
      <c r="P20" s="169"/>
      <c r="Q20" s="169"/>
      <c r="R20" s="169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69"/>
      <c r="Z20" s="169"/>
      <c r="AA20" s="108"/>
      <c r="AB20" s="153"/>
      <c r="AC20" s="20"/>
      <c r="AD20" s="25"/>
      <c r="AE20" s="20"/>
      <c r="AF20" s="20"/>
      <c r="AG20" s="25"/>
      <c r="AH20" s="20"/>
      <c r="AI20" s="20"/>
      <c r="AJ20" s="25"/>
      <c r="AK20" s="20"/>
      <c r="AL20" s="20"/>
      <c r="AM20" s="25"/>
      <c r="AN20" s="20"/>
      <c r="AO20" s="20"/>
      <c r="AP20" s="25"/>
      <c r="AQ20" s="108">
        <f t="shared" si="5"/>
        <v>0</v>
      </c>
      <c r="AR20" s="108">
        <f t="shared" si="5"/>
        <v>0</v>
      </c>
      <c r="AS20" s="108">
        <f t="shared" si="2"/>
        <v>0</v>
      </c>
      <c r="AT20" s="32" t="s">
        <v>23</v>
      </c>
      <c r="AU20" s="295" t="s">
        <v>35</v>
      </c>
      <c r="AV20" s="49" t="s">
        <v>34</v>
      </c>
      <c r="AW20" s="12"/>
    </row>
    <row r="21" spans="1:49" ht="24" customHeight="1">
      <c r="A21" s="48" t="s">
        <v>25</v>
      </c>
      <c r="B21" s="294"/>
      <c r="C21" s="101" t="s">
        <v>24</v>
      </c>
      <c r="D21" s="126"/>
      <c r="E21" s="126"/>
      <c r="F21" s="126"/>
      <c r="G21" s="126"/>
      <c r="H21" s="126"/>
      <c r="I21" s="126"/>
      <c r="J21" s="116">
        <f t="shared" si="3"/>
        <v>0</v>
      </c>
      <c r="K21" s="116">
        <f t="shared" si="0"/>
        <v>0</v>
      </c>
      <c r="L21" s="116">
        <f t="shared" si="0"/>
        <v>0</v>
      </c>
      <c r="M21" s="64"/>
      <c r="N21" s="64"/>
      <c r="O21" s="227"/>
      <c r="P21" s="213"/>
      <c r="Q21" s="213"/>
      <c r="R21" s="213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3"/>
      <c r="Z21" s="213"/>
      <c r="AA21" s="109"/>
      <c r="AB21" s="157"/>
      <c r="AC21" s="23"/>
      <c r="AD21" s="24"/>
      <c r="AE21" s="23"/>
      <c r="AF21" s="23"/>
      <c r="AG21" s="24"/>
      <c r="AH21" s="23"/>
      <c r="AI21" s="23"/>
      <c r="AJ21" s="24"/>
      <c r="AK21" s="23"/>
      <c r="AL21" s="23"/>
      <c r="AM21" s="24"/>
      <c r="AN21" s="23"/>
      <c r="AO21" s="23"/>
      <c r="AP21" s="24"/>
      <c r="AQ21" s="45">
        <f t="shared" si="5"/>
        <v>0</v>
      </c>
      <c r="AR21" s="45">
        <f t="shared" si="5"/>
        <v>0</v>
      </c>
      <c r="AS21" s="45">
        <f t="shared" si="2"/>
        <v>0</v>
      </c>
      <c r="AT21" s="61" t="s">
        <v>24</v>
      </c>
      <c r="AU21" s="296"/>
      <c r="AV21" s="49" t="s">
        <v>25</v>
      </c>
      <c r="AW21" s="12"/>
    </row>
    <row r="22" spans="1:49" ht="24" customHeight="1">
      <c r="A22" s="48" t="s">
        <v>27</v>
      </c>
      <c r="B22" s="293" t="s">
        <v>36</v>
      </c>
      <c r="C22" s="102" t="s">
        <v>23</v>
      </c>
      <c r="D22" s="125"/>
      <c r="E22" s="125"/>
      <c r="F22" s="125"/>
      <c r="G22" s="125"/>
      <c r="H22" s="125"/>
      <c r="I22" s="125"/>
      <c r="J22" s="25">
        <f t="shared" si="3"/>
        <v>0</v>
      </c>
      <c r="K22" s="25">
        <f t="shared" si="3"/>
        <v>0</v>
      </c>
      <c r="L22" s="25">
        <f t="shared" si="3"/>
        <v>0</v>
      </c>
      <c r="M22" s="63"/>
      <c r="N22" s="63"/>
      <c r="O22" s="228"/>
      <c r="P22" s="169"/>
      <c r="Q22" s="169"/>
      <c r="R22" s="169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69"/>
      <c r="Z22" s="169"/>
      <c r="AA22" s="108"/>
      <c r="AB22" s="153"/>
      <c r="AC22" s="20"/>
      <c r="AD22" s="25"/>
      <c r="AE22" s="20"/>
      <c r="AF22" s="20"/>
      <c r="AG22" s="25"/>
      <c r="AH22" s="20"/>
      <c r="AI22" s="20"/>
      <c r="AJ22" s="25"/>
      <c r="AK22" s="20"/>
      <c r="AL22" s="20"/>
      <c r="AM22" s="25"/>
      <c r="AN22" s="20"/>
      <c r="AO22" s="20"/>
      <c r="AP22" s="25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95" t="s">
        <v>36</v>
      </c>
      <c r="AV22" s="49" t="s">
        <v>27</v>
      </c>
      <c r="AW22" s="12"/>
    </row>
    <row r="23" spans="1:49" ht="24" customHeight="1">
      <c r="A23" s="26"/>
      <c r="B23" s="294"/>
      <c r="C23" s="101" t="s">
        <v>24</v>
      </c>
      <c r="D23" s="126"/>
      <c r="E23" s="126"/>
      <c r="F23" s="126"/>
      <c r="G23" s="126"/>
      <c r="H23" s="126"/>
      <c r="I23" s="126"/>
      <c r="J23" s="116">
        <f t="shared" si="3"/>
        <v>0</v>
      </c>
      <c r="K23" s="116">
        <f t="shared" si="3"/>
        <v>0</v>
      </c>
      <c r="L23" s="116">
        <f t="shared" si="3"/>
        <v>0</v>
      </c>
      <c r="M23" s="64"/>
      <c r="N23" s="64"/>
      <c r="O23" s="227"/>
      <c r="P23" s="213"/>
      <c r="Q23" s="213"/>
      <c r="R23" s="213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3"/>
      <c r="Z23" s="213"/>
      <c r="AA23" s="109"/>
      <c r="AB23" s="157"/>
      <c r="AC23" s="23"/>
      <c r="AD23" s="24"/>
      <c r="AE23" s="23"/>
      <c r="AF23" s="23"/>
      <c r="AG23" s="24"/>
      <c r="AH23" s="23"/>
      <c r="AI23" s="23"/>
      <c r="AJ23" s="24"/>
      <c r="AK23" s="23"/>
      <c r="AL23" s="23"/>
      <c r="AM23" s="24"/>
      <c r="AN23" s="23"/>
      <c r="AO23" s="23"/>
      <c r="AP23" s="24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96"/>
      <c r="AV23" s="27"/>
      <c r="AW23" s="12"/>
    </row>
    <row r="24" spans="1:49" ht="24" customHeight="1">
      <c r="A24" s="48"/>
      <c r="B24" s="293" t="s">
        <v>37</v>
      </c>
      <c r="C24" s="102" t="s">
        <v>23</v>
      </c>
      <c r="D24" s="125"/>
      <c r="E24" s="125"/>
      <c r="F24" s="125"/>
      <c r="G24" s="125"/>
      <c r="H24" s="125"/>
      <c r="I24" s="125"/>
      <c r="J24" s="25">
        <f t="shared" si="3"/>
        <v>0</v>
      </c>
      <c r="K24" s="25">
        <f t="shared" si="3"/>
        <v>0</v>
      </c>
      <c r="L24" s="25">
        <f t="shared" si="3"/>
        <v>0</v>
      </c>
      <c r="M24" s="63">
        <v>36</v>
      </c>
      <c r="N24" s="63">
        <v>167.87520000000001</v>
      </c>
      <c r="O24" s="228">
        <v>66903.260999999999</v>
      </c>
      <c r="P24" s="169"/>
      <c r="Q24" s="169"/>
      <c r="R24" s="169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69"/>
      <c r="Z24" s="169"/>
      <c r="AA24" s="108"/>
      <c r="AB24" s="153">
        <v>2</v>
      </c>
      <c r="AC24" s="20">
        <v>0.1275</v>
      </c>
      <c r="AD24" s="25">
        <v>41.320999999999998</v>
      </c>
      <c r="AE24" s="20"/>
      <c r="AF24" s="20"/>
      <c r="AG24" s="25"/>
      <c r="AH24" s="20"/>
      <c r="AI24" s="20"/>
      <c r="AJ24" s="25"/>
      <c r="AK24" s="20"/>
      <c r="AL24" s="20"/>
      <c r="AM24" s="25"/>
      <c r="AN24" s="20"/>
      <c r="AO24" s="20"/>
      <c r="AP24" s="25"/>
      <c r="AQ24" s="108">
        <f t="shared" si="5"/>
        <v>38</v>
      </c>
      <c r="AR24" s="108">
        <f t="shared" si="5"/>
        <v>168.0027</v>
      </c>
      <c r="AS24" s="108">
        <f t="shared" si="5"/>
        <v>66944.581999999995</v>
      </c>
      <c r="AT24" s="32" t="s">
        <v>23</v>
      </c>
      <c r="AU24" s="295" t="s">
        <v>37</v>
      </c>
      <c r="AV24" s="49"/>
      <c r="AW24" s="12"/>
    </row>
    <row r="25" spans="1:49" ht="24" customHeight="1">
      <c r="A25" s="48" t="s">
        <v>38</v>
      </c>
      <c r="B25" s="294"/>
      <c r="C25" s="101" t="s">
        <v>24</v>
      </c>
      <c r="D25" s="126"/>
      <c r="E25" s="126"/>
      <c r="F25" s="126"/>
      <c r="G25" s="126"/>
      <c r="H25" s="126"/>
      <c r="I25" s="126"/>
      <c r="J25" s="116">
        <f t="shared" si="3"/>
        <v>0</v>
      </c>
      <c r="K25" s="116">
        <f t="shared" si="3"/>
        <v>0</v>
      </c>
      <c r="L25" s="116">
        <f t="shared" si="3"/>
        <v>0</v>
      </c>
      <c r="M25" s="64">
        <v>41</v>
      </c>
      <c r="N25" s="64">
        <v>377.98230000000001</v>
      </c>
      <c r="O25" s="227">
        <v>133833.88099999999</v>
      </c>
      <c r="P25" s="213"/>
      <c r="Q25" s="213"/>
      <c r="R25" s="213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3"/>
      <c r="Z25" s="213"/>
      <c r="AA25" s="109"/>
      <c r="AB25" s="157"/>
      <c r="AC25" s="23"/>
      <c r="AD25" s="24"/>
      <c r="AE25" s="23"/>
      <c r="AF25" s="23"/>
      <c r="AG25" s="24"/>
      <c r="AH25" s="23"/>
      <c r="AI25" s="23"/>
      <c r="AJ25" s="24"/>
      <c r="AK25" s="23"/>
      <c r="AL25" s="23"/>
      <c r="AM25" s="24"/>
      <c r="AN25" s="23"/>
      <c r="AO25" s="23"/>
      <c r="AP25" s="24"/>
      <c r="AQ25" s="45">
        <f t="shared" si="5"/>
        <v>41</v>
      </c>
      <c r="AR25" s="45">
        <f t="shared" si="5"/>
        <v>377.98230000000001</v>
      </c>
      <c r="AS25" s="45">
        <f t="shared" si="5"/>
        <v>133833.88099999999</v>
      </c>
      <c r="AT25" s="61" t="s">
        <v>24</v>
      </c>
      <c r="AU25" s="296"/>
      <c r="AV25" s="49" t="s">
        <v>38</v>
      </c>
      <c r="AW25" s="12"/>
    </row>
    <row r="26" spans="1:49" ht="24" customHeight="1">
      <c r="A26" s="48"/>
      <c r="B26" s="293" t="s">
        <v>39</v>
      </c>
      <c r="C26" s="102" t="s">
        <v>23</v>
      </c>
      <c r="D26" s="125"/>
      <c r="E26" s="125"/>
      <c r="F26" s="125"/>
      <c r="G26" s="125"/>
      <c r="H26" s="125"/>
      <c r="I26" s="125"/>
      <c r="J26" s="25">
        <f t="shared" si="3"/>
        <v>0</v>
      </c>
      <c r="K26" s="25">
        <f t="shared" si="3"/>
        <v>0</v>
      </c>
      <c r="L26" s="25">
        <f t="shared" si="3"/>
        <v>0</v>
      </c>
      <c r="M26" s="63"/>
      <c r="N26" s="63"/>
      <c r="O26" s="228"/>
      <c r="P26" s="169"/>
      <c r="Q26" s="169"/>
      <c r="R26" s="169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69"/>
      <c r="Z26" s="169"/>
      <c r="AA26" s="108"/>
      <c r="AB26" s="153"/>
      <c r="AC26" s="20"/>
      <c r="AD26" s="25"/>
      <c r="AE26" s="20"/>
      <c r="AF26" s="20"/>
      <c r="AG26" s="25"/>
      <c r="AH26" s="20"/>
      <c r="AI26" s="20"/>
      <c r="AJ26" s="25"/>
      <c r="AK26" s="20"/>
      <c r="AL26" s="20"/>
      <c r="AM26" s="25"/>
      <c r="AN26" s="20"/>
      <c r="AO26" s="20"/>
      <c r="AP26" s="25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95" t="s">
        <v>39</v>
      </c>
      <c r="AV26" s="49"/>
      <c r="AW26" s="12"/>
    </row>
    <row r="27" spans="1:49" ht="24" customHeight="1">
      <c r="A27" s="48" t="s">
        <v>25</v>
      </c>
      <c r="B27" s="294"/>
      <c r="C27" s="101" t="s">
        <v>24</v>
      </c>
      <c r="D27" s="126"/>
      <c r="E27" s="126"/>
      <c r="F27" s="126"/>
      <c r="G27" s="126"/>
      <c r="H27" s="126"/>
      <c r="I27" s="126"/>
      <c r="J27" s="116">
        <f t="shared" si="3"/>
        <v>0</v>
      </c>
      <c r="K27" s="116">
        <f t="shared" si="3"/>
        <v>0</v>
      </c>
      <c r="L27" s="116">
        <f t="shared" si="3"/>
        <v>0</v>
      </c>
      <c r="M27" s="64"/>
      <c r="N27" s="64"/>
      <c r="O27" s="227"/>
      <c r="P27" s="213"/>
      <c r="Q27" s="213"/>
      <c r="R27" s="213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3"/>
      <c r="Z27" s="213"/>
      <c r="AA27" s="109"/>
      <c r="AB27" s="157"/>
      <c r="AC27" s="23"/>
      <c r="AD27" s="24"/>
      <c r="AE27" s="23"/>
      <c r="AF27" s="23"/>
      <c r="AG27" s="24"/>
      <c r="AH27" s="23"/>
      <c r="AI27" s="23"/>
      <c r="AJ27" s="24"/>
      <c r="AK27" s="23"/>
      <c r="AL27" s="23"/>
      <c r="AM27" s="24"/>
      <c r="AN27" s="23"/>
      <c r="AO27" s="23"/>
      <c r="AP27" s="24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96"/>
      <c r="AV27" s="49" t="s">
        <v>25</v>
      </c>
      <c r="AW27" s="12"/>
    </row>
    <row r="28" spans="1:49" ht="24" customHeight="1">
      <c r="A28" s="48"/>
      <c r="B28" s="293" t="s">
        <v>40</v>
      </c>
      <c r="C28" s="102" t="s">
        <v>23</v>
      </c>
      <c r="D28" s="125"/>
      <c r="E28" s="125"/>
      <c r="F28" s="125"/>
      <c r="G28" s="125"/>
      <c r="H28" s="125"/>
      <c r="I28" s="125"/>
      <c r="J28" s="25">
        <f t="shared" si="3"/>
        <v>0</v>
      </c>
      <c r="K28" s="25">
        <f t="shared" si="3"/>
        <v>0</v>
      </c>
      <c r="L28" s="25">
        <f t="shared" si="3"/>
        <v>0</v>
      </c>
      <c r="M28" s="63"/>
      <c r="N28" s="63"/>
      <c r="O28" s="228"/>
      <c r="P28" s="169"/>
      <c r="Q28" s="169"/>
      <c r="R28" s="169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69"/>
      <c r="Z28" s="169"/>
      <c r="AA28" s="108"/>
      <c r="AB28" s="153"/>
      <c r="AC28" s="20"/>
      <c r="AD28" s="25"/>
      <c r="AE28" s="20"/>
      <c r="AF28" s="20"/>
      <c r="AG28" s="25"/>
      <c r="AH28" s="20"/>
      <c r="AI28" s="20"/>
      <c r="AJ28" s="25"/>
      <c r="AK28" s="20"/>
      <c r="AL28" s="20"/>
      <c r="AM28" s="25"/>
      <c r="AN28" s="20"/>
      <c r="AO28" s="20"/>
      <c r="AP28" s="25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95" t="s">
        <v>40</v>
      </c>
      <c r="AV28" s="49"/>
      <c r="AW28" s="12"/>
    </row>
    <row r="29" spans="1:49" ht="24" customHeight="1">
      <c r="A29" s="48" t="s">
        <v>27</v>
      </c>
      <c r="B29" s="294"/>
      <c r="C29" s="101" t="s">
        <v>24</v>
      </c>
      <c r="D29" s="126"/>
      <c r="E29" s="126"/>
      <c r="F29" s="126"/>
      <c r="G29" s="126"/>
      <c r="H29" s="126"/>
      <c r="I29" s="126"/>
      <c r="J29" s="116">
        <f t="shared" si="3"/>
        <v>0</v>
      </c>
      <c r="K29" s="116">
        <f t="shared" si="3"/>
        <v>0</v>
      </c>
      <c r="L29" s="116">
        <f t="shared" si="3"/>
        <v>0</v>
      </c>
      <c r="M29" s="64"/>
      <c r="N29" s="64"/>
      <c r="O29" s="227"/>
      <c r="P29" s="213"/>
      <c r="Q29" s="213"/>
      <c r="R29" s="213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3"/>
      <c r="Z29" s="213"/>
      <c r="AA29" s="109"/>
      <c r="AB29" s="157"/>
      <c r="AC29" s="23"/>
      <c r="AD29" s="24"/>
      <c r="AE29" s="23"/>
      <c r="AF29" s="23"/>
      <c r="AG29" s="24"/>
      <c r="AH29" s="23"/>
      <c r="AI29" s="23"/>
      <c r="AJ29" s="24"/>
      <c r="AK29" s="23"/>
      <c r="AL29" s="23"/>
      <c r="AM29" s="24"/>
      <c r="AN29" s="23"/>
      <c r="AO29" s="23"/>
      <c r="AP29" s="24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96"/>
      <c r="AV29" s="49" t="s">
        <v>27</v>
      </c>
      <c r="AW29" s="12"/>
    </row>
    <row r="30" spans="1:49" ht="24" customHeight="1">
      <c r="A30" s="48"/>
      <c r="B30" s="293" t="s">
        <v>41</v>
      </c>
      <c r="C30" s="102" t="s">
        <v>23</v>
      </c>
      <c r="D30" s="125">
        <v>51</v>
      </c>
      <c r="E30" s="125">
        <v>19.747</v>
      </c>
      <c r="F30" s="167">
        <v>16374.240429476173</v>
      </c>
      <c r="G30" s="125">
        <v>69</v>
      </c>
      <c r="H30" s="125">
        <v>23.044799999999999</v>
      </c>
      <c r="I30" s="125">
        <v>21673.580999999998</v>
      </c>
      <c r="J30" s="25">
        <f t="shared" si="3"/>
        <v>120</v>
      </c>
      <c r="K30" s="25">
        <f t="shared" si="3"/>
        <v>42.791799999999995</v>
      </c>
      <c r="L30" s="25">
        <f t="shared" si="3"/>
        <v>38047.821429476171</v>
      </c>
      <c r="M30" s="63"/>
      <c r="N30" s="63"/>
      <c r="O30" s="228"/>
      <c r="P30" s="169"/>
      <c r="Q30" s="169"/>
      <c r="R30" s="169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69">
        <v>91</v>
      </c>
      <c r="Z30" s="169">
        <v>76.965299999999999</v>
      </c>
      <c r="AA30" s="108">
        <v>23400.697</v>
      </c>
      <c r="AB30" s="153">
        <v>631</v>
      </c>
      <c r="AC30" s="20">
        <v>21.659099999999999</v>
      </c>
      <c r="AD30" s="25">
        <v>11408.188</v>
      </c>
      <c r="AE30" s="20">
        <v>38</v>
      </c>
      <c r="AF30" s="20">
        <v>3.9085999999999999</v>
      </c>
      <c r="AG30" s="25">
        <v>3242.29</v>
      </c>
      <c r="AH30" s="20">
        <v>118</v>
      </c>
      <c r="AI30" s="20">
        <v>37.965400000000002</v>
      </c>
      <c r="AJ30" s="25">
        <v>30932.687000000002</v>
      </c>
      <c r="AK30" s="20">
        <v>247</v>
      </c>
      <c r="AL30" s="20">
        <v>18.1114</v>
      </c>
      <c r="AM30" s="25">
        <v>13149.302</v>
      </c>
      <c r="AN30" s="20">
        <v>455</v>
      </c>
      <c r="AO30" s="20">
        <v>90.083539999999999</v>
      </c>
      <c r="AP30" s="25">
        <v>50509.633999999998</v>
      </c>
      <c r="AQ30" s="108">
        <f t="shared" si="5"/>
        <v>1700</v>
      </c>
      <c r="AR30" s="108">
        <f t="shared" si="5"/>
        <v>291.48514</v>
      </c>
      <c r="AS30" s="108">
        <f t="shared" si="5"/>
        <v>170690.61942947615</v>
      </c>
      <c r="AT30" s="32" t="s">
        <v>23</v>
      </c>
      <c r="AU30" s="295" t="s">
        <v>41</v>
      </c>
      <c r="AV30" s="28"/>
      <c r="AW30" s="12"/>
    </row>
    <row r="31" spans="1:49" ht="24" customHeight="1">
      <c r="A31" s="26"/>
      <c r="B31" s="294"/>
      <c r="C31" s="101" t="s">
        <v>24</v>
      </c>
      <c r="D31" s="126"/>
      <c r="E31" s="126"/>
      <c r="F31" s="126"/>
      <c r="G31" s="126"/>
      <c r="H31" s="126"/>
      <c r="I31" s="126"/>
      <c r="J31" s="116">
        <f t="shared" si="3"/>
        <v>0</v>
      </c>
      <c r="K31" s="116">
        <f t="shared" si="3"/>
        <v>0</v>
      </c>
      <c r="L31" s="116">
        <f t="shared" si="3"/>
        <v>0</v>
      </c>
      <c r="M31" s="64"/>
      <c r="N31" s="64"/>
      <c r="O31" s="227"/>
      <c r="P31" s="213"/>
      <c r="Q31" s="213"/>
      <c r="R31" s="213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3"/>
      <c r="Z31" s="213"/>
      <c r="AA31" s="109"/>
      <c r="AB31" s="157"/>
      <c r="AC31" s="23"/>
      <c r="AD31" s="24"/>
      <c r="AE31" s="23"/>
      <c r="AF31" s="23"/>
      <c r="AG31" s="24"/>
      <c r="AH31" s="23"/>
      <c r="AI31" s="23"/>
      <c r="AJ31" s="24"/>
      <c r="AK31" s="23"/>
      <c r="AL31" s="23"/>
      <c r="AM31" s="24"/>
      <c r="AN31" s="23"/>
      <c r="AO31" s="23"/>
      <c r="AP31" s="24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96"/>
      <c r="AV31" s="27"/>
      <c r="AW31" s="12"/>
    </row>
    <row r="32" spans="1:49" ht="24" customHeight="1">
      <c r="A32" s="48" t="s">
        <v>42</v>
      </c>
      <c r="B32" s="293" t="s">
        <v>43</v>
      </c>
      <c r="C32" s="102" t="s">
        <v>23</v>
      </c>
      <c r="D32" s="125"/>
      <c r="E32" s="125"/>
      <c r="F32" s="125"/>
      <c r="G32" s="125"/>
      <c r="H32" s="125"/>
      <c r="I32" s="125"/>
      <c r="J32" s="25">
        <f t="shared" si="3"/>
        <v>0</v>
      </c>
      <c r="K32" s="25">
        <f t="shared" si="3"/>
        <v>0</v>
      </c>
      <c r="L32" s="25">
        <f t="shared" si="3"/>
        <v>0</v>
      </c>
      <c r="M32" s="63">
        <v>132</v>
      </c>
      <c r="N32" s="63">
        <v>253.69450000000001</v>
      </c>
      <c r="O32" s="228">
        <v>23996.467000000001</v>
      </c>
      <c r="P32" s="169">
        <v>216</v>
      </c>
      <c r="Q32" s="169">
        <v>2009.4222</v>
      </c>
      <c r="R32" s="169">
        <v>318566.43400000001</v>
      </c>
      <c r="S32" s="40"/>
      <c r="T32" s="40"/>
      <c r="U32" s="40"/>
      <c r="V32" s="25">
        <f t="shared" si="4"/>
        <v>216</v>
      </c>
      <c r="W32" s="25">
        <f t="shared" si="1"/>
        <v>2009.4222</v>
      </c>
      <c r="X32" s="25">
        <f t="shared" si="1"/>
        <v>318566.43400000001</v>
      </c>
      <c r="Y32" s="169">
        <v>161</v>
      </c>
      <c r="Z32" s="169">
        <v>1201.7514000000001</v>
      </c>
      <c r="AA32" s="108">
        <v>141701.72899999999</v>
      </c>
      <c r="AB32" s="153"/>
      <c r="AC32" s="20"/>
      <c r="AD32" s="25"/>
      <c r="AE32" s="20"/>
      <c r="AF32" s="20"/>
      <c r="AG32" s="25"/>
      <c r="AH32" s="20"/>
      <c r="AI32" s="20"/>
      <c r="AJ32" s="25"/>
      <c r="AK32" s="20">
        <v>2</v>
      </c>
      <c r="AL32" s="20">
        <v>1.8E-3</v>
      </c>
      <c r="AM32" s="25">
        <v>1183.9929999999999</v>
      </c>
      <c r="AN32" s="20"/>
      <c r="AO32" s="20"/>
      <c r="AP32" s="25"/>
      <c r="AQ32" s="108">
        <f t="shared" si="5"/>
        <v>511</v>
      </c>
      <c r="AR32" s="108">
        <f t="shared" si="5"/>
        <v>3464.8699000000001</v>
      </c>
      <c r="AS32" s="108">
        <f t="shared" si="5"/>
        <v>485448.62300000002</v>
      </c>
      <c r="AT32" s="53" t="s">
        <v>23</v>
      </c>
      <c r="AU32" s="295" t="s">
        <v>43</v>
      </c>
      <c r="AV32" s="49" t="s">
        <v>42</v>
      </c>
      <c r="AW32" s="12"/>
    </row>
    <row r="33" spans="1:49" ht="24" customHeight="1">
      <c r="A33" s="48" t="s">
        <v>44</v>
      </c>
      <c r="B33" s="294"/>
      <c r="C33" s="101" t="s">
        <v>24</v>
      </c>
      <c r="D33" s="126"/>
      <c r="E33" s="126"/>
      <c r="F33" s="126"/>
      <c r="G33" s="126"/>
      <c r="H33" s="126"/>
      <c r="I33" s="126"/>
      <c r="J33" s="116">
        <f t="shared" si="3"/>
        <v>0</v>
      </c>
      <c r="K33" s="116">
        <f t="shared" si="3"/>
        <v>0</v>
      </c>
      <c r="L33" s="116">
        <f t="shared" si="3"/>
        <v>0</v>
      </c>
      <c r="M33" s="64"/>
      <c r="N33" s="64"/>
      <c r="O33" s="227"/>
      <c r="P33" s="213"/>
      <c r="Q33" s="213"/>
      <c r="R33" s="213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3"/>
      <c r="Z33" s="213"/>
      <c r="AA33" s="109"/>
      <c r="AB33" s="157"/>
      <c r="AC33" s="23"/>
      <c r="AD33" s="24"/>
      <c r="AE33" s="23"/>
      <c r="AF33" s="23"/>
      <c r="AG33" s="24"/>
      <c r="AH33" s="23"/>
      <c r="AI33" s="23"/>
      <c r="AJ33" s="24"/>
      <c r="AK33" s="23"/>
      <c r="AL33" s="23"/>
      <c r="AM33" s="24"/>
      <c r="AN33" s="23"/>
      <c r="AO33" s="23"/>
      <c r="AP33" s="24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96"/>
      <c r="AV33" s="49" t="s">
        <v>44</v>
      </c>
      <c r="AW33" s="12"/>
    </row>
    <row r="34" spans="1:49" ht="24" customHeight="1">
      <c r="A34" s="48" t="s">
        <v>25</v>
      </c>
      <c r="B34" s="293" t="s">
        <v>45</v>
      </c>
      <c r="C34" s="102" t="s">
        <v>23</v>
      </c>
      <c r="D34" s="125"/>
      <c r="E34" s="125"/>
      <c r="F34" s="168"/>
      <c r="G34" s="125">
        <v>5</v>
      </c>
      <c r="H34" s="125">
        <v>0.27650000000000002</v>
      </c>
      <c r="I34" s="125">
        <v>218.53899999999999</v>
      </c>
      <c r="J34" s="25">
        <f t="shared" si="3"/>
        <v>5</v>
      </c>
      <c r="K34" s="25">
        <f t="shared" si="3"/>
        <v>0.27650000000000002</v>
      </c>
      <c r="L34" s="25">
        <f t="shared" si="3"/>
        <v>218.53899999999999</v>
      </c>
      <c r="M34" s="63">
        <v>48</v>
      </c>
      <c r="N34" s="63">
        <v>16.690100000000001</v>
      </c>
      <c r="O34" s="228">
        <v>1789.693</v>
      </c>
      <c r="P34" s="169"/>
      <c r="Q34" s="169"/>
      <c r="R34" s="169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69"/>
      <c r="Z34" s="169"/>
      <c r="AA34" s="108"/>
      <c r="AB34" s="153">
        <v>261</v>
      </c>
      <c r="AC34" s="20">
        <v>116.0078</v>
      </c>
      <c r="AD34" s="25">
        <v>9302.875</v>
      </c>
      <c r="AE34" s="20"/>
      <c r="AF34" s="20"/>
      <c r="AG34" s="25"/>
      <c r="AH34" s="20">
        <v>10</v>
      </c>
      <c r="AI34" s="20">
        <v>0.85540000000000005</v>
      </c>
      <c r="AJ34" s="25">
        <v>352.68200000000002</v>
      </c>
      <c r="AK34" s="20"/>
      <c r="AL34" s="20"/>
      <c r="AM34" s="25"/>
      <c r="AN34" s="20">
        <v>13</v>
      </c>
      <c r="AO34" s="20">
        <v>0.90100000000000002</v>
      </c>
      <c r="AP34" s="25">
        <v>628.27700000000004</v>
      </c>
      <c r="AQ34" s="108">
        <f t="shared" si="5"/>
        <v>337</v>
      </c>
      <c r="AR34" s="108">
        <f t="shared" si="5"/>
        <v>134.73080000000002</v>
      </c>
      <c r="AS34" s="108">
        <f t="shared" si="5"/>
        <v>12292.066000000001</v>
      </c>
      <c r="AT34" s="62" t="s">
        <v>23</v>
      </c>
      <c r="AU34" s="295" t="s">
        <v>45</v>
      </c>
      <c r="AV34" s="49" t="s">
        <v>25</v>
      </c>
      <c r="AW34" s="12"/>
    </row>
    <row r="35" spans="1:49" ht="24" customHeight="1">
      <c r="A35" s="26" t="s">
        <v>27</v>
      </c>
      <c r="B35" s="294"/>
      <c r="C35" s="101" t="s">
        <v>24</v>
      </c>
      <c r="D35" s="126"/>
      <c r="E35" s="126"/>
      <c r="F35" s="126"/>
      <c r="G35" s="126"/>
      <c r="H35" s="126"/>
      <c r="I35" s="126"/>
      <c r="J35" s="116">
        <f t="shared" si="3"/>
        <v>0</v>
      </c>
      <c r="K35" s="116">
        <f t="shared" si="3"/>
        <v>0</v>
      </c>
      <c r="L35" s="116">
        <f t="shared" si="3"/>
        <v>0</v>
      </c>
      <c r="M35" s="64"/>
      <c r="N35" s="64"/>
      <c r="O35" s="227"/>
      <c r="P35" s="213"/>
      <c r="Q35" s="213"/>
      <c r="R35" s="213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3"/>
      <c r="Z35" s="213"/>
      <c r="AA35" s="109"/>
      <c r="AB35" s="157"/>
      <c r="AC35" s="23"/>
      <c r="AD35" s="24"/>
      <c r="AE35" s="23"/>
      <c r="AF35" s="23"/>
      <c r="AG35" s="24"/>
      <c r="AH35" s="23"/>
      <c r="AI35" s="23"/>
      <c r="AJ35" s="24"/>
      <c r="AK35" s="23"/>
      <c r="AL35" s="23"/>
      <c r="AM35" s="24"/>
      <c r="AN35" s="23"/>
      <c r="AO35" s="23"/>
      <c r="AP35" s="24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96"/>
      <c r="AV35" s="27" t="s">
        <v>27</v>
      </c>
      <c r="AW35" s="12"/>
    </row>
    <row r="36" spans="1:49" ht="24" customHeight="1">
      <c r="A36" s="48" t="s">
        <v>46</v>
      </c>
      <c r="B36" s="293" t="s">
        <v>47</v>
      </c>
      <c r="C36" s="102" t="s">
        <v>23</v>
      </c>
      <c r="D36" s="125"/>
      <c r="E36" s="125"/>
      <c r="F36" s="125"/>
      <c r="G36" s="125"/>
      <c r="H36" s="125"/>
      <c r="I36" s="125"/>
      <c r="J36" s="25">
        <f t="shared" si="3"/>
        <v>0</v>
      </c>
      <c r="K36" s="25">
        <f t="shared" si="3"/>
        <v>0</v>
      </c>
      <c r="L36" s="25">
        <f t="shared" si="3"/>
        <v>0</v>
      </c>
      <c r="M36" s="63"/>
      <c r="N36" s="63"/>
      <c r="O36" s="228"/>
      <c r="P36" s="169"/>
      <c r="Q36" s="169"/>
      <c r="R36" s="169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69"/>
      <c r="Z36" s="169"/>
      <c r="AA36" s="108"/>
      <c r="AB36" s="153"/>
      <c r="AC36" s="20"/>
      <c r="AD36" s="25"/>
      <c r="AE36" s="20"/>
      <c r="AF36" s="20"/>
      <c r="AG36" s="25"/>
      <c r="AH36" s="20"/>
      <c r="AI36" s="20"/>
      <c r="AJ36" s="25"/>
      <c r="AK36" s="20"/>
      <c r="AL36" s="20"/>
      <c r="AM36" s="25"/>
      <c r="AN36" s="20"/>
      <c r="AO36" s="20"/>
      <c r="AP36" s="25"/>
      <c r="AQ36" s="108">
        <f t="shared" si="5"/>
        <v>0</v>
      </c>
      <c r="AR36" s="108">
        <f t="shared" si="5"/>
        <v>0</v>
      </c>
      <c r="AS36" s="108">
        <f t="shared" si="5"/>
        <v>0</v>
      </c>
      <c r="AT36" s="32" t="s">
        <v>23</v>
      </c>
      <c r="AU36" s="295" t="s">
        <v>47</v>
      </c>
      <c r="AV36" s="49" t="s">
        <v>46</v>
      </c>
      <c r="AW36" s="12"/>
    </row>
    <row r="37" spans="1:49" ht="24" customHeight="1">
      <c r="A37" s="48" t="s">
        <v>25</v>
      </c>
      <c r="B37" s="294"/>
      <c r="C37" s="101" t="s">
        <v>24</v>
      </c>
      <c r="D37" s="126"/>
      <c r="E37" s="126"/>
      <c r="F37" s="126"/>
      <c r="G37" s="126"/>
      <c r="H37" s="126"/>
      <c r="I37" s="126"/>
      <c r="J37" s="116">
        <f t="shared" si="3"/>
        <v>0</v>
      </c>
      <c r="K37" s="116">
        <f t="shared" si="3"/>
        <v>0</v>
      </c>
      <c r="L37" s="116">
        <f t="shared" si="3"/>
        <v>0</v>
      </c>
      <c r="M37" s="64"/>
      <c r="N37" s="64"/>
      <c r="O37" s="227"/>
      <c r="P37" s="213"/>
      <c r="Q37" s="213"/>
      <c r="R37" s="213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3"/>
      <c r="Z37" s="213"/>
      <c r="AA37" s="109"/>
      <c r="AB37" s="157"/>
      <c r="AC37" s="23"/>
      <c r="AD37" s="24"/>
      <c r="AE37" s="23"/>
      <c r="AF37" s="23"/>
      <c r="AG37" s="24"/>
      <c r="AH37" s="23"/>
      <c r="AI37" s="23"/>
      <c r="AJ37" s="24"/>
      <c r="AK37" s="23"/>
      <c r="AL37" s="23"/>
      <c r="AM37" s="24"/>
      <c r="AN37" s="23"/>
      <c r="AO37" s="23"/>
      <c r="AP37" s="24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96"/>
      <c r="AV37" s="49" t="s">
        <v>25</v>
      </c>
      <c r="AW37" s="12"/>
    </row>
    <row r="38" spans="1:49" ht="24" customHeight="1">
      <c r="A38" s="48" t="s">
        <v>27</v>
      </c>
      <c r="B38" s="293" t="s">
        <v>48</v>
      </c>
      <c r="C38" s="102" t="s">
        <v>23</v>
      </c>
      <c r="D38" s="125">
        <v>26</v>
      </c>
      <c r="E38" s="125">
        <v>0.69840000000000002</v>
      </c>
      <c r="F38" s="168">
        <v>721.4723871991057</v>
      </c>
      <c r="G38" s="125"/>
      <c r="H38" s="125"/>
      <c r="I38" s="125"/>
      <c r="J38" s="25">
        <f t="shared" si="3"/>
        <v>26</v>
      </c>
      <c r="K38" s="25">
        <f t="shared" si="3"/>
        <v>0.69840000000000002</v>
      </c>
      <c r="L38" s="25">
        <f t="shared" si="3"/>
        <v>721.4723871991057</v>
      </c>
      <c r="M38" s="63"/>
      <c r="N38" s="63"/>
      <c r="O38" s="228"/>
      <c r="P38" s="169"/>
      <c r="Q38" s="169"/>
      <c r="R38" s="169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69"/>
      <c r="Z38" s="169"/>
      <c r="AA38" s="108"/>
      <c r="AB38" s="153">
        <v>13</v>
      </c>
      <c r="AC38" s="20">
        <v>0.75609999999999999</v>
      </c>
      <c r="AD38" s="25">
        <v>41.960999999999999</v>
      </c>
      <c r="AE38" s="20"/>
      <c r="AF38" s="20"/>
      <c r="AG38" s="25"/>
      <c r="AH38" s="20"/>
      <c r="AI38" s="20"/>
      <c r="AJ38" s="25"/>
      <c r="AK38" s="20"/>
      <c r="AL38" s="20"/>
      <c r="AM38" s="25"/>
      <c r="AN38" s="20"/>
      <c r="AO38" s="20"/>
      <c r="AP38" s="25"/>
      <c r="AQ38" s="108">
        <f t="shared" si="5"/>
        <v>39</v>
      </c>
      <c r="AR38" s="108">
        <f t="shared" si="5"/>
        <v>1.4544999999999999</v>
      </c>
      <c r="AS38" s="108">
        <f t="shared" si="5"/>
        <v>763.43338719910571</v>
      </c>
      <c r="AT38" s="32" t="s">
        <v>23</v>
      </c>
      <c r="AU38" s="295" t="s">
        <v>48</v>
      </c>
      <c r="AV38" s="49" t="s">
        <v>27</v>
      </c>
      <c r="AW38" s="12"/>
    </row>
    <row r="39" spans="1:49" ht="24" customHeight="1">
      <c r="A39" s="26" t="s">
        <v>49</v>
      </c>
      <c r="B39" s="294"/>
      <c r="C39" s="101" t="s">
        <v>24</v>
      </c>
      <c r="D39" s="126"/>
      <c r="E39" s="126"/>
      <c r="F39" s="126"/>
      <c r="G39" s="126"/>
      <c r="H39" s="126"/>
      <c r="I39" s="126"/>
      <c r="J39" s="116">
        <f t="shared" si="3"/>
        <v>0</v>
      </c>
      <c r="K39" s="116">
        <f t="shared" si="3"/>
        <v>0</v>
      </c>
      <c r="L39" s="116">
        <f t="shared" si="3"/>
        <v>0</v>
      </c>
      <c r="M39" s="64"/>
      <c r="N39" s="64"/>
      <c r="O39" s="227"/>
      <c r="P39" s="213"/>
      <c r="Q39" s="213"/>
      <c r="R39" s="213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3"/>
      <c r="Z39" s="213"/>
      <c r="AA39" s="109"/>
      <c r="AB39" s="157"/>
      <c r="AC39" s="23"/>
      <c r="AD39" s="24"/>
      <c r="AE39" s="23"/>
      <c r="AF39" s="23"/>
      <c r="AG39" s="24"/>
      <c r="AH39" s="23"/>
      <c r="AI39" s="23"/>
      <c r="AJ39" s="24"/>
      <c r="AK39" s="23"/>
      <c r="AL39" s="23"/>
      <c r="AM39" s="24"/>
      <c r="AN39" s="23"/>
      <c r="AO39" s="23"/>
      <c r="AP39" s="24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96"/>
      <c r="AV39" s="27" t="s">
        <v>49</v>
      </c>
      <c r="AW39" s="12"/>
    </row>
    <row r="40" spans="1:49" ht="24" customHeight="1">
      <c r="A40" s="48"/>
      <c r="B40" s="293" t="s">
        <v>50</v>
      </c>
      <c r="C40" s="102" t="s">
        <v>23</v>
      </c>
      <c r="D40" s="125"/>
      <c r="E40" s="125"/>
      <c r="F40" s="125"/>
      <c r="G40" s="125"/>
      <c r="H40" s="125"/>
      <c r="I40" s="125"/>
      <c r="J40" s="25">
        <f t="shared" si="3"/>
        <v>0</v>
      </c>
      <c r="K40" s="25">
        <f t="shared" si="3"/>
        <v>0</v>
      </c>
      <c r="L40" s="25">
        <f t="shared" si="3"/>
        <v>0</v>
      </c>
      <c r="M40" s="63"/>
      <c r="N40" s="63"/>
      <c r="O40" s="228"/>
      <c r="P40" s="169"/>
      <c r="Q40" s="169"/>
      <c r="R40" s="169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69"/>
      <c r="Z40" s="169"/>
      <c r="AA40" s="108"/>
      <c r="AB40" s="153"/>
      <c r="AC40" s="20"/>
      <c r="AD40" s="25"/>
      <c r="AE40" s="20"/>
      <c r="AF40" s="20"/>
      <c r="AG40" s="25"/>
      <c r="AH40" s="20"/>
      <c r="AI40" s="20"/>
      <c r="AJ40" s="25"/>
      <c r="AK40" s="20"/>
      <c r="AL40" s="20"/>
      <c r="AM40" s="25"/>
      <c r="AN40" s="20"/>
      <c r="AO40" s="20"/>
      <c r="AP40" s="25"/>
      <c r="AQ40" s="108">
        <f t="shared" si="5"/>
        <v>0</v>
      </c>
      <c r="AR40" s="108">
        <f t="shared" si="5"/>
        <v>0</v>
      </c>
      <c r="AS40" s="108">
        <f t="shared" si="5"/>
        <v>0</v>
      </c>
      <c r="AT40" s="53" t="s">
        <v>23</v>
      </c>
      <c r="AU40" s="295" t="s">
        <v>50</v>
      </c>
      <c r="AV40" s="49"/>
      <c r="AW40" s="12"/>
    </row>
    <row r="41" spans="1:49" ht="24" customHeight="1">
      <c r="A41" s="48" t="s">
        <v>51</v>
      </c>
      <c r="B41" s="294"/>
      <c r="C41" s="101" t="s">
        <v>24</v>
      </c>
      <c r="D41" s="126"/>
      <c r="E41" s="126"/>
      <c r="F41" s="126"/>
      <c r="G41" s="126"/>
      <c r="H41" s="126"/>
      <c r="I41" s="126"/>
      <c r="J41" s="116">
        <f t="shared" si="3"/>
        <v>0</v>
      </c>
      <c r="K41" s="116">
        <f t="shared" si="3"/>
        <v>0</v>
      </c>
      <c r="L41" s="116">
        <f t="shared" si="3"/>
        <v>0</v>
      </c>
      <c r="M41" s="64"/>
      <c r="N41" s="64"/>
      <c r="O41" s="227"/>
      <c r="P41" s="213"/>
      <c r="Q41" s="213"/>
      <c r="R41" s="213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3"/>
      <c r="Z41" s="213"/>
      <c r="AA41" s="109"/>
      <c r="AB41" s="157"/>
      <c r="AC41" s="23"/>
      <c r="AD41" s="24"/>
      <c r="AE41" s="23"/>
      <c r="AF41" s="23"/>
      <c r="AG41" s="24"/>
      <c r="AH41" s="23"/>
      <c r="AI41" s="23"/>
      <c r="AJ41" s="24"/>
      <c r="AK41" s="23"/>
      <c r="AL41" s="23"/>
      <c r="AM41" s="24"/>
      <c r="AN41" s="23"/>
      <c r="AO41" s="23"/>
      <c r="AP41" s="24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96"/>
      <c r="AV41" s="49" t="s">
        <v>51</v>
      </c>
      <c r="AW41" s="12"/>
    </row>
    <row r="42" spans="1:49" ht="24" customHeight="1">
      <c r="A42" s="48"/>
      <c r="B42" s="293" t="s">
        <v>52</v>
      </c>
      <c r="C42" s="102" t="s">
        <v>23</v>
      </c>
      <c r="D42" s="125"/>
      <c r="E42" s="125"/>
      <c r="F42" s="125"/>
      <c r="G42" s="125">
        <v>1</v>
      </c>
      <c r="H42" s="125">
        <v>8.0442</v>
      </c>
      <c r="I42" s="125">
        <v>6827.4250000000002</v>
      </c>
      <c r="J42" s="25">
        <f t="shared" si="3"/>
        <v>1</v>
      </c>
      <c r="K42" s="25">
        <f t="shared" si="3"/>
        <v>8.0442</v>
      </c>
      <c r="L42" s="25">
        <f t="shared" si="3"/>
        <v>6827.4250000000002</v>
      </c>
      <c r="M42" s="63">
        <v>9</v>
      </c>
      <c r="N42" s="63">
        <v>467.85300000000001</v>
      </c>
      <c r="O42" s="228">
        <v>94145.502999999997</v>
      </c>
      <c r="P42" s="169"/>
      <c r="Q42" s="169"/>
      <c r="R42" s="169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69"/>
      <c r="Z42" s="169"/>
      <c r="AA42" s="108"/>
      <c r="AB42" s="153"/>
      <c r="AC42" s="20"/>
      <c r="AD42" s="25"/>
      <c r="AE42" s="20"/>
      <c r="AF42" s="20"/>
      <c r="AG42" s="25"/>
      <c r="AH42" s="20"/>
      <c r="AI42" s="20"/>
      <c r="AJ42" s="25"/>
      <c r="AK42" s="20"/>
      <c r="AL42" s="20"/>
      <c r="AM42" s="25"/>
      <c r="AN42" s="20"/>
      <c r="AO42" s="20"/>
      <c r="AP42" s="25"/>
      <c r="AQ42" s="108">
        <f t="shared" si="5"/>
        <v>10</v>
      </c>
      <c r="AR42" s="108">
        <f t="shared" si="5"/>
        <v>475.8972</v>
      </c>
      <c r="AS42" s="108">
        <f t="shared" si="5"/>
        <v>100972.928</v>
      </c>
      <c r="AT42" s="32" t="s">
        <v>23</v>
      </c>
      <c r="AU42" s="295" t="s">
        <v>52</v>
      </c>
      <c r="AV42" s="49"/>
      <c r="AW42" s="12"/>
    </row>
    <row r="43" spans="1:49" ht="24" customHeight="1">
      <c r="A43" s="48" t="s">
        <v>53</v>
      </c>
      <c r="B43" s="294"/>
      <c r="C43" s="101" t="s">
        <v>24</v>
      </c>
      <c r="D43" s="126">
        <v>9</v>
      </c>
      <c r="E43" s="126">
        <v>144.61279999999999</v>
      </c>
      <c r="F43" s="127">
        <v>92997.591989968263</v>
      </c>
      <c r="G43" s="126">
        <v>8</v>
      </c>
      <c r="H43" s="126">
        <v>104.5314</v>
      </c>
      <c r="I43" s="126">
        <v>60747.014999999999</v>
      </c>
      <c r="J43" s="116">
        <f t="shared" si="3"/>
        <v>17</v>
      </c>
      <c r="K43" s="116">
        <f t="shared" si="3"/>
        <v>249.14420000000001</v>
      </c>
      <c r="L43" s="116">
        <f t="shared" si="3"/>
        <v>153744.60698996828</v>
      </c>
      <c r="M43" s="64">
        <v>7</v>
      </c>
      <c r="N43" s="64">
        <v>54.074199999999998</v>
      </c>
      <c r="O43" s="227">
        <v>10897.912</v>
      </c>
      <c r="P43" s="213"/>
      <c r="Q43" s="213"/>
      <c r="R43" s="213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3"/>
      <c r="Z43" s="213"/>
      <c r="AA43" s="109"/>
      <c r="AB43" s="157"/>
      <c r="AC43" s="23"/>
      <c r="AD43" s="24"/>
      <c r="AE43" s="23"/>
      <c r="AF43" s="23"/>
      <c r="AG43" s="24"/>
      <c r="AH43" s="23"/>
      <c r="AI43" s="23"/>
      <c r="AJ43" s="24"/>
      <c r="AK43" s="23"/>
      <c r="AL43" s="23"/>
      <c r="AM43" s="24"/>
      <c r="AN43" s="23"/>
      <c r="AO43" s="23"/>
      <c r="AP43" s="24"/>
      <c r="AQ43" s="45">
        <f t="shared" si="5"/>
        <v>24</v>
      </c>
      <c r="AR43" s="45">
        <f t="shared" si="5"/>
        <v>303.21840000000003</v>
      </c>
      <c r="AS43" s="45">
        <f t="shared" si="5"/>
        <v>164642.51898996829</v>
      </c>
      <c r="AT43" s="61" t="s">
        <v>24</v>
      </c>
      <c r="AU43" s="296"/>
      <c r="AV43" s="49" t="s">
        <v>53</v>
      </c>
      <c r="AW43" s="12"/>
    </row>
    <row r="44" spans="1:49" ht="24" customHeight="1">
      <c r="A44" s="48"/>
      <c r="B44" s="293" t="s">
        <v>54</v>
      </c>
      <c r="C44" s="102" t="s">
        <v>23</v>
      </c>
      <c r="D44" s="125"/>
      <c r="E44" s="125"/>
      <c r="F44" s="125"/>
      <c r="G44" s="125"/>
      <c r="H44" s="125"/>
      <c r="I44" s="125"/>
      <c r="J44" s="25">
        <f t="shared" si="3"/>
        <v>0</v>
      </c>
      <c r="K44" s="25">
        <f t="shared" si="3"/>
        <v>0</v>
      </c>
      <c r="L44" s="25">
        <f t="shared" si="3"/>
        <v>0</v>
      </c>
      <c r="M44" s="63">
        <v>1</v>
      </c>
      <c r="N44" s="63">
        <v>0</v>
      </c>
      <c r="O44" s="228">
        <v>27.053999999999998</v>
      </c>
      <c r="P44" s="169"/>
      <c r="Q44" s="169"/>
      <c r="R44" s="169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69"/>
      <c r="Z44" s="169"/>
      <c r="AA44" s="108"/>
      <c r="AB44" s="153"/>
      <c r="AC44" s="20"/>
      <c r="AD44" s="25"/>
      <c r="AE44" s="20"/>
      <c r="AF44" s="20"/>
      <c r="AG44" s="25"/>
      <c r="AH44" s="20"/>
      <c r="AI44" s="20"/>
      <c r="AJ44" s="25"/>
      <c r="AK44" s="20"/>
      <c r="AL44" s="20"/>
      <c r="AM44" s="25"/>
      <c r="AN44" s="20"/>
      <c r="AO44" s="20"/>
      <c r="AP44" s="25"/>
      <c r="AQ44" s="108">
        <f t="shared" si="5"/>
        <v>1</v>
      </c>
      <c r="AR44" s="108">
        <f t="shared" si="5"/>
        <v>0</v>
      </c>
      <c r="AS44" s="108">
        <f t="shared" si="5"/>
        <v>27.053999999999998</v>
      </c>
      <c r="AT44" s="62" t="s">
        <v>23</v>
      </c>
      <c r="AU44" s="295" t="s">
        <v>54</v>
      </c>
      <c r="AV44" s="49"/>
      <c r="AW44" s="12"/>
    </row>
    <row r="45" spans="1:49" ht="24" customHeight="1">
      <c r="A45" s="48" t="s">
        <v>27</v>
      </c>
      <c r="B45" s="294"/>
      <c r="C45" s="101" t="s">
        <v>24</v>
      </c>
      <c r="D45" s="126"/>
      <c r="E45" s="126"/>
      <c r="F45" s="126"/>
      <c r="G45" s="126"/>
      <c r="H45" s="126"/>
      <c r="I45" s="126"/>
      <c r="J45" s="116">
        <f t="shared" si="3"/>
        <v>0</v>
      </c>
      <c r="K45" s="116">
        <f t="shared" si="3"/>
        <v>0</v>
      </c>
      <c r="L45" s="116">
        <f t="shared" si="3"/>
        <v>0</v>
      </c>
      <c r="M45" s="64"/>
      <c r="N45" s="64"/>
      <c r="O45" s="227"/>
      <c r="P45" s="213"/>
      <c r="Q45" s="213"/>
      <c r="R45" s="213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3"/>
      <c r="Z45" s="213"/>
      <c r="AA45" s="109"/>
      <c r="AB45" s="157"/>
      <c r="AC45" s="23"/>
      <c r="AD45" s="24"/>
      <c r="AE45" s="23"/>
      <c r="AF45" s="23"/>
      <c r="AG45" s="24"/>
      <c r="AH45" s="23"/>
      <c r="AI45" s="23"/>
      <c r="AJ45" s="24"/>
      <c r="AK45" s="23"/>
      <c r="AL45" s="23"/>
      <c r="AM45" s="24"/>
      <c r="AN45" s="23"/>
      <c r="AO45" s="23"/>
      <c r="AP45" s="24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96"/>
      <c r="AV45" s="29" t="s">
        <v>27</v>
      </c>
      <c r="AW45" s="12"/>
    </row>
    <row r="46" spans="1:49" ht="24" customHeight="1">
      <c r="A46" s="48"/>
      <c r="B46" s="293" t="s">
        <v>55</v>
      </c>
      <c r="C46" s="102" t="s">
        <v>23</v>
      </c>
      <c r="D46" s="125"/>
      <c r="E46" s="125"/>
      <c r="F46" s="125"/>
      <c r="G46" s="125"/>
      <c r="H46" s="125"/>
      <c r="I46" s="125"/>
      <c r="J46" s="25">
        <f t="shared" si="3"/>
        <v>0</v>
      </c>
      <c r="K46" s="25">
        <f t="shared" si="3"/>
        <v>0</v>
      </c>
      <c r="L46" s="25">
        <f t="shared" si="3"/>
        <v>0</v>
      </c>
      <c r="M46" s="63"/>
      <c r="N46" s="63"/>
      <c r="O46" s="228"/>
      <c r="P46" s="169"/>
      <c r="Q46" s="169"/>
      <c r="R46" s="169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69"/>
      <c r="Z46" s="169"/>
      <c r="AA46" s="108"/>
      <c r="AB46" s="153"/>
      <c r="AC46" s="20"/>
      <c r="AD46" s="25"/>
      <c r="AE46" s="20"/>
      <c r="AF46" s="20"/>
      <c r="AG46" s="25"/>
      <c r="AH46" s="20"/>
      <c r="AI46" s="20"/>
      <c r="AJ46" s="25"/>
      <c r="AK46" s="20"/>
      <c r="AL46" s="20"/>
      <c r="AM46" s="25"/>
      <c r="AN46" s="20"/>
      <c r="AO46" s="20"/>
      <c r="AP46" s="25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95" t="s">
        <v>55</v>
      </c>
      <c r="AV46" s="29"/>
      <c r="AW46" s="12"/>
    </row>
    <row r="47" spans="1:49" ht="24" customHeight="1">
      <c r="A47" s="26"/>
      <c r="B47" s="294"/>
      <c r="C47" s="101" t="s">
        <v>24</v>
      </c>
      <c r="D47" s="126"/>
      <c r="E47" s="126"/>
      <c r="F47" s="126"/>
      <c r="G47" s="126"/>
      <c r="H47" s="126"/>
      <c r="I47" s="126"/>
      <c r="J47" s="116">
        <f t="shared" si="3"/>
        <v>0</v>
      </c>
      <c r="K47" s="116">
        <f t="shared" si="3"/>
        <v>0</v>
      </c>
      <c r="L47" s="116">
        <f t="shared" si="3"/>
        <v>0</v>
      </c>
      <c r="M47" s="64"/>
      <c r="N47" s="64"/>
      <c r="O47" s="227"/>
      <c r="P47" s="213"/>
      <c r="Q47" s="213"/>
      <c r="R47" s="213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3"/>
      <c r="Z47" s="213"/>
      <c r="AA47" s="109"/>
      <c r="AB47" s="157"/>
      <c r="AC47" s="23"/>
      <c r="AD47" s="24"/>
      <c r="AE47" s="23"/>
      <c r="AF47" s="23"/>
      <c r="AG47" s="24"/>
      <c r="AH47" s="23"/>
      <c r="AI47" s="23"/>
      <c r="AJ47" s="24"/>
      <c r="AK47" s="23"/>
      <c r="AL47" s="23"/>
      <c r="AM47" s="24"/>
      <c r="AN47" s="23"/>
      <c r="AO47" s="23"/>
      <c r="AP47" s="24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96"/>
      <c r="AV47" s="30"/>
      <c r="AW47" s="12"/>
    </row>
    <row r="48" spans="1:49" ht="24" customHeight="1">
      <c r="A48" s="48"/>
      <c r="B48" s="293" t="s">
        <v>56</v>
      </c>
      <c r="C48" s="102" t="s">
        <v>23</v>
      </c>
      <c r="D48" s="125"/>
      <c r="E48" s="125"/>
      <c r="F48" s="125"/>
      <c r="G48" s="125"/>
      <c r="H48" s="125"/>
      <c r="I48" s="125"/>
      <c r="J48" s="25">
        <f t="shared" si="3"/>
        <v>0</v>
      </c>
      <c r="K48" s="25">
        <f t="shared" si="3"/>
        <v>0</v>
      </c>
      <c r="L48" s="25">
        <f t="shared" si="3"/>
        <v>0</v>
      </c>
      <c r="M48" s="63">
        <v>4</v>
      </c>
      <c r="N48" s="63">
        <v>5.8999999999999997E-2</v>
      </c>
      <c r="O48" s="228">
        <v>31.696999999999999</v>
      </c>
      <c r="P48" s="169">
        <v>2</v>
      </c>
      <c r="Q48" s="169">
        <v>0.185</v>
      </c>
      <c r="R48" s="169">
        <v>123.444</v>
      </c>
      <c r="S48" s="111"/>
      <c r="T48" s="40"/>
      <c r="U48" s="40"/>
      <c r="V48" s="25">
        <f t="shared" si="4"/>
        <v>2</v>
      </c>
      <c r="W48" s="25">
        <f t="shared" si="1"/>
        <v>0.185</v>
      </c>
      <c r="X48" s="25">
        <f t="shared" si="1"/>
        <v>123.444</v>
      </c>
      <c r="Y48" s="169"/>
      <c r="Z48" s="169"/>
      <c r="AA48" s="108"/>
      <c r="AB48" s="153">
        <v>1</v>
      </c>
      <c r="AC48" s="20">
        <v>1.4999999999999999E-2</v>
      </c>
      <c r="AD48" s="25">
        <v>5.94</v>
      </c>
      <c r="AE48" s="20"/>
      <c r="AF48" s="20"/>
      <c r="AG48" s="25"/>
      <c r="AH48" s="20"/>
      <c r="AI48" s="20"/>
      <c r="AJ48" s="25"/>
      <c r="AK48" s="20"/>
      <c r="AL48" s="20"/>
      <c r="AM48" s="25"/>
      <c r="AN48" s="20"/>
      <c r="AO48" s="20"/>
      <c r="AP48" s="25"/>
      <c r="AQ48" s="108">
        <f t="shared" si="5"/>
        <v>7</v>
      </c>
      <c r="AR48" s="108">
        <f t="shared" si="5"/>
        <v>0.25900000000000001</v>
      </c>
      <c r="AS48" s="108">
        <f t="shared" si="5"/>
        <v>161.08099999999999</v>
      </c>
      <c r="AT48" s="32" t="s">
        <v>23</v>
      </c>
      <c r="AU48" s="295" t="s">
        <v>56</v>
      </c>
      <c r="AV48" s="29"/>
      <c r="AW48" s="12"/>
    </row>
    <row r="49" spans="1:49" ht="24" customHeight="1">
      <c r="A49" s="48" t="s">
        <v>57</v>
      </c>
      <c r="B49" s="294"/>
      <c r="C49" s="101" t="s">
        <v>24</v>
      </c>
      <c r="D49" s="126"/>
      <c r="E49" s="126"/>
      <c r="F49" s="126"/>
      <c r="G49" s="126"/>
      <c r="H49" s="126"/>
      <c r="I49" s="126"/>
      <c r="J49" s="116">
        <f t="shared" si="3"/>
        <v>0</v>
      </c>
      <c r="K49" s="116">
        <f t="shared" si="3"/>
        <v>0</v>
      </c>
      <c r="L49" s="116">
        <f t="shared" si="3"/>
        <v>0</v>
      </c>
      <c r="M49" s="64"/>
      <c r="N49" s="64"/>
      <c r="O49" s="227"/>
      <c r="P49" s="213"/>
      <c r="Q49" s="213"/>
      <c r="R49" s="213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3"/>
      <c r="Z49" s="213"/>
      <c r="AA49" s="109"/>
      <c r="AB49" s="157"/>
      <c r="AC49" s="23"/>
      <c r="AD49" s="24"/>
      <c r="AE49" s="23"/>
      <c r="AF49" s="23"/>
      <c r="AG49" s="24"/>
      <c r="AH49" s="23"/>
      <c r="AI49" s="23"/>
      <c r="AJ49" s="24"/>
      <c r="AK49" s="23"/>
      <c r="AL49" s="23"/>
      <c r="AM49" s="24"/>
      <c r="AN49" s="23"/>
      <c r="AO49" s="23"/>
      <c r="AP49" s="24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96"/>
      <c r="AV49" s="29" t="s">
        <v>57</v>
      </c>
      <c r="AW49" s="12"/>
    </row>
    <row r="50" spans="1:49" ht="24" customHeight="1">
      <c r="A50" s="48"/>
      <c r="B50" s="293" t="s">
        <v>58</v>
      </c>
      <c r="C50" s="102" t="s">
        <v>23</v>
      </c>
      <c r="D50" s="125"/>
      <c r="E50" s="125"/>
      <c r="F50" s="125"/>
      <c r="G50" s="125"/>
      <c r="H50" s="125"/>
      <c r="I50" s="125"/>
      <c r="J50" s="25">
        <f t="shared" si="3"/>
        <v>0</v>
      </c>
      <c r="K50" s="25">
        <f t="shared" si="3"/>
        <v>0</v>
      </c>
      <c r="L50" s="25">
        <f t="shared" si="3"/>
        <v>0</v>
      </c>
      <c r="M50" s="63"/>
      <c r="N50" s="63"/>
      <c r="O50" s="228"/>
      <c r="P50" s="169"/>
      <c r="Q50" s="169"/>
      <c r="R50" s="169"/>
      <c r="S50" s="111"/>
      <c r="T50" s="40"/>
      <c r="U50" s="40"/>
      <c r="V50" s="25">
        <f t="shared" si="4"/>
        <v>0</v>
      </c>
      <c r="W50" s="25">
        <f t="shared" si="1"/>
        <v>0</v>
      </c>
      <c r="X50" s="25">
        <f t="shared" si="1"/>
        <v>0</v>
      </c>
      <c r="Y50" s="169"/>
      <c r="Z50" s="169"/>
      <c r="AA50" s="108"/>
      <c r="AB50" s="153"/>
      <c r="AC50" s="20"/>
      <c r="AD50" s="25"/>
      <c r="AE50" s="20"/>
      <c r="AF50" s="20"/>
      <c r="AG50" s="25"/>
      <c r="AH50" s="20"/>
      <c r="AI50" s="20"/>
      <c r="AJ50" s="25"/>
      <c r="AK50" s="20"/>
      <c r="AL50" s="20"/>
      <c r="AM50" s="25"/>
      <c r="AN50" s="20"/>
      <c r="AO50" s="20"/>
      <c r="AP50" s="25"/>
      <c r="AQ50" s="108">
        <f t="shared" si="5"/>
        <v>0</v>
      </c>
      <c r="AR50" s="108">
        <f t="shared" si="5"/>
        <v>0</v>
      </c>
      <c r="AS50" s="108">
        <f t="shared" si="5"/>
        <v>0</v>
      </c>
      <c r="AT50" s="32" t="s">
        <v>23</v>
      </c>
      <c r="AU50" s="295" t="s">
        <v>58</v>
      </c>
      <c r="AV50" s="28"/>
      <c r="AW50" s="12"/>
    </row>
    <row r="51" spans="1:49" ht="24" customHeight="1">
      <c r="A51" s="48"/>
      <c r="B51" s="294"/>
      <c r="C51" s="101" t="s">
        <v>24</v>
      </c>
      <c r="D51" s="126"/>
      <c r="E51" s="126"/>
      <c r="F51" s="126"/>
      <c r="G51" s="126"/>
      <c r="H51" s="126"/>
      <c r="I51" s="126"/>
      <c r="J51" s="116">
        <f t="shared" si="3"/>
        <v>0</v>
      </c>
      <c r="K51" s="116">
        <f t="shared" si="3"/>
        <v>0</v>
      </c>
      <c r="L51" s="116">
        <f t="shared" si="3"/>
        <v>0</v>
      </c>
      <c r="M51" s="64"/>
      <c r="N51" s="64"/>
      <c r="O51" s="227"/>
      <c r="P51" s="213"/>
      <c r="Q51" s="213"/>
      <c r="R51" s="213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3">
        <v>1</v>
      </c>
      <c r="Z51" s="213">
        <v>403.31900000000002</v>
      </c>
      <c r="AA51" s="109">
        <v>124735.341</v>
      </c>
      <c r="AB51" s="157"/>
      <c r="AC51" s="23"/>
      <c r="AD51" s="24"/>
      <c r="AE51" s="23"/>
      <c r="AF51" s="23"/>
      <c r="AG51" s="24"/>
      <c r="AH51" s="23"/>
      <c r="AI51" s="23"/>
      <c r="AJ51" s="24"/>
      <c r="AK51" s="23"/>
      <c r="AL51" s="23"/>
      <c r="AM51" s="24"/>
      <c r="AN51" s="23"/>
      <c r="AO51" s="23"/>
      <c r="AP51" s="24"/>
      <c r="AQ51" s="45">
        <f t="shared" si="5"/>
        <v>1</v>
      </c>
      <c r="AR51" s="45">
        <f t="shared" si="5"/>
        <v>403.31900000000002</v>
      </c>
      <c r="AS51" s="45">
        <f t="shared" si="5"/>
        <v>124735.341</v>
      </c>
      <c r="AT51" s="61" t="s">
        <v>24</v>
      </c>
      <c r="AU51" s="296"/>
      <c r="AV51" s="29"/>
      <c r="AW51" s="12"/>
    </row>
    <row r="52" spans="1:49" ht="24" customHeight="1">
      <c r="A52" s="48"/>
      <c r="B52" s="293" t="s">
        <v>59</v>
      </c>
      <c r="C52" s="102" t="s">
        <v>23</v>
      </c>
      <c r="D52" s="125"/>
      <c r="E52" s="125"/>
      <c r="F52" s="125"/>
      <c r="G52" s="125"/>
      <c r="H52" s="125"/>
      <c r="I52" s="125"/>
      <c r="J52" s="25">
        <f t="shared" si="3"/>
        <v>0</v>
      </c>
      <c r="K52" s="25">
        <f t="shared" si="3"/>
        <v>0</v>
      </c>
      <c r="L52" s="25">
        <f t="shared" si="3"/>
        <v>0</v>
      </c>
      <c r="M52" s="63"/>
      <c r="N52" s="63"/>
      <c r="O52" s="228"/>
      <c r="P52" s="169"/>
      <c r="Q52" s="169"/>
      <c r="R52" s="169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69"/>
      <c r="Z52" s="169"/>
      <c r="AA52" s="108"/>
      <c r="AB52" s="153"/>
      <c r="AC52" s="20"/>
      <c r="AD52" s="25"/>
      <c r="AE52" s="20"/>
      <c r="AF52" s="20"/>
      <c r="AG52" s="25"/>
      <c r="AH52" s="20"/>
      <c r="AI52" s="20"/>
      <c r="AJ52" s="25"/>
      <c r="AK52" s="20"/>
      <c r="AL52" s="20"/>
      <c r="AM52" s="25"/>
      <c r="AN52" s="20"/>
      <c r="AO52" s="20"/>
      <c r="AP52" s="25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95" t="s">
        <v>59</v>
      </c>
      <c r="AV52" s="29"/>
      <c r="AW52" s="12"/>
    </row>
    <row r="53" spans="1:49" ht="24" customHeight="1">
      <c r="A53" s="48" t="s">
        <v>27</v>
      </c>
      <c r="B53" s="294"/>
      <c r="C53" s="101" t="s">
        <v>24</v>
      </c>
      <c r="D53" s="126"/>
      <c r="E53" s="126"/>
      <c r="F53" s="127"/>
      <c r="G53" s="126"/>
      <c r="H53" s="126"/>
      <c r="I53" s="126"/>
      <c r="J53" s="116">
        <f t="shared" si="3"/>
        <v>0</v>
      </c>
      <c r="K53" s="116">
        <f t="shared" si="3"/>
        <v>0</v>
      </c>
      <c r="L53" s="116">
        <f t="shared" si="3"/>
        <v>0</v>
      </c>
      <c r="M53" s="64">
        <v>273</v>
      </c>
      <c r="N53" s="64">
        <v>8660.1489999999994</v>
      </c>
      <c r="O53" s="227">
        <v>2599939.9160000002</v>
      </c>
      <c r="P53" s="213"/>
      <c r="Q53" s="213"/>
      <c r="R53" s="213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3"/>
      <c r="Z53" s="213"/>
      <c r="AA53" s="109"/>
      <c r="AB53" s="157"/>
      <c r="AC53" s="23"/>
      <c r="AD53" s="24"/>
      <c r="AE53" s="23"/>
      <c r="AF53" s="23"/>
      <c r="AG53" s="24"/>
      <c r="AH53" s="23"/>
      <c r="AI53" s="23"/>
      <c r="AJ53" s="24"/>
      <c r="AK53" s="23"/>
      <c r="AL53" s="23"/>
      <c r="AM53" s="24"/>
      <c r="AN53" s="23"/>
      <c r="AO53" s="23"/>
      <c r="AP53" s="24"/>
      <c r="AQ53" s="45">
        <f t="shared" si="5"/>
        <v>273</v>
      </c>
      <c r="AR53" s="45">
        <f t="shared" si="5"/>
        <v>8660.1489999999994</v>
      </c>
      <c r="AS53" s="45">
        <f t="shared" si="5"/>
        <v>2599939.9160000002</v>
      </c>
      <c r="AT53" s="61" t="s">
        <v>24</v>
      </c>
      <c r="AU53" s="296"/>
      <c r="AV53" s="29" t="s">
        <v>27</v>
      </c>
      <c r="AW53" s="12"/>
    </row>
    <row r="54" spans="1:49" ht="24" customHeight="1">
      <c r="A54" s="48"/>
      <c r="B54" s="293" t="s">
        <v>60</v>
      </c>
      <c r="C54" s="102" t="s">
        <v>23</v>
      </c>
      <c r="D54" s="125"/>
      <c r="E54" s="125"/>
      <c r="F54" s="125"/>
      <c r="G54" s="125"/>
      <c r="H54" s="125"/>
      <c r="I54" s="125"/>
      <c r="J54" s="25">
        <f t="shared" si="3"/>
        <v>0</v>
      </c>
      <c r="K54" s="25">
        <f t="shared" si="3"/>
        <v>0</v>
      </c>
      <c r="L54" s="25">
        <f t="shared" si="3"/>
        <v>0</v>
      </c>
      <c r="M54" s="63"/>
      <c r="N54" s="63"/>
      <c r="O54" s="228"/>
      <c r="P54" s="169"/>
      <c r="Q54" s="169"/>
      <c r="R54" s="169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69"/>
      <c r="Z54" s="169"/>
      <c r="AA54" s="108"/>
      <c r="AB54" s="153"/>
      <c r="AC54" s="20"/>
      <c r="AD54" s="25"/>
      <c r="AE54" s="20"/>
      <c r="AF54" s="20"/>
      <c r="AG54" s="25"/>
      <c r="AH54" s="20"/>
      <c r="AI54" s="20"/>
      <c r="AJ54" s="25"/>
      <c r="AK54" s="20">
        <v>5</v>
      </c>
      <c r="AL54" s="20">
        <v>6.4799999999999996E-2</v>
      </c>
      <c r="AM54" s="25">
        <v>79.132000000000005</v>
      </c>
      <c r="AN54" s="20">
        <v>6</v>
      </c>
      <c r="AO54" s="20">
        <v>8.0399999999999999E-2</v>
      </c>
      <c r="AP54" s="25">
        <v>92.027000000000001</v>
      </c>
      <c r="AQ54" s="108">
        <f t="shared" si="5"/>
        <v>11</v>
      </c>
      <c r="AR54" s="108">
        <f t="shared" si="5"/>
        <v>0.1452</v>
      </c>
      <c r="AS54" s="108">
        <f t="shared" si="5"/>
        <v>171.15899999999999</v>
      </c>
      <c r="AT54" s="62" t="s">
        <v>23</v>
      </c>
      <c r="AU54" s="295" t="s">
        <v>60</v>
      </c>
      <c r="AV54" s="49"/>
      <c r="AW54" s="12"/>
    </row>
    <row r="55" spans="1:49" ht="24" customHeight="1">
      <c r="A55" s="26"/>
      <c r="B55" s="294"/>
      <c r="C55" s="101" t="s">
        <v>24</v>
      </c>
      <c r="D55" s="126"/>
      <c r="E55" s="126"/>
      <c r="F55" s="126"/>
      <c r="G55" s="126"/>
      <c r="H55" s="126"/>
      <c r="I55" s="126"/>
      <c r="J55" s="116">
        <f t="shared" si="3"/>
        <v>0</v>
      </c>
      <c r="K55" s="116">
        <f t="shared" si="3"/>
        <v>0</v>
      </c>
      <c r="L55" s="116">
        <f t="shared" si="3"/>
        <v>0</v>
      </c>
      <c r="M55" s="64"/>
      <c r="N55" s="64"/>
      <c r="O55" s="227"/>
      <c r="P55" s="213"/>
      <c r="Q55" s="213"/>
      <c r="R55" s="213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3"/>
      <c r="Z55" s="213"/>
      <c r="AA55" s="109"/>
      <c r="AB55" s="157"/>
      <c r="AC55" s="23"/>
      <c r="AD55" s="24"/>
      <c r="AE55" s="23"/>
      <c r="AF55" s="23"/>
      <c r="AG55" s="24"/>
      <c r="AH55" s="23"/>
      <c r="AI55" s="23"/>
      <c r="AJ55" s="24"/>
      <c r="AK55" s="23"/>
      <c r="AL55" s="23"/>
      <c r="AM55" s="24"/>
      <c r="AN55" s="23"/>
      <c r="AO55" s="23"/>
      <c r="AP55" s="24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96"/>
      <c r="AV55" s="27"/>
      <c r="AW55" s="12"/>
    </row>
    <row r="56" spans="1:49" ht="24" customHeight="1">
      <c r="A56" s="315" t="s">
        <v>61</v>
      </c>
      <c r="B56" s="295" t="s">
        <v>62</v>
      </c>
      <c r="C56" s="102" t="s">
        <v>23</v>
      </c>
      <c r="D56" s="125"/>
      <c r="E56" s="125"/>
      <c r="F56" s="125"/>
      <c r="G56" s="125"/>
      <c r="H56" s="125"/>
      <c r="I56" s="125"/>
      <c r="J56" s="25">
        <f t="shared" si="3"/>
        <v>0</v>
      </c>
      <c r="K56" s="25">
        <f t="shared" si="3"/>
        <v>0</v>
      </c>
      <c r="L56" s="25">
        <f t="shared" si="3"/>
        <v>0</v>
      </c>
      <c r="M56" s="63">
        <v>140</v>
      </c>
      <c r="N56" s="63">
        <v>52.979399999999998</v>
      </c>
      <c r="O56" s="228">
        <v>54995.483999999997</v>
      </c>
      <c r="P56" s="169"/>
      <c r="Q56" s="169"/>
      <c r="R56" s="169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69"/>
      <c r="Z56" s="169"/>
      <c r="AA56" s="108"/>
      <c r="AB56" s="153">
        <v>6</v>
      </c>
      <c r="AC56" s="20">
        <v>0.21</v>
      </c>
      <c r="AD56" s="25">
        <v>92.081000000000003</v>
      </c>
      <c r="AE56" s="20"/>
      <c r="AF56" s="20"/>
      <c r="AG56" s="25"/>
      <c r="AH56" s="20"/>
      <c r="AI56" s="20"/>
      <c r="AJ56" s="25"/>
      <c r="AK56" s="20"/>
      <c r="AL56" s="20"/>
      <c r="AM56" s="25"/>
      <c r="AN56" s="20"/>
      <c r="AO56" s="20"/>
      <c r="AP56" s="25"/>
      <c r="AQ56" s="108">
        <f t="shared" si="5"/>
        <v>146</v>
      </c>
      <c r="AR56" s="108">
        <f t="shared" si="5"/>
        <v>53.189399999999999</v>
      </c>
      <c r="AS56" s="108">
        <f t="shared" si="5"/>
        <v>55087.564999999995</v>
      </c>
      <c r="AT56" s="31" t="s">
        <v>23</v>
      </c>
      <c r="AU56" s="317" t="s">
        <v>61</v>
      </c>
      <c r="AV56" s="318" t="s">
        <v>64</v>
      </c>
      <c r="AW56" s="12"/>
    </row>
    <row r="57" spans="1:49" ht="24" customHeight="1">
      <c r="A57" s="316"/>
      <c r="B57" s="296"/>
      <c r="C57" s="101" t="s">
        <v>24</v>
      </c>
      <c r="D57" s="126"/>
      <c r="E57" s="126"/>
      <c r="F57" s="126"/>
      <c r="G57" s="126"/>
      <c r="H57" s="126"/>
      <c r="I57" s="126"/>
      <c r="J57" s="116">
        <f t="shared" si="3"/>
        <v>0</v>
      </c>
      <c r="K57" s="116">
        <f t="shared" si="3"/>
        <v>0</v>
      </c>
      <c r="L57" s="116">
        <f t="shared" si="3"/>
        <v>0</v>
      </c>
      <c r="M57" s="246">
        <v>86</v>
      </c>
      <c r="N57" s="246">
        <v>37.685499999999998</v>
      </c>
      <c r="O57" s="247">
        <v>41344.491999999998</v>
      </c>
      <c r="P57" s="213"/>
      <c r="Q57" s="213"/>
      <c r="R57" s="213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3"/>
      <c r="Z57" s="213"/>
      <c r="AA57" s="109"/>
      <c r="AB57" s="157"/>
      <c r="AC57" s="23"/>
      <c r="AD57" s="24"/>
      <c r="AE57" s="23"/>
      <c r="AF57" s="23"/>
      <c r="AG57" s="24"/>
      <c r="AH57" s="23"/>
      <c r="AI57" s="23"/>
      <c r="AJ57" s="182"/>
      <c r="AK57" s="23"/>
      <c r="AL57" s="23"/>
      <c r="AM57" s="24"/>
      <c r="AN57" s="23"/>
      <c r="AO57" s="23"/>
      <c r="AP57" s="24"/>
      <c r="AQ57" s="45">
        <f t="shared" si="5"/>
        <v>86</v>
      </c>
      <c r="AR57" s="45">
        <f t="shared" si="5"/>
        <v>37.685499999999998</v>
      </c>
      <c r="AS57" s="45">
        <f t="shared" si="5"/>
        <v>41344.491999999998</v>
      </c>
      <c r="AT57" s="22" t="s">
        <v>24</v>
      </c>
      <c r="AU57" s="319"/>
      <c r="AV57" s="320"/>
      <c r="AW57" s="12"/>
    </row>
    <row r="58" spans="1:49" ht="24" customHeight="1">
      <c r="A58" s="7" t="s">
        <v>64</v>
      </c>
      <c r="C58" s="103" t="s">
        <v>23</v>
      </c>
      <c r="D58" s="131"/>
      <c r="E58" s="131"/>
      <c r="F58" s="131"/>
      <c r="G58" s="202"/>
      <c r="H58" s="197"/>
      <c r="I58" s="203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48">
        <v>1327</v>
      </c>
      <c r="N58" s="249">
        <v>42.826500000000003</v>
      </c>
      <c r="O58" s="250">
        <v>33560.353000000003</v>
      </c>
      <c r="P58" s="216">
        <v>1</v>
      </c>
      <c r="Q58" s="216">
        <v>1.06</v>
      </c>
      <c r="R58" s="216">
        <v>160.38</v>
      </c>
      <c r="S58" s="51"/>
      <c r="T58" s="51"/>
      <c r="U58" s="42"/>
      <c r="V58" s="25">
        <f t="shared" si="4"/>
        <v>1</v>
      </c>
      <c r="W58" s="25">
        <f t="shared" si="1"/>
        <v>1.06</v>
      </c>
      <c r="X58" s="25">
        <f t="shared" si="1"/>
        <v>160.38</v>
      </c>
      <c r="Y58" s="216">
        <v>575</v>
      </c>
      <c r="Z58" s="216">
        <v>2373.3829000000001</v>
      </c>
      <c r="AA58" s="287">
        <v>1146634.5330000001</v>
      </c>
      <c r="AB58" s="187">
        <v>1196</v>
      </c>
      <c r="AC58" s="173">
        <v>671.24339999999995</v>
      </c>
      <c r="AD58" s="191">
        <v>316935.22899999999</v>
      </c>
      <c r="AE58" s="173"/>
      <c r="AF58" s="173"/>
      <c r="AG58" s="171"/>
      <c r="AH58" s="184"/>
      <c r="AI58" s="184"/>
      <c r="AJ58" s="185"/>
      <c r="AK58" s="184">
        <v>101</v>
      </c>
      <c r="AL58" s="184">
        <v>3.4988999999999999</v>
      </c>
      <c r="AM58" s="277">
        <v>2808.518</v>
      </c>
      <c r="AN58" s="173">
        <v>399</v>
      </c>
      <c r="AO58" s="173">
        <v>6.5472000000000001</v>
      </c>
      <c r="AP58" s="191">
        <v>25657.035</v>
      </c>
      <c r="AQ58" s="108">
        <f t="shared" ref="AQ58:AS71" si="7">SUM(J58,M58,V58,Y58,AB58,AE58,AH58,AK58,AN58)</f>
        <v>3599</v>
      </c>
      <c r="AR58" s="108">
        <f t="shared" si="7"/>
        <v>3098.5589</v>
      </c>
      <c r="AS58" s="108">
        <f t="shared" si="7"/>
        <v>1525756.048</v>
      </c>
      <c r="AT58" s="32" t="s">
        <v>23</v>
      </c>
      <c r="AU58" s="34"/>
      <c r="AV58" s="49" t="s">
        <v>64</v>
      </c>
      <c r="AW58" s="12"/>
    </row>
    <row r="59" spans="1:49" ht="24" customHeight="1">
      <c r="A59" s="309" t="s">
        <v>65</v>
      </c>
      <c r="B59" s="310"/>
      <c r="C59" s="104" t="s">
        <v>66</v>
      </c>
      <c r="D59" s="132"/>
      <c r="E59" s="132"/>
      <c r="F59" s="132"/>
      <c r="G59" s="124"/>
      <c r="H59" s="125"/>
      <c r="I59" s="130"/>
      <c r="J59" s="95">
        <f t="shared" si="6"/>
        <v>0</v>
      </c>
      <c r="K59" s="95">
        <f t="shared" si="6"/>
        <v>0</v>
      </c>
      <c r="L59" s="95">
        <f t="shared" si="6"/>
        <v>0</v>
      </c>
      <c r="M59" s="251"/>
      <c r="N59" s="63"/>
      <c r="O59" s="233"/>
      <c r="P59" s="169"/>
      <c r="Q59" s="215"/>
      <c r="R59" s="169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69"/>
      <c r="Z59" s="215"/>
      <c r="AA59" s="108"/>
      <c r="AB59" s="153"/>
      <c r="AC59" s="186"/>
      <c r="AD59" s="25"/>
      <c r="AE59" s="20"/>
      <c r="AF59" s="186"/>
      <c r="AG59" s="134"/>
      <c r="AH59" s="20"/>
      <c r="AI59" s="186"/>
      <c r="AJ59" s="134"/>
      <c r="AK59" s="20"/>
      <c r="AL59" s="186"/>
      <c r="AM59" s="25"/>
      <c r="AN59" s="20"/>
      <c r="AO59" s="186"/>
      <c r="AP59" s="25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11" t="s">
        <v>65</v>
      </c>
      <c r="AV59" s="312"/>
      <c r="AW59" s="12"/>
    </row>
    <row r="60" spans="1:49" ht="24" customHeight="1">
      <c r="A60" s="15"/>
      <c r="B60" s="16"/>
      <c r="C60" s="101" t="s">
        <v>24</v>
      </c>
      <c r="D60" s="126"/>
      <c r="E60" s="126"/>
      <c r="F60" s="126"/>
      <c r="G60" s="128"/>
      <c r="H60" s="126"/>
      <c r="I60" s="129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52">
        <v>114</v>
      </c>
      <c r="N60" s="64">
        <v>1.7356</v>
      </c>
      <c r="O60" s="230">
        <v>2261.2649999999999</v>
      </c>
      <c r="P60" s="213">
        <v>34</v>
      </c>
      <c r="Q60" s="213">
        <v>150.64080000000001</v>
      </c>
      <c r="R60" s="213">
        <v>39129.446000000004</v>
      </c>
      <c r="S60" s="41"/>
      <c r="T60" s="41"/>
      <c r="U60" s="41"/>
      <c r="V60" s="112">
        <f t="shared" si="4"/>
        <v>34</v>
      </c>
      <c r="W60" s="112">
        <f t="shared" si="1"/>
        <v>150.64080000000001</v>
      </c>
      <c r="X60" s="112">
        <f t="shared" si="1"/>
        <v>39129.446000000004</v>
      </c>
      <c r="Y60" s="213"/>
      <c r="Z60" s="213"/>
      <c r="AA60" s="109"/>
      <c r="AB60" s="157"/>
      <c r="AC60" s="23"/>
      <c r="AD60" s="24"/>
      <c r="AE60" s="23"/>
      <c r="AF60" s="23"/>
      <c r="AG60" s="158"/>
      <c r="AH60" s="23"/>
      <c r="AI60" s="23"/>
      <c r="AJ60" s="158"/>
      <c r="AK60" s="23"/>
      <c r="AL60" s="23"/>
      <c r="AM60" s="24"/>
      <c r="AN60" s="23"/>
      <c r="AO60" s="23"/>
      <c r="AP60" s="24"/>
      <c r="AQ60" s="45">
        <f t="shared" si="7"/>
        <v>148</v>
      </c>
      <c r="AR60" s="45">
        <f t="shared" si="7"/>
        <v>152.37640000000002</v>
      </c>
      <c r="AS60" s="45">
        <f t="shared" si="7"/>
        <v>41390.711000000003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33">
        <v>77</v>
      </c>
      <c r="E61" s="131">
        <v>20.445399999999999</v>
      </c>
      <c r="F61" s="133">
        <v>17095.712816675277</v>
      </c>
      <c r="G61" s="204">
        <v>75</v>
      </c>
      <c r="H61" s="133">
        <v>31.365499999999997</v>
      </c>
      <c r="I61" s="203">
        <v>28719.544999999998</v>
      </c>
      <c r="J61" s="25">
        <f t="shared" si="6"/>
        <v>152</v>
      </c>
      <c r="K61" s="25">
        <f t="shared" si="6"/>
        <v>51.810899999999997</v>
      </c>
      <c r="L61" s="25">
        <f t="shared" si="6"/>
        <v>45815.257816675279</v>
      </c>
      <c r="M61" s="253">
        <v>1721</v>
      </c>
      <c r="N61" s="238">
        <v>1877.0172</v>
      </c>
      <c r="O61" s="236">
        <v>500006.19900000002</v>
      </c>
      <c r="P61" s="173">
        <v>435</v>
      </c>
      <c r="Q61" s="173">
        <v>4158.9929000000011</v>
      </c>
      <c r="R61" s="173">
        <v>838602.34500000009</v>
      </c>
      <c r="S61" s="52"/>
      <c r="T61" s="52"/>
      <c r="U61" s="52"/>
      <c r="V61" s="25">
        <f t="shared" si="4"/>
        <v>435</v>
      </c>
      <c r="W61" s="25">
        <f t="shared" si="1"/>
        <v>4158.9929000000011</v>
      </c>
      <c r="X61" s="25">
        <f t="shared" si="1"/>
        <v>838602.34500000009</v>
      </c>
      <c r="Y61" s="216">
        <v>828</v>
      </c>
      <c r="Z61" s="216">
        <v>4049.4776000000002</v>
      </c>
      <c r="AA61" s="287">
        <v>1380240.1880000001</v>
      </c>
      <c r="AB61" s="187">
        <v>2110</v>
      </c>
      <c r="AC61" s="173">
        <v>810.01889999999992</v>
      </c>
      <c r="AD61" s="173">
        <v>337827.59499999997</v>
      </c>
      <c r="AE61" s="184">
        <v>41</v>
      </c>
      <c r="AF61" s="184">
        <v>4.1966000000000001</v>
      </c>
      <c r="AG61" s="184">
        <v>3728.9920000000002</v>
      </c>
      <c r="AH61" s="173">
        <v>211</v>
      </c>
      <c r="AI61" s="173">
        <v>127.5801</v>
      </c>
      <c r="AJ61" s="173">
        <v>73108.915999999997</v>
      </c>
      <c r="AK61" s="184">
        <v>355</v>
      </c>
      <c r="AL61" s="184">
        <v>21.6769</v>
      </c>
      <c r="AM61" s="277">
        <v>17220.945</v>
      </c>
      <c r="AN61" s="173">
        <v>873</v>
      </c>
      <c r="AO61" s="173">
        <v>97.612139999999997</v>
      </c>
      <c r="AP61" s="173">
        <v>76886.972999999998</v>
      </c>
      <c r="AQ61" s="108">
        <f t="shared" si="7"/>
        <v>6726</v>
      </c>
      <c r="AR61" s="108">
        <f t="shared" si="7"/>
        <v>11198.383239999999</v>
      </c>
      <c r="AS61" s="108">
        <f t="shared" si="7"/>
        <v>3273437.410816676</v>
      </c>
      <c r="AT61" s="32" t="s">
        <v>23</v>
      </c>
      <c r="AU61" s="34"/>
      <c r="AV61" s="49" t="s">
        <v>64</v>
      </c>
      <c r="AW61" s="12"/>
    </row>
    <row r="62" spans="1:49" ht="24" customHeight="1">
      <c r="A62" s="313" t="s">
        <v>67</v>
      </c>
      <c r="B62" s="314" t="s">
        <v>68</v>
      </c>
      <c r="C62" s="102" t="s">
        <v>66</v>
      </c>
      <c r="D62" s="125"/>
      <c r="E62" s="132"/>
      <c r="F62" s="125"/>
      <c r="G62" s="124"/>
      <c r="H62" s="125"/>
      <c r="I62" s="130"/>
      <c r="J62" s="95">
        <f t="shared" si="6"/>
        <v>0</v>
      </c>
      <c r="K62" s="95">
        <f t="shared" si="6"/>
        <v>0</v>
      </c>
      <c r="L62" s="95">
        <f t="shared" si="6"/>
        <v>0</v>
      </c>
      <c r="M62" s="251"/>
      <c r="N62" s="63"/>
      <c r="O62" s="233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69"/>
      <c r="Z62" s="169"/>
      <c r="AA62" s="108"/>
      <c r="AB62" s="153"/>
      <c r="AC62" s="20"/>
      <c r="AD62" s="25"/>
      <c r="AE62" s="20"/>
      <c r="AF62" s="20"/>
      <c r="AG62" s="134"/>
      <c r="AH62" s="20"/>
      <c r="AI62" s="20"/>
      <c r="AJ62" s="134"/>
      <c r="AK62" s="20"/>
      <c r="AL62" s="20"/>
      <c r="AM62" s="25"/>
      <c r="AN62" s="20"/>
      <c r="AO62" s="20"/>
      <c r="AP62" s="25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11" t="s">
        <v>67</v>
      </c>
      <c r="AV62" s="312"/>
      <c r="AW62" s="12"/>
    </row>
    <row r="63" spans="1:49" ht="24" customHeight="1">
      <c r="A63" s="15"/>
      <c r="B63" s="16"/>
      <c r="C63" s="101" t="s">
        <v>24</v>
      </c>
      <c r="D63" s="126">
        <v>22</v>
      </c>
      <c r="E63" s="126">
        <v>582.58580000000006</v>
      </c>
      <c r="F63" s="126">
        <v>369045.64217212057</v>
      </c>
      <c r="G63" s="128">
        <v>10</v>
      </c>
      <c r="H63" s="126">
        <v>137.75740000000002</v>
      </c>
      <c r="I63" s="129">
        <v>81673.915999999997</v>
      </c>
      <c r="J63" s="112">
        <f t="shared" si="6"/>
        <v>32</v>
      </c>
      <c r="K63" s="112">
        <f t="shared" si="6"/>
        <v>720.34320000000002</v>
      </c>
      <c r="L63" s="112">
        <f t="shared" si="6"/>
        <v>450719.5581721206</v>
      </c>
      <c r="M63" s="254">
        <v>617</v>
      </c>
      <c r="N63" s="255">
        <v>14719.8341</v>
      </c>
      <c r="O63" s="256">
        <v>4246119.5029999996</v>
      </c>
      <c r="P63" s="23">
        <v>117</v>
      </c>
      <c r="Q63" s="23">
        <v>6200.5798000000004</v>
      </c>
      <c r="R63" s="23">
        <v>955107.90299999993</v>
      </c>
      <c r="S63" s="44"/>
      <c r="T63" s="44"/>
      <c r="U63" s="44"/>
      <c r="V63" s="112">
        <f t="shared" si="4"/>
        <v>117</v>
      </c>
      <c r="W63" s="112">
        <f t="shared" si="1"/>
        <v>6200.5798000000004</v>
      </c>
      <c r="X63" s="112">
        <f t="shared" si="1"/>
        <v>955107.90299999993</v>
      </c>
      <c r="Y63" s="213">
        <v>5</v>
      </c>
      <c r="Z63" s="213">
        <v>1275.3610000000001</v>
      </c>
      <c r="AA63" s="109">
        <v>297038.42700000003</v>
      </c>
      <c r="AB63" s="157"/>
      <c r="AC63" s="23"/>
      <c r="AD63" s="24"/>
      <c r="AE63" s="23"/>
      <c r="AF63" s="23"/>
      <c r="AG63" s="158"/>
      <c r="AH63" s="23"/>
      <c r="AI63" s="23"/>
      <c r="AJ63" s="158"/>
      <c r="AK63" s="23"/>
      <c r="AL63" s="23"/>
      <c r="AM63" s="24"/>
      <c r="AN63" s="23"/>
      <c r="AO63" s="23"/>
      <c r="AP63" s="24"/>
      <c r="AQ63" s="45">
        <f t="shared" si="7"/>
        <v>771</v>
      </c>
      <c r="AR63" s="45">
        <f t="shared" si="7"/>
        <v>22916.1181</v>
      </c>
      <c r="AS63" s="45">
        <f t="shared" si="7"/>
        <v>5948985.3911721203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93" t="s">
        <v>70</v>
      </c>
      <c r="C64" s="102" t="s">
        <v>23</v>
      </c>
      <c r="D64" s="125"/>
      <c r="E64" s="125"/>
      <c r="F64" s="125"/>
      <c r="G64" s="125">
        <v>208</v>
      </c>
      <c r="H64" s="125">
        <v>500.82080000000002</v>
      </c>
      <c r="I64" s="125">
        <v>207060.53599999999</v>
      </c>
      <c r="J64" s="25">
        <f t="shared" si="6"/>
        <v>208</v>
      </c>
      <c r="K64" s="25">
        <f t="shared" si="6"/>
        <v>500.82080000000002</v>
      </c>
      <c r="L64" s="25">
        <f t="shared" si="6"/>
        <v>207060.53599999999</v>
      </c>
      <c r="M64" s="63">
        <v>417</v>
      </c>
      <c r="N64" s="63">
        <v>55.050699999999999</v>
      </c>
      <c r="O64" s="228">
        <v>59322.35</v>
      </c>
      <c r="P64" s="20">
        <v>3379</v>
      </c>
      <c r="Q64" s="20">
        <v>2053.5140000000001</v>
      </c>
      <c r="R64" s="20">
        <v>944093.39899999998</v>
      </c>
      <c r="S64" s="111"/>
      <c r="T64" s="40"/>
      <c r="U64" s="40"/>
      <c r="V64" s="25">
        <f t="shared" si="4"/>
        <v>3379</v>
      </c>
      <c r="W64" s="25">
        <f t="shared" si="1"/>
        <v>2053.5140000000001</v>
      </c>
      <c r="X64" s="25">
        <f t="shared" si="1"/>
        <v>944093.39899999998</v>
      </c>
      <c r="Y64" s="169">
        <v>82</v>
      </c>
      <c r="Z64" s="169">
        <v>377.71600000000001</v>
      </c>
      <c r="AA64" s="108">
        <v>86593.566999999995</v>
      </c>
      <c r="AB64" s="153"/>
      <c r="AC64" s="20"/>
      <c r="AD64" s="25"/>
      <c r="AE64" s="20"/>
      <c r="AF64" s="20"/>
      <c r="AG64" s="134"/>
      <c r="AH64" s="20"/>
      <c r="AI64" s="20"/>
      <c r="AJ64" s="134"/>
      <c r="AK64" s="20"/>
      <c r="AL64" s="20"/>
      <c r="AM64" s="25"/>
      <c r="AN64" s="20"/>
      <c r="AO64" s="20"/>
      <c r="AP64" s="25"/>
      <c r="AQ64" s="108">
        <f t="shared" si="7"/>
        <v>4086</v>
      </c>
      <c r="AR64" s="108">
        <f t="shared" si="7"/>
        <v>2987.1015000000002</v>
      </c>
      <c r="AS64" s="108">
        <f t="shared" si="7"/>
        <v>1297069.852</v>
      </c>
      <c r="AT64" s="32" t="s">
        <v>23</v>
      </c>
      <c r="AU64" s="295" t="s">
        <v>70</v>
      </c>
      <c r="AV64" s="35" t="s">
        <v>69</v>
      </c>
      <c r="AW64" s="12"/>
    </row>
    <row r="65" spans="1:49" ht="24" customHeight="1">
      <c r="A65" s="48"/>
      <c r="B65" s="294"/>
      <c r="C65" s="101" t="s">
        <v>24</v>
      </c>
      <c r="D65" s="126">
        <v>305</v>
      </c>
      <c r="E65" s="126">
        <v>24.758199999999999</v>
      </c>
      <c r="F65" s="127">
        <v>28676.288011204186</v>
      </c>
      <c r="G65" s="126">
        <v>61</v>
      </c>
      <c r="H65" s="126">
        <v>434.08229999999998</v>
      </c>
      <c r="I65" s="126">
        <v>146373.69899999999</v>
      </c>
      <c r="J65" s="116">
        <f t="shared" si="6"/>
        <v>366</v>
      </c>
      <c r="K65" s="116">
        <f t="shared" si="6"/>
        <v>458.84049999999996</v>
      </c>
      <c r="L65" s="116">
        <f t="shared" si="6"/>
        <v>175049.98701120418</v>
      </c>
      <c r="M65" s="64">
        <v>66</v>
      </c>
      <c r="N65" s="64">
        <v>4.5712999999999999</v>
      </c>
      <c r="O65" s="227">
        <v>1661.278</v>
      </c>
      <c r="P65" s="23">
        <v>16</v>
      </c>
      <c r="Q65" s="23">
        <v>1.23</v>
      </c>
      <c r="R65" s="23">
        <v>179.328</v>
      </c>
      <c r="S65" s="41"/>
      <c r="T65" s="41"/>
      <c r="U65" s="41"/>
      <c r="V65" s="116">
        <f t="shared" si="4"/>
        <v>16</v>
      </c>
      <c r="W65" s="116">
        <f t="shared" si="1"/>
        <v>1.23</v>
      </c>
      <c r="X65" s="116">
        <f t="shared" si="1"/>
        <v>179.328</v>
      </c>
      <c r="Y65" s="213">
        <v>1</v>
      </c>
      <c r="Z65" s="213">
        <v>1.0074000000000001</v>
      </c>
      <c r="AA65" s="109">
        <v>867.79200000000003</v>
      </c>
      <c r="AB65" s="157"/>
      <c r="AC65" s="23"/>
      <c r="AD65" s="24"/>
      <c r="AE65" s="23"/>
      <c r="AF65" s="23"/>
      <c r="AG65" s="158"/>
      <c r="AH65" s="23"/>
      <c r="AI65" s="23"/>
      <c r="AJ65" s="158"/>
      <c r="AK65" s="23"/>
      <c r="AL65" s="23"/>
      <c r="AM65" s="24"/>
      <c r="AN65" s="23"/>
      <c r="AO65" s="23"/>
      <c r="AP65" s="24"/>
      <c r="AQ65" s="45">
        <f t="shared" si="7"/>
        <v>449</v>
      </c>
      <c r="AR65" s="45">
        <f t="shared" si="7"/>
        <v>465.64920000000001</v>
      </c>
      <c r="AS65" s="45">
        <f t="shared" si="7"/>
        <v>177758.38501120417</v>
      </c>
      <c r="AT65" s="61" t="s">
        <v>24</v>
      </c>
      <c r="AU65" s="296"/>
      <c r="AV65" s="49"/>
      <c r="AW65" s="12"/>
    </row>
    <row r="66" spans="1:49" ht="24" customHeight="1">
      <c r="A66" s="48" t="s">
        <v>71</v>
      </c>
      <c r="B66" s="293" t="s">
        <v>72</v>
      </c>
      <c r="C66" s="102" t="s">
        <v>23</v>
      </c>
      <c r="D66" s="125"/>
      <c r="E66" s="125"/>
      <c r="F66" s="125"/>
      <c r="G66" s="125"/>
      <c r="H66" s="125"/>
      <c r="I66" s="125"/>
      <c r="J66" s="25">
        <f t="shared" si="6"/>
        <v>0</v>
      </c>
      <c r="K66" s="25">
        <f t="shared" si="6"/>
        <v>0</v>
      </c>
      <c r="L66" s="25">
        <f t="shared" si="6"/>
        <v>0</v>
      </c>
      <c r="M66" s="63"/>
      <c r="N66" s="63"/>
      <c r="O66" s="228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69"/>
      <c r="Z66" s="169"/>
      <c r="AA66" s="108"/>
      <c r="AB66" s="153"/>
      <c r="AC66" s="20"/>
      <c r="AD66" s="25"/>
      <c r="AE66" s="20"/>
      <c r="AF66" s="20"/>
      <c r="AG66" s="134"/>
      <c r="AH66" s="20"/>
      <c r="AI66" s="20"/>
      <c r="AJ66" s="134"/>
      <c r="AK66" s="20"/>
      <c r="AL66" s="20"/>
      <c r="AM66" s="25"/>
      <c r="AN66" s="20"/>
      <c r="AO66" s="20"/>
      <c r="AP66" s="25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95" t="s">
        <v>72</v>
      </c>
      <c r="AV66" s="49" t="s">
        <v>71</v>
      </c>
      <c r="AW66" s="12"/>
    </row>
    <row r="67" spans="1:49" ht="24" customHeight="1">
      <c r="A67" s="26" t="s">
        <v>49</v>
      </c>
      <c r="B67" s="294"/>
      <c r="C67" s="101" t="s">
        <v>24</v>
      </c>
      <c r="D67" s="126"/>
      <c r="E67" s="126"/>
      <c r="F67" s="126"/>
      <c r="G67" s="126"/>
      <c r="H67" s="126"/>
      <c r="I67" s="126"/>
      <c r="J67" s="116">
        <f t="shared" si="6"/>
        <v>0</v>
      </c>
      <c r="K67" s="116">
        <f t="shared" si="6"/>
        <v>0</v>
      </c>
      <c r="L67" s="116">
        <f t="shared" si="6"/>
        <v>0</v>
      </c>
      <c r="M67" s="64"/>
      <c r="N67" s="64"/>
      <c r="O67" s="227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3"/>
      <c r="Z67" s="213"/>
      <c r="AA67" s="109"/>
      <c r="AB67" s="157"/>
      <c r="AC67" s="23"/>
      <c r="AD67" s="24"/>
      <c r="AE67" s="23"/>
      <c r="AF67" s="23"/>
      <c r="AG67" s="158"/>
      <c r="AH67" s="23"/>
      <c r="AI67" s="23"/>
      <c r="AJ67" s="158"/>
      <c r="AK67" s="23"/>
      <c r="AL67" s="23"/>
      <c r="AM67" s="24"/>
      <c r="AN67" s="23"/>
      <c r="AO67" s="23"/>
      <c r="AP67" s="24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96"/>
      <c r="AV67" s="27" t="s">
        <v>49</v>
      </c>
      <c r="AW67" s="12"/>
    </row>
    <row r="68" spans="1:49" ht="24" customHeight="1">
      <c r="A68" s="297" t="s">
        <v>73</v>
      </c>
      <c r="B68" s="298"/>
      <c r="C68" s="102" t="s">
        <v>23</v>
      </c>
      <c r="D68" s="20">
        <v>77</v>
      </c>
      <c r="E68" s="20">
        <v>20.445399999999999</v>
      </c>
      <c r="F68" s="25">
        <v>17095.712816675277</v>
      </c>
      <c r="G68" s="153">
        <v>283</v>
      </c>
      <c r="H68" s="20">
        <v>532.18630000000007</v>
      </c>
      <c r="I68" s="134">
        <v>235780.08100000001</v>
      </c>
      <c r="J68" s="25">
        <f t="shared" si="6"/>
        <v>360</v>
      </c>
      <c r="K68" s="25">
        <f t="shared" si="6"/>
        <v>552.63170000000002</v>
      </c>
      <c r="L68" s="25">
        <f t="shared" si="6"/>
        <v>252875.79381667529</v>
      </c>
      <c r="M68" s="153">
        <v>2138</v>
      </c>
      <c r="N68" s="20">
        <v>1932.0679</v>
      </c>
      <c r="O68" s="134">
        <v>559328.549</v>
      </c>
      <c r="P68" s="20">
        <v>3814</v>
      </c>
      <c r="Q68" s="20">
        <v>6212.5069000000012</v>
      </c>
      <c r="R68" s="20">
        <v>1782695.7439999999</v>
      </c>
      <c r="S68" s="25"/>
      <c r="T68" s="25"/>
      <c r="U68" s="25"/>
      <c r="V68" s="25">
        <f t="shared" si="4"/>
        <v>3814</v>
      </c>
      <c r="W68" s="25">
        <f t="shared" si="1"/>
        <v>6212.5069000000012</v>
      </c>
      <c r="X68" s="25">
        <f t="shared" si="1"/>
        <v>1782695.7439999999</v>
      </c>
      <c r="Y68" s="169">
        <v>910</v>
      </c>
      <c r="Z68" s="169">
        <v>4427.1936000000005</v>
      </c>
      <c r="AA68" s="108">
        <v>1466833.7550000001</v>
      </c>
      <c r="AB68" s="153">
        <v>2110</v>
      </c>
      <c r="AC68" s="20">
        <v>810.01889999999992</v>
      </c>
      <c r="AD68" s="25">
        <v>337827.59499999997</v>
      </c>
      <c r="AE68" s="20">
        <v>41</v>
      </c>
      <c r="AF68" s="20">
        <v>4.1966000000000001</v>
      </c>
      <c r="AG68" s="134">
        <v>3728.9920000000002</v>
      </c>
      <c r="AH68" s="20">
        <v>211</v>
      </c>
      <c r="AI68" s="20">
        <v>127.5801</v>
      </c>
      <c r="AJ68" s="134">
        <v>73108.915999999997</v>
      </c>
      <c r="AK68" s="20">
        <v>355</v>
      </c>
      <c r="AL68" s="20">
        <v>21.6769</v>
      </c>
      <c r="AM68" s="25">
        <v>17220.945</v>
      </c>
      <c r="AN68" s="20">
        <v>873</v>
      </c>
      <c r="AO68" s="20">
        <v>97.612139999999997</v>
      </c>
      <c r="AP68" s="25">
        <v>76886.972999999998</v>
      </c>
      <c r="AQ68" s="108">
        <f t="shared" si="7"/>
        <v>10812</v>
      </c>
      <c r="AR68" s="108">
        <f t="shared" si="7"/>
        <v>14185.484739999998</v>
      </c>
      <c r="AS68" s="108">
        <f t="shared" si="7"/>
        <v>4570507.262816675</v>
      </c>
      <c r="AT68" s="31" t="s">
        <v>23</v>
      </c>
      <c r="AU68" s="301" t="s">
        <v>73</v>
      </c>
      <c r="AV68" s="302"/>
      <c r="AW68" s="12"/>
    </row>
    <row r="69" spans="1:49" ht="24" customHeight="1">
      <c r="A69" s="299"/>
      <c r="B69" s="300"/>
      <c r="C69" s="101" t="s">
        <v>24</v>
      </c>
      <c r="D69" s="23">
        <v>327</v>
      </c>
      <c r="E69" s="23">
        <v>607.34400000000005</v>
      </c>
      <c r="F69" s="24">
        <v>397721.93018332473</v>
      </c>
      <c r="G69" s="23">
        <v>71</v>
      </c>
      <c r="H69" s="23">
        <v>571.83969999999999</v>
      </c>
      <c r="I69" s="24">
        <v>228047.61499999999</v>
      </c>
      <c r="J69" s="116">
        <f t="shared" si="6"/>
        <v>398</v>
      </c>
      <c r="K69" s="116">
        <f t="shared" si="6"/>
        <v>1179.1837</v>
      </c>
      <c r="L69" s="116">
        <f t="shared" si="6"/>
        <v>625769.54518332472</v>
      </c>
      <c r="M69" s="23">
        <v>683</v>
      </c>
      <c r="N69" s="23">
        <v>14724.4054</v>
      </c>
      <c r="O69" s="24">
        <v>4247780.7809999995</v>
      </c>
      <c r="P69" s="23">
        <v>133</v>
      </c>
      <c r="Q69" s="23">
        <v>6201.8098</v>
      </c>
      <c r="R69" s="23">
        <v>955287.23099999991</v>
      </c>
      <c r="S69" s="24"/>
      <c r="T69" s="24"/>
      <c r="U69" s="24"/>
      <c r="V69" s="116">
        <f t="shared" si="4"/>
        <v>133</v>
      </c>
      <c r="W69" s="116">
        <f t="shared" si="1"/>
        <v>6201.8098</v>
      </c>
      <c r="X69" s="116">
        <f t="shared" si="1"/>
        <v>955287.23099999991</v>
      </c>
      <c r="Y69" s="213">
        <v>6</v>
      </c>
      <c r="Z69" s="213">
        <v>1276.3684000000001</v>
      </c>
      <c r="AA69" s="109">
        <v>297906.21900000004</v>
      </c>
      <c r="AB69" s="157"/>
      <c r="AC69" s="23"/>
      <c r="AD69" s="24"/>
      <c r="AE69" s="23"/>
      <c r="AF69" s="23"/>
      <c r="AG69" s="158"/>
      <c r="AH69" s="23"/>
      <c r="AI69" s="23"/>
      <c r="AJ69" s="24"/>
      <c r="AK69" s="23"/>
      <c r="AL69" s="23"/>
      <c r="AM69" s="24"/>
      <c r="AN69" s="23"/>
      <c r="AO69" s="23"/>
      <c r="AP69" s="24"/>
      <c r="AQ69" s="45">
        <f t="shared" si="7"/>
        <v>1220</v>
      </c>
      <c r="AR69" s="45">
        <f t="shared" si="7"/>
        <v>23381.7673</v>
      </c>
      <c r="AS69" s="45">
        <f t="shared" si="7"/>
        <v>6126743.7761833239</v>
      </c>
      <c r="AT69" s="56" t="s">
        <v>24</v>
      </c>
      <c r="AU69" s="303"/>
      <c r="AV69" s="304"/>
      <c r="AW69" s="12"/>
    </row>
    <row r="70" spans="1:49" ht="24" customHeight="1" thickBot="1">
      <c r="A70" s="305" t="s">
        <v>74</v>
      </c>
      <c r="B70" s="306" t="s">
        <v>75</v>
      </c>
      <c r="C70" s="306"/>
      <c r="D70" s="36"/>
      <c r="E70" s="36"/>
      <c r="F70" s="37"/>
      <c r="G70" s="36"/>
      <c r="H70" s="36"/>
      <c r="I70" s="37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7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7"/>
      <c r="Z70" s="36"/>
      <c r="AA70" s="37"/>
      <c r="AB70" s="65"/>
      <c r="AC70" s="36"/>
      <c r="AD70" s="37"/>
      <c r="AE70" s="36"/>
      <c r="AF70" s="36"/>
      <c r="AG70" s="37"/>
      <c r="AH70" s="36"/>
      <c r="AI70" s="36"/>
      <c r="AJ70" s="37"/>
      <c r="AK70" s="36"/>
      <c r="AL70" s="36"/>
      <c r="AM70" s="37"/>
      <c r="AN70" s="36"/>
      <c r="AO70" s="36"/>
      <c r="AP70" s="37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07" t="s">
        <v>74</v>
      </c>
      <c r="AU70" s="306" t="s">
        <v>75</v>
      </c>
      <c r="AV70" s="308"/>
      <c r="AW70" s="12"/>
    </row>
    <row r="71" spans="1:49" ht="24" customHeight="1" thickBot="1">
      <c r="A71" s="289" t="s">
        <v>76</v>
      </c>
      <c r="B71" s="290" t="s">
        <v>77</v>
      </c>
      <c r="C71" s="290"/>
      <c r="D71" s="36">
        <f t="shared" ref="D71:F71" si="8">D68+D69+D70</f>
        <v>404</v>
      </c>
      <c r="E71" s="36">
        <f t="shared" si="8"/>
        <v>627.7894</v>
      </c>
      <c r="F71" s="37">
        <f t="shared" si="8"/>
        <v>414817.64299999998</v>
      </c>
      <c r="G71" s="36">
        <f>G68+G69+G70</f>
        <v>354</v>
      </c>
      <c r="H71" s="36">
        <f>H68+H69+H70</f>
        <v>1104.0260000000001</v>
      </c>
      <c r="I71" s="37">
        <f>I68+I69+I70</f>
        <v>463827.696</v>
      </c>
      <c r="J71" s="117">
        <f t="shared" si="6"/>
        <v>758</v>
      </c>
      <c r="K71" s="117">
        <f t="shared" si="6"/>
        <v>1731.8154</v>
      </c>
      <c r="L71" s="117">
        <f t="shared" si="6"/>
        <v>878645.33899999992</v>
      </c>
      <c r="M71" s="36">
        <f t="shared" ref="M71:O71" si="9">M68+M69+M70</f>
        <v>2821</v>
      </c>
      <c r="N71" s="36">
        <f t="shared" si="9"/>
        <v>16656.473299999998</v>
      </c>
      <c r="O71" s="37">
        <f t="shared" si="9"/>
        <v>4807109.3299999991</v>
      </c>
      <c r="P71" s="36">
        <f>P68+P69+P70</f>
        <v>3947</v>
      </c>
      <c r="Q71" s="36">
        <f>Q68+Q69+Q70</f>
        <v>12414.316700000001</v>
      </c>
      <c r="R71" s="36">
        <f>R68+R69+R70</f>
        <v>2737982.9749999996</v>
      </c>
      <c r="S71" s="37"/>
      <c r="T71" s="37"/>
      <c r="U71" s="37"/>
      <c r="V71" s="117">
        <f t="shared" si="4"/>
        <v>3947</v>
      </c>
      <c r="W71" s="117">
        <f t="shared" si="4"/>
        <v>12414.316700000001</v>
      </c>
      <c r="X71" s="117">
        <f t="shared" si="4"/>
        <v>2737982.9749999996</v>
      </c>
      <c r="Y71" s="217">
        <f t="shared" ref="Y71:AA71" si="10">Y68+Y69+Y70</f>
        <v>916</v>
      </c>
      <c r="Z71" s="36">
        <f t="shared" si="10"/>
        <v>5703.5620000000008</v>
      </c>
      <c r="AA71" s="37">
        <f t="shared" si="10"/>
        <v>1764739.9740000002</v>
      </c>
      <c r="AB71" s="65">
        <f>AB68+AB69+AB70</f>
        <v>2110</v>
      </c>
      <c r="AC71" s="36">
        <f>AC68+AC69+AC70</f>
        <v>810.01889999999992</v>
      </c>
      <c r="AD71" s="37">
        <f>AD68+AD69+AD70</f>
        <v>337827.59499999997</v>
      </c>
      <c r="AE71" s="36">
        <f t="shared" ref="AE71:AG71" si="11">AE68+AE69</f>
        <v>41</v>
      </c>
      <c r="AF71" s="36">
        <f t="shared" si="11"/>
        <v>4.1966000000000001</v>
      </c>
      <c r="AG71" s="37">
        <f t="shared" si="11"/>
        <v>3728.9920000000002</v>
      </c>
      <c r="AH71" s="36">
        <f t="shared" ref="AH71:AP71" si="12">AH68+AH69+AH70</f>
        <v>211</v>
      </c>
      <c r="AI71" s="36">
        <f t="shared" si="12"/>
        <v>127.5801</v>
      </c>
      <c r="AJ71" s="37">
        <f t="shared" si="12"/>
        <v>73108.915999999997</v>
      </c>
      <c r="AK71" s="36">
        <f t="shared" si="12"/>
        <v>355</v>
      </c>
      <c r="AL71" s="36">
        <f t="shared" si="12"/>
        <v>21.6769</v>
      </c>
      <c r="AM71" s="37">
        <f t="shared" si="12"/>
        <v>17220.945</v>
      </c>
      <c r="AN71" s="36">
        <f t="shared" si="12"/>
        <v>873</v>
      </c>
      <c r="AO71" s="36">
        <f t="shared" si="12"/>
        <v>97.612139999999997</v>
      </c>
      <c r="AP71" s="37">
        <f t="shared" si="12"/>
        <v>76886.972999999998</v>
      </c>
      <c r="AQ71" s="46">
        <f t="shared" si="7"/>
        <v>12032</v>
      </c>
      <c r="AR71" s="46">
        <f t="shared" si="7"/>
        <v>37567.252039999999</v>
      </c>
      <c r="AS71" s="46">
        <f t="shared" si="7"/>
        <v>10697251.038999997</v>
      </c>
      <c r="AT71" s="291" t="s">
        <v>76</v>
      </c>
      <c r="AU71" s="290" t="s">
        <v>77</v>
      </c>
      <c r="AV71" s="292" t="s">
        <v>64</v>
      </c>
      <c r="AW71" s="12"/>
    </row>
    <row r="72" spans="1:49" ht="21.95" customHeight="1">
      <c r="D72" s="91"/>
      <c r="E72" s="91"/>
      <c r="F72" s="96" t="s">
        <v>106</v>
      </c>
      <c r="G72" s="85"/>
      <c r="H72" s="85"/>
      <c r="I72" s="96" t="s">
        <v>106</v>
      </c>
      <c r="M72" s="1"/>
      <c r="N72" s="1"/>
      <c r="O72" s="38" t="s">
        <v>106</v>
      </c>
      <c r="P72" s="85"/>
      <c r="Q72" s="85"/>
      <c r="R72" s="96" t="s">
        <v>106</v>
      </c>
      <c r="X72" s="38" t="s">
        <v>78</v>
      </c>
      <c r="Y72" s="1"/>
      <c r="Z72" s="1"/>
      <c r="AA72" s="38" t="s">
        <v>106</v>
      </c>
      <c r="AD72" s="96" t="s">
        <v>106</v>
      </c>
      <c r="AE72" s="275"/>
      <c r="AF72" s="275"/>
      <c r="AG72" s="275"/>
      <c r="AJ72" s="96" t="s">
        <v>106</v>
      </c>
      <c r="AM72" s="96" t="s">
        <v>106</v>
      </c>
      <c r="AN72" s="275"/>
      <c r="AO72" s="275"/>
      <c r="AP72" s="275"/>
      <c r="AU72" s="38" t="s">
        <v>83</v>
      </c>
    </row>
    <row r="73" spans="1:49">
      <c r="D73" s="90"/>
      <c r="E73" s="91"/>
      <c r="F73" s="91"/>
      <c r="G73" s="90"/>
      <c r="H73" s="91"/>
      <c r="I73" s="91"/>
      <c r="M73" s="74"/>
      <c r="P73" s="90"/>
      <c r="Q73" s="91"/>
      <c r="R73" s="91"/>
      <c r="Y73" s="74"/>
      <c r="AR73" s="39"/>
      <c r="AS73" s="39"/>
    </row>
    <row r="74" spans="1:49">
      <c r="D74" s="91"/>
      <c r="E74" s="91"/>
      <c r="F74" s="91"/>
      <c r="G74" s="91"/>
      <c r="H74" s="91"/>
      <c r="I74" s="91"/>
    </row>
    <row r="75" spans="1:49">
      <c r="D75" s="91"/>
      <c r="E75" s="91"/>
      <c r="F75" s="91"/>
      <c r="G75" s="91"/>
      <c r="H75" s="91"/>
      <c r="I75" s="91"/>
    </row>
    <row r="76" spans="1:49">
      <c r="D76" s="91"/>
      <c r="E76" s="91"/>
      <c r="F76" s="91"/>
      <c r="G76" s="91"/>
      <c r="H76" s="91"/>
      <c r="I76" s="91"/>
    </row>
    <row r="77" spans="1:49">
      <c r="D77" s="91"/>
      <c r="E77" s="91"/>
      <c r="F77" s="91"/>
      <c r="G77" s="91"/>
      <c r="H77" s="91"/>
      <c r="I77" s="91"/>
    </row>
    <row r="78" spans="1:49">
      <c r="D78" s="91"/>
      <c r="E78" s="91"/>
      <c r="F78" s="91"/>
      <c r="G78" s="91"/>
      <c r="H78" s="91"/>
      <c r="I78" s="91"/>
    </row>
    <row r="79" spans="1:49">
      <c r="D79" s="91"/>
      <c r="E79" s="91"/>
      <c r="F79" s="91"/>
      <c r="G79" s="91"/>
      <c r="H79" s="91"/>
      <c r="I79" s="91"/>
    </row>
    <row r="80" spans="1:49">
      <c r="D80" s="91"/>
      <c r="E80" s="91"/>
      <c r="F80" s="91"/>
      <c r="G80" s="91"/>
      <c r="H80" s="91"/>
      <c r="I80" s="91"/>
    </row>
    <row r="81" spans="4:9">
      <c r="D81" s="91"/>
      <c r="E81" s="91"/>
      <c r="F81" s="91"/>
      <c r="G81" s="91"/>
      <c r="H81" s="91"/>
      <c r="I81" s="91"/>
    </row>
    <row r="82" spans="4:9">
      <c r="D82" s="91"/>
      <c r="E82" s="91"/>
      <c r="F82" s="91"/>
      <c r="G82" s="91"/>
      <c r="H82" s="91"/>
      <c r="I82" s="91"/>
    </row>
    <row r="83" spans="4:9">
      <c r="D83" s="91"/>
      <c r="E83" s="91"/>
      <c r="F83" s="91"/>
      <c r="G83" s="91"/>
      <c r="H83" s="91"/>
      <c r="I83" s="91"/>
    </row>
    <row r="84" spans="4:9">
      <c r="D84" s="91"/>
      <c r="E84" s="91"/>
      <c r="F84" s="91"/>
      <c r="G84" s="91"/>
      <c r="H84" s="91"/>
      <c r="I84" s="91"/>
    </row>
    <row r="85" spans="4:9">
      <c r="D85" s="91"/>
      <c r="E85" s="91"/>
      <c r="F85" s="91"/>
      <c r="G85" s="91"/>
      <c r="H85" s="91"/>
      <c r="I85" s="91"/>
    </row>
    <row r="86" spans="4:9">
      <c r="D86" s="91"/>
      <c r="E86" s="91"/>
      <c r="F86" s="91"/>
      <c r="G86" s="91"/>
      <c r="H86" s="91"/>
      <c r="I86" s="91"/>
    </row>
    <row r="87" spans="4:9">
      <c r="D87" s="91"/>
      <c r="E87" s="91"/>
      <c r="F87" s="91"/>
      <c r="G87" s="91"/>
      <c r="H87" s="91"/>
      <c r="I87" s="91"/>
    </row>
    <row r="88" spans="4:9">
      <c r="D88" s="91"/>
      <c r="E88" s="91"/>
      <c r="F88" s="91"/>
      <c r="G88" s="91"/>
      <c r="H88" s="91"/>
      <c r="I88" s="91"/>
    </row>
    <row r="89" spans="4:9">
      <c r="D89" s="91"/>
      <c r="E89" s="91"/>
      <c r="F89" s="91"/>
      <c r="G89" s="91"/>
      <c r="H89" s="91"/>
      <c r="I89" s="91"/>
    </row>
    <row r="90" spans="4:9">
      <c r="D90" s="91"/>
      <c r="E90" s="91"/>
      <c r="F90" s="91"/>
      <c r="G90" s="91"/>
      <c r="H90" s="91"/>
      <c r="I90" s="91"/>
    </row>
    <row r="91" spans="4:9">
      <c r="D91" s="91"/>
      <c r="E91" s="91"/>
      <c r="F91" s="91"/>
      <c r="G91" s="91"/>
      <c r="H91" s="91"/>
      <c r="I91" s="91"/>
    </row>
    <row r="92" spans="4:9">
      <c r="D92" s="91"/>
      <c r="E92" s="91"/>
      <c r="F92" s="91"/>
      <c r="G92" s="91"/>
      <c r="H92" s="91"/>
      <c r="I92" s="91"/>
    </row>
    <row r="93" spans="4:9">
      <c r="D93" s="91"/>
      <c r="E93" s="91"/>
      <c r="F93" s="91"/>
      <c r="G93" s="91"/>
      <c r="H93" s="91"/>
      <c r="I93" s="91"/>
    </row>
    <row r="94" spans="4:9">
      <c r="D94" s="91"/>
      <c r="E94" s="91"/>
      <c r="F94" s="91"/>
      <c r="G94" s="91"/>
      <c r="H94" s="91"/>
      <c r="I94" s="91"/>
    </row>
    <row r="95" spans="4:9">
      <c r="D95" s="91"/>
      <c r="E95" s="91"/>
      <c r="F95" s="91"/>
      <c r="G95" s="91"/>
      <c r="H95" s="91"/>
      <c r="I95" s="91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5"/>
  <sheetViews>
    <sheetView topLeftCell="AD1" zoomScale="40" zoomScaleNormal="40" workbookViewId="0">
      <selection activeCell="AN6" sqref="AN6:AP70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85" customWidth="1"/>
    <col min="8" max="8" width="22.625" style="85" customWidth="1"/>
    <col min="9" max="9" width="25.625" style="85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85" customWidth="1"/>
    <col min="29" max="29" width="22.625" style="85" customWidth="1"/>
    <col min="30" max="30" width="25.625" style="85" customWidth="1"/>
    <col min="31" max="31" width="15.625" style="85" customWidth="1"/>
    <col min="32" max="32" width="22.625" style="85" customWidth="1"/>
    <col min="33" max="33" width="25.625" style="85" customWidth="1"/>
    <col min="34" max="34" width="15.625" style="85" customWidth="1"/>
    <col min="35" max="35" width="22.625" style="85" customWidth="1"/>
    <col min="36" max="36" width="25.625" style="85" customWidth="1"/>
    <col min="37" max="37" width="15.625" style="85" customWidth="1"/>
    <col min="38" max="38" width="22.625" style="85" customWidth="1"/>
    <col min="39" max="39" width="25.625" style="85" customWidth="1"/>
    <col min="40" max="40" width="15.625" style="85" customWidth="1"/>
    <col min="41" max="41" width="22.625" style="85" customWidth="1"/>
    <col min="42" max="42" width="25.625" style="85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49" ht="21.95" customHeight="1" thickBot="1">
      <c r="A2" s="4"/>
      <c r="B2" s="4" t="s">
        <v>94</v>
      </c>
      <c r="C2" s="4"/>
      <c r="D2" s="5"/>
      <c r="E2" s="5"/>
      <c r="F2" s="5"/>
      <c r="G2" s="65"/>
      <c r="H2" s="65"/>
      <c r="I2" s="6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97" t="str">
        <f>B2</f>
        <v>8月</v>
      </c>
      <c r="AC2" s="65"/>
      <c r="AD2" s="65"/>
      <c r="AE2" s="330"/>
      <c r="AF2" s="330"/>
      <c r="AG2" s="330"/>
      <c r="AH2" s="4"/>
      <c r="AI2" s="65"/>
      <c r="AJ2" s="65"/>
      <c r="AK2" s="65"/>
      <c r="AL2" s="65"/>
      <c r="AM2" s="65"/>
      <c r="AN2" s="330"/>
      <c r="AO2" s="330"/>
      <c r="AP2" s="330"/>
      <c r="AQ2" s="5"/>
      <c r="AR2" s="5"/>
      <c r="AS2" s="5"/>
      <c r="AT2" s="4"/>
      <c r="AU2" s="4"/>
      <c r="AV2" s="6"/>
    </row>
    <row r="3" spans="1:49" ht="21.95" customHeight="1">
      <c r="A3" s="7"/>
      <c r="D3" s="327" t="s">
        <v>2</v>
      </c>
      <c r="E3" s="325"/>
      <c r="F3" s="326"/>
      <c r="G3" s="322" t="s">
        <v>3</v>
      </c>
      <c r="H3" s="323"/>
      <c r="I3" s="328"/>
      <c r="J3" s="9" t="s">
        <v>4</v>
      </c>
      <c r="K3" s="94"/>
      <c r="L3" s="94"/>
      <c r="M3" s="322" t="s">
        <v>99</v>
      </c>
      <c r="N3" s="323"/>
      <c r="O3" s="328"/>
      <c r="P3" s="322" t="s">
        <v>5</v>
      </c>
      <c r="Q3" s="323"/>
      <c r="R3" s="328"/>
      <c r="S3" s="322" t="s">
        <v>6</v>
      </c>
      <c r="T3" s="323"/>
      <c r="U3" s="324"/>
      <c r="V3" s="94" t="s">
        <v>7</v>
      </c>
      <c r="W3" s="94"/>
      <c r="X3" s="8"/>
      <c r="Y3" s="322" t="s">
        <v>8</v>
      </c>
      <c r="Z3" s="323"/>
      <c r="AA3" s="328"/>
      <c r="AB3" s="325" t="s">
        <v>9</v>
      </c>
      <c r="AC3" s="325"/>
      <c r="AD3" s="326"/>
      <c r="AE3" s="322" t="s">
        <v>10</v>
      </c>
      <c r="AF3" s="323"/>
      <c r="AG3" s="328"/>
      <c r="AH3" s="322" t="s">
        <v>11</v>
      </c>
      <c r="AI3" s="323"/>
      <c r="AJ3" s="328"/>
      <c r="AK3" s="322" t="s">
        <v>12</v>
      </c>
      <c r="AL3" s="323"/>
      <c r="AM3" s="328"/>
      <c r="AN3" s="322" t="s">
        <v>13</v>
      </c>
      <c r="AO3" s="323"/>
      <c r="AP3" s="328"/>
      <c r="AQ3" s="75" t="s">
        <v>14</v>
      </c>
      <c r="AR3" s="87"/>
      <c r="AS3" s="88"/>
      <c r="AT3" s="58"/>
      <c r="AU3" s="10"/>
      <c r="AV3" s="11"/>
      <c r="AW3" s="12"/>
    </row>
    <row r="4" spans="1:49" ht="21.95" customHeight="1">
      <c r="A4" s="7"/>
      <c r="D4" s="122" t="s">
        <v>15</v>
      </c>
      <c r="E4" s="122" t="s">
        <v>16</v>
      </c>
      <c r="F4" s="165" t="s">
        <v>17</v>
      </c>
      <c r="G4" s="13" t="s">
        <v>15</v>
      </c>
      <c r="H4" s="13" t="s">
        <v>16</v>
      </c>
      <c r="I4" s="13" t="s">
        <v>17</v>
      </c>
      <c r="J4" s="107" t="s">
        <v>15</v>
      </c>
      <c r="K4" s="107" t="s">
        <v>16</v>
      </c>
      <c r="L4" s="107" t="s">
        <v>17</v>
      </c>
      <c r="M4" s="122" t="s">
        <v>15</v>
      </c>
      <c r="N4" s="122" t="s">
        <v>16</v>
      </c>
      <c r="O4" s="122" t="s">
        <v>17</v>
      </c>
      <c r="P4" s="122" t="s">
        <v>15</v>
      </c>
      <c r="Q4" s="122" t="s">
        <v>16</v>
      </c>
      <c r="R4" s="122" t="s">
        <v>17</v>
      </c>
      <c r="S4" s="107" t="s">
        <v>15</v>
      </c>
      <c r="T4" s="107" t="s">
        <v>16</v>
      </c>
      <c r="U4" s="107" t="s">
        <v>17</v>
      </c>
      <c r="V4" s="107" t="s">
        <v>15</v>
      </c>
      <c r="W4" s="107" t="s">
        <v>16</v>
      </c>
      <c r="X4" s="107" t="s">
        <v>17</v>
      </c>
      <c r="Y4" s="106" t="s">
        <v>15</v>
      </c>
      <c r="Z4" s="122" t="s">
        <v>16</v>
      </c>
      <c r="AA4" s="165" t="s">
        <v>17</v>
      </c>
      <c r="AB4" s="286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22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22" t="s">
        <v>107</v>
      </c>
      <c r="AQ4" s="106" t="s">
        <v>15</v>
      </c>
      <c r="AR4" s="106" t="s">
        <v>16</v>
      </c>
      <c r="AS4" s="106" t="s">
        <v>17</v>
      </c>
      <c r="AT4" s="59"/>
      <c r="AU4" s="6"/>
      <c r="AV4" s="14"/>
      <c r="AW4" s="12"/>
    </row>
    <row r="5" spans="1:49" ht="21.95" customHeight="1">
      <c r="A5" s="15"/>
      <c r="B5" s="16"/>
      <c r="C5" s="16"/>
      <c r="D5" s="123" t="s">
        <v>18</v>
      </c>
      <c r="E5" s="123" t="s">
        <v>19</v>
      </c>
      <c r="F5" s="166" t="s">
        <v>20</v>
      </c>
      <c r="G5" s="17" t="s">
        <v>18</v>
      </c>
      <c r="H5" s="17" t="s">
        <v>19</v>
      </c>
      <c r="I5" s="205" t="s">
        <v>20</v>
      </c>
      <c r="J5" s="98" t="s">
        <v>18</v>
      </c>
      <c r="K5" s="98" t="s">
        <v>19</v>
      </c>
      <c r="L5" s="98" t="s">
        <v>20</v>
      </c>
      <c r="M5" s="123" t="s">
        <v>18</v>
      </c>
      <c r="N5" s="123" t="s">
        <v>19</v>
      </c>
      <c r="O5" s="136" t="s">
        <v>20</v>
      </c>
      <c r="P5" s="123" t="s">
        <v>18</v>
      </c>
      <c r="Q5" s="123" t="s">
        <v>19</v>
      </c>
      <c r="R5" s="123" t="s">
        <v>20</v>
      </c>
      <c r="S5" s="98" t="s">
        <v>18</v>
      </c>
      <c r="T5" s="98" t="s">
        <v>19</v>
      </c>
      <c r="U5" s="98" t="s">
        <v>20</v>
      </c>
      <c r="V5" s="98" t="s">
        <v>18</v>
      </c>
      <c r="W5" s="98" t="s">
        <v>19</v>
      </c>
      <c r="X5" s="98" t="s">
        <v>20</v>
      </c>
      <c r="Y5" s="166" t="s">
        <v>18</v>
      </c>
      <c r="Z5" s="123" t="s">
        <v>19</v>
      </c>
      <c r="AA5" s="166" t="s">
        <v>20</v>
      </c>
      <c r="AB5" s="239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23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23" t="s">
        <v>108</v>
      </c>
      <c r="AQ5" s="99" t="s">
        <v>18</v>
      </c>
      <c r="AR5" s="99" t="s">
        <v>19</v>
      </c>
      <c r="AS5" s="99" t="s">
        <v>20</v>
      </c>
      <c r="AT5" s="60"/>
      <c r="AU5" s="16"/>
      <c r="AV5" s="18"/>
      <c r="AW5" s="12"/>
    </row>
    <row r="6" spans="1:49" ht="24" customHeight="1">
      <c r="A6" s="48" t="s">
        <v>21</v>
      </c>
      <c r="B6" s="293" t="s">
        <v>22</v>
      </c>
      <c r="C6" s="100" t="s">
        <v>23</v>
      </c>
      <c r="D6" s="78"/>
      <c r="E6" s="78"/>
      <c r="F6" s="78"/>
      <c r="G6" s="78"/>
      <c r="H6" s="78"/>
      <c r="I6" s="78"/>
      <c r="J6" s="25">
        <f>SUM(D6,G6)</f>
        <v>0</v>
      </c>
      <c r="K6" s="25">
        <f t="shared" ref="K6:L21" si="0">SUM(E6,H6)</f>
        <v>0</v>
      </c>
      <c r="L6" s="25">
        <f t="shared" si="0"/>
        <v>0</v>
      </c>
      <c r="M6" s="76">
        <v>11</v>
      </c>
      <c r="N6" s="76">
        <v>137.56450000000001</v>
      </c>
      <c r="O6" s="257">
        <v>83399.256999999998</v>
      </c>
      <c r="P6" s="169">
        <v>9</v>
      </c>
      <c r="Q6" s="169">
        <v>833.34400000000005</v>
      </c>
      <c r="R6" s="169">
        <v>191301.818</v>
      </c>
      <c r="S6" s="25"/>
      <c r="T6" s="25"/>
      <c r="U6" s="25"/>
      <c r="V6" s="25">
        <f>SUM(P6,S6)</f>
        <v>9</v>
      </c>
      <c r="W6" s="25">
        <f t="shared" ref="W6:X69" si="1">SUM(Q6,T6)</f>
        <v>833.34400000000005</v>
      </c>
      <c r="X6" s="25">
        <f t="shared" si="1"/>
        <v>191301.818</v>
      </c>
      <c r="Y6" s="169">
        <v>3</v>
      </c>
      <c r="Z6" s="169">
        <v>1076.067</v>
      </c>
      <c r="AA6" s="108">
        <v>219157.77299999999</v>
      </c>
      <c r="AB6" s="153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08">
        <f>SUM(J6,M6,V6,Y6,AB6,AE6,AH6,AK6,AN6)</f>
        <v>23</v>
      </c>
      <c r="AR6" s="108">
        <f t="shared" ref="AR6:AS21" si="2">SUM(K6,N6,W6,Z6,AC6,AF6,AI6,AL6,AO6)</f>
        <v>2046.9755</v>
      </c>
      <c r="AS6" s="108">
        <f t="shared" si="2"/>
        <v>493858.848</v>
      </c>
      <c r="AT6" s="32" t="s">
        <v>23</v>
      </c>
      <c r="AU6" s="295" t="s">
        <v>22</v>
      </c>
      <c r="AV6" s="49" t="s">
        <v>21</v>
      </c>
      <c r="AW6" s="12"/>
    </row>
    <row r="7" spans="1:49" ht="24" customHeight="1">
      <c r="A7" s="48"/>
      <c r="B7" s="294"/>
      <c r="C7" s="101" t="s">
        <v>24</v>
      </c>
      <c r="D7" s="79">
        <v>5</v>
      </c>
      <c r="E7" s="79">
        <v>90.637</v>
      </c>
      <c r="F7" s="149">
        <v>90351.102889185597</v>
      </c>
      <c r="G7" s="79">
        <v>1</v>
      </c>
      <c r="H7" s="79">
        <v>57.875</v>
      </c>
      <c r="I7" s="79">
        <v>64593.525999999998</v>
      </c>
      <c r="J7" s="116">
        <f>SUM(D7,G7)</f>
        <v>6</v>
      </c>
      <c r="K7" s="116">
        <f t="shared" si="0"/>
        <v>148.512</v>
      </c>
      <c r="L7" s="116">
        <f t="shared" si="0"/>
        <v>154944.62888918561</v>
      </c>
      <c r="M7" s="77">
        <v>51</v>
      </c>
      <c r="N7" s="77">
        <v>1248.2180000000001</v>
      </c>
      <c r="O7" s="258">
        <v>645318.49699999997</v>
      </c>
      <c r="P7" s="213">
        <v>22</v>
      </c>
      <c r="Q7" s="213">
        <v>3202.681</v>
      </c>
      <c r="R7" s="213">
        <v>679460.03500000003</v>
      </c>
      <c r="S7" s="24"/>
      <c r="T7" s="24"/>
      <c r="U7" s="24"/>
      <c r="V7" s="116">
        <f>SUM(P7,S7)</f>
        <v>22</v>
      </c>
      <c r="W7" s="116">
        <f t="shared" si="1"/>
        <v>3202.681</v>
      </c>
      <c r="X7" s="116">
        <f t="shared" si="1"/>
        <v>679460.03500000003</v>
      </c>
      <c r="Y7" s="213">
        <v>3</v>
      </c>
      <c r="Z7" s="213">
        <v>1194.732</v>
      </c>
      <c r="AA7" s="109">
        <v>235529.038</v>
      </c>
      <c r="AB7" s="157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45">
        <f>SUM(J7,M7,V7,Y7,AB7,AE7,AH7,AK7,AN7)</f>
        <v>82</v>
      </c>
      <c r="AR7" s="45">
        <f>SUM(K7,N7,W7,Z7,AC7,AF7,AI7,AL7,AO7)</f>
        <v>5794.143</v>
      </c>
      <c r="AS7" s="45">
        <f t="shared" si="2"/>
        <v>1715252.1988891854</v>
      </c>
      <c r="AT7" s="61" t="s">
        <v>24</v>
      </c>
      <c r="AU7" s="296"/>
      <c r="AV7" s="49"/>
      <c r="AW7" s="12"/>
    </row>
    <row r="8" spans="1:49" ht="24" customHeight="1">
      <c r="A8" s="48" t="s">
        <v>25</v>
      </c>
      <c r="B8" s="293" t="s">
        <v>26</v>
      </c>
      <c r="C8" s="102" t="s">
        <v>23</v>
      </c>
      <c r="D8" s="78"/>
      <c r="E8" s="78"/>
      <c r="F8" s="78"/>
      <c r="G8" s="78"/>
      <c r="H8" s="78"/>
      <c r="I8" s="78"/>
      <c r="J8" s="25">
        <f t="shared" ref="J8:L57" si="3">SUM(D8,G8)</f>
        <v>0</v>
      </c>
      <c r="K8" s="25">
        <f t="shared" si="0"/>
        <v>0</v>
      </c>
      <c r="L8" s="25">
        <f t="shared" si="0"/>
        <v>0</v>
      </c>
      <c r="M8" s="76"/>
      <c r="N8" s="76"/>
      <c r="O8" s="257"/>
      <c r="P8" s="169"/>
      <c r="Q8" s="169"/>
      <c r="R8" s="169"/>
      <c r="S8" s="25"/>
      <c r="T8" s="25"/>
      <c r="U8" s="25"/>
      <c r="V8" s="25">
        <f t="shared" ref="V8:X71" si="4">SUM(P8,S8)</f>
        <v>0</v>
      </c>
      <c r="W8" s="25">
        <f t="shared" si="1"/>
        <v>0</v>
      </c>
      <c r="X8" s="25">
        <f t="shared" si="1"/>
        <v>0</v>
      </c>
      <c r="Y8" s="169"/>
      <c r="Z8" s="169"/>
      <c r="AA8" s="108"/>
      <c r="AB8" s="153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08">
        <f t="shared" ref="AQ8:AS57" si="5">SUM(J8,M8,V8,Y8,AB8,AE8,AH8,AK8,AN8)</f>
        <v>0</v>
      </c>
      <c r="AR8" s="108">
        <f t="shared" si="5"/>
        <v>0</v>
      </c>
      <c r="AS8" s="108">
        <f t="shared" si="2"/>
        <v>0</v>
      </c>
      <c r="AT8" s="32" t="s">
        <v>23</v>
      </c>
      <c r="AU8" s="295" t="s">
        <v>26</v>
      </c>
      <c r="AV8" s="49" t="s">
        <v>25</v>
      </c>
      <c r="AW8" s="12"/>
    </row>
    <row r="9" spans="1:49" ht="24" customHeight="1">
      <c r="A9" s="48"/>
      <c r="B9" s="294"/>
      <c r="C9" s="101" t="s">
        <v>24</v>
      </c>
      <c r="D9" s="79"/>
      <c r="E9" s="79"/>
      <c r="F9" s="79"/>
      <c r="G9" s="79"/>
      <c r="H9" s="79"/>
      <c r="I9" s="79"/>
      <c r="J9" s="116">
        <f t="shared" si="3"/>
        <v>0</v>
      </c>
      <c r="K9" s="116">
        <f t="shared" si="0"/>
        <v>0</v>
      </c>
      <c r="L9" s="116">
        <f t="shared" si="0"/>
        <v>0</v>
      </c>
      <c r="M9" s="77">
        <v>1</v>
      </c>
      <c r="N9" s="77">
        <v>5.3140000000000001</v>
      </c>
      <c r="O9" s="258">
        <v>235.304</v>
      </c>
      <c r="P9" s="213">
        <v>15</v>
      </c>
      <c r="Q9" s="213">
        <v>173.62</v>
      </c>
      <c r="R9" s="213">
        <v>32400.613000000001</v>
      </c>
      <c r="S9" s="24"/>
      <c r="T9" s="24"/>
      <c r="U9" s="24"/>
      <c r="V9" s="116">
        <f t="shared" si="4"/>
        <v>15</v>
      </c>
      <c r="W9" s="116">
        <f t="shared" si="1"/>
        <v>173.62</v>
      </c>
      <c r="X9" s="116">
        <f t="shared" si="1"/>
        <v>32400.613000000001</v>
      </c>
      <c r="Y9" s="213"/>
      <c r="Z9" s="213"/>
      <c r="AA9" s="109"/>
      <c r="AB9" s="15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5">
        <f t="shared" si="5"/>
        <v>16</v>
      </c>
      <c r="AR9" s="45">
        <f t="shared" si="5"/>
        <v>178.934</v>
      </c>
      <c r="AS9" s="45">
        <f t="shared" si="2"/>
        <v>32635.917000000001</v>
      </c>
      <c r="AT9" s="61" t="s">
        <v>24</v>
      </c>
      <c r="AU9" s="296"/>
      <c r="AV9" s="49"/>
      <c r="AW9" s="12"/>
    </row>
    <row r="10" spans="1:49" ht="24" customHeight="1">
      <c r="A10" s="48" t="s">
        <v>27</v>
      </c>
      <c r="B10" s="293" t="s">
        <v>28</v>
      </c>
      <c r="C10" s="102" t="s">
        <v>23</v>
      </c>
      <c r="D10" s="78"/>
      <c r="E10" s="78"/>
      <c r="F10" s="78"/>
      <c r="G10" s="78"/>
      <c r="H10" s="78"/>
      <c r="I10" s="78"/>
      <c r="J10" s="25">
        <f t="shared" si="3"/>
        <v>0</v>
      </c>
      <c r="K10" s="25">
        <f t="shared" si="0"/>
        <v>0</v>
      </c>
      <c r="L10" s="25">
        <f t="shared" si="0"/>
        <v>0</v>
      </c>
      <c r="M10" s="76"/>
      <c r="N10" s="76"/>
      <c r="O10" s="257"/>
      <c r="P10" s="169"/>
      <c r="Q10" s="169"/>
      <c r="R10" s="169"/>
      <c r="S10" s="25"/>
      <c r="T10" s="25"/>
      <c r="U10" s="25"/>
      <c r="V10" s="25">
        <f t="shared" si="4"/>
        <v>0</v>
      </c>
      <c r="W10" s="25">
        <f t="shared" si="1"/>
        <v>0</v>
      </c>
      <c r="X10" s="25">
        <f t="shared" si="1"/>
        <v>0</v>
      </c>
      <c r="Y10" s="169"/>
      <c r="Z10" s="169"/>
      <c r="AA10" s="108"/>
      <c r="AB10" s="153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08">
        <f t="shared" si="5"/>
        <v>0</v>
      </c>
      <c r="AR10" s="108">
        <f t="shared" si="5"/>
        <v>0</v>
      </c>
      <c r="AS10" s="108">
        <f t="shared" si="2"/>
        <v>0</v>
      </c>
      <c r="AT10" s="32" t="s">
        <v>23</v>
      </c>
      <c r="AU10" s="295" t="s">
        <v>28</v>
      </c>
      <c r="AV10" s="49" t="s">
        <v>27</v>
      </c>
      <c r="AW10" s="12"/>
    </row>
    <row r="11" spans="1:49" ht="24" customHeight="1">
      <c r="A11" s="26"/>
      <c r="B11" s="294"/>
      <c r="C11" s="101" t="s">
        <v>24</v>
      </c>
      <c r="D11" s="79"/>
      <c r="E11" s="79"/>
      <c r="F11" s="79"/>
      <c r="G11" s="79"/>
      <c r="H11" s="79"/>
      <c r="I11" s="79"/>
      <c r="J11" s="116">
        <f t="shared" si="3"/>
        <v>0</v>
      </c>
      <c r="K11" s="116">
        <f t="shared" si="0"/>
        <v>0</v>
      </c>
      <c r="L11" s="116">
        <f t="shared" si="0"/>
        <v>0</v>
      </c>
      <c r="M11" s="77"/>
      <c r="N11" s="77"/>
      <c r="O11" s="258"/>
      <c r="P11" s="213"/>
      <c r="Q11" s="213"/>
      <c r="R11" s="213"/>
      <c r="S11" s="24"/>
      <c r="T11" s="24"/>
      <c r="U11" s="24"/>
      <c r="V11" s="116">
        <f t="shared" si="4"/>
        <v>0</v>
      </c>
      <c r="W11" s="116">
        <f t="shared" si="1"/>
        <v>0</v>
      </c>
      <c r="X11" s="116">
        <f t="shared" si="1"/>
        <v>0</v>
      </c>
      <c r="Y11" s="213"/>
      <c r="Z11" s="213"/>
      <c r="AA11" s="109"/>
      <c r="AB11" s="157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45">
        <f t="shared" si="5"/>
        <v>0</v>
      </c>
      <c r="AR11" s="45">
        <f t="shared" si="5"/>
        <v>0</v>
      </c>
      <c r="AS11" s="45">
        <f t="shared" si="2"/>
        <v>0</v>
      </c>
      <c r="AT11" s="56" t="s">
        <v>24</v>
      </c>
      <c r="AU11" s="296"/>
      <c r="AV11" s="27"/>
      <c r="AW11" s="12"/>
    </row>
    <row r="12" spans="1:49" ht="24" customHeight="1">
      <c r="A12" s="48"/>
      <c r="B12" s="293" t="s">
        <v>29</v>
      </c>
      <c r="C12" s="102" t="s">
        <v>23</v>
      </c>
      <c r="D12" s="78"/>
      <c r="E12" s="78"/>
      <c r="F12" s="78"/>
      <c r="G12" s="78"/>
      <c r="H12" s="78"/>
      <c r="I12" s="78"/>
      <c r="J12" s="25">
        <f t="shared" si="3"/>
        <v>0</v>
      </c>
      <c r="K12" s="25">
        <f t="shared" si="0"/>
        <v>0</v>
      </c>
      <c r="L12" s="25">
        <f t="shared" si="0"/>
        <v>0</v>
      </c>
      <c r="M12" s="76"/>
      <c r="N12" s="76"/>
      <c r="O12" s="257"/>
      <c r="P12" s="169"/>
      <c r="Q12" s="169"/>
      <c r="R12" s="169"/>
      <c r="S12" s="25"/>
      <c r="T12" s="25"/>
      <c r="U12" s="25"/>
      <c r="V12" s="25">
        <f t="shared" si="4"/>
        <v>0</v>
      </c>
      <c r="W12" s="25">
        <f t="shared" si="1"/>
        <v>0</v>
      </c>
      <c r="X12" s="25">
        <f t="shared" si="1"/>
        <v>0</v>
      </c>
      <c r="Y12" s="169"/>
      <c r="Z12" s="169"/>
      <c r="AA12" s="108"/>
      <c r="AB12" s="153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08">
        <f t="shared" si="5"/>
        <v>0</v>
      </c>
      <c r="AR12" s="108">
        <f t="shared" si="5"/>
        <v>0</v>
      </c>
      <c r="AS12" s="108">
        <f t="shared" si="2"/>
        <v>0</v>
      </c>
      <c r="AT12" s="32" t="s">
        <v>23</v>
      </c>
      <c r="AU12" s="295" t="s">
        <v>29</v>
      </c>
      <c r="AV12" s="49"/>
      <c r="AW12" s="12"/>
    </row>
    <row r="13" spans="1:49" ht="24" customHeight="1">
      <c r="A13" s="48" t="s">
        <v>30</v>
      </c>
      <c r="B13" s="294"/>
      <c r="C13" s="101" t="s">
        <v>24</v>
      </c>
      <c r="D13" s="79"/>
      <c r="E13" s="79"/>
      <c r="F13" s="79"/>
      <c r="G13" s="79"/>
      <c r="H13" s="79"/>
      <c r="I13" s="79"/>
      <c r="J13" s="116">
        <f t="shared" si="3"/>
        <v>0</v>
      </c>
      <c r="K13" s="116">
        <f t="shared" si="0"/>
        <v>0</v>
      </c>
      <c r="L13" s="116">
        <f t="shared" si="0"/>
        <v>0</v>
      </c>
      <c r="M13" s="77"/>
      <c r="N13" s="77"/>
      <c r="O13" s="258"/>
      <c r="P13" s="213"/>
      <c r="Q13" s="213"/>
      <c r="R13" s="213"/>
      <c r="S13" s="24"/>
      <c r="T13" s="24"/>
      <c r="U13" s="24"/>
      <c r="V13" s="116">
        <f t="shared" si="4"/>
        <v>0</v>
      </c>
      <c r="W13" s="116">
        <f t="shared" si="1"/>
        <v>0</v>
      </c>
      <c r="X13" s="116">
        <f t="shared" si="1"/>
        <v>0</v>
      </c>
      <c r="Y13" s="213"/>
      <c r="Z13" s="213"/>
      <c r="AA13" s="109"/>
      <c r="AB13" s="157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5">
        <f t="shared" si="5"/>
        <v>0</v>
      </c>
      <c r="AR13" s="45">
        <f t="shared" si="5"/>
        <v>0</v>
      </c>
      <c r="AS13" s="45">
        <f t="shared" si="2"/>
        <v>0</v>
      </c>
      <c r="AT13" s="61" t="s">
        <v>24</v>
      </c>
      <c r="AU13" s="296"/>
      <c r="AV13" s="49" t="s">
        <v>30</v>
      </c>
      <c r="AW13" s="12"/>
    </row>
    <row r="14" spans="1:49" ht="24" customHeight="1">
      <c r="A14" s="48"/>
      <c r="B14" s="293" t="s">
        <v>31</v>
      </c>
      <c r="C14" s="102" t="s">
        <v>23</v>
      </c>
      <c r="D14" s="78"/>
      <c r="E14" s="78"/>
      <c r="F14" s="78"/>
      <c r="G14" s="78"/>
      <c r="H14" s="78"/>
      <c r="I14" s="78"/>
      <c r="J14" s="25">
        <f t="shared" si="3"/>
        <v>0</v>
      </c>
      <c r="K14" s="25">
        <f t="shared" si="0"/>
        <v>0</v>
      </c>
      <c r="L14" s="25">
        <f t="shared" si="0"/>
        <v>0</v>
      </c>
      <c r="M14" s="76"/>
      <c r="N14" s="76"/>
      <c r="O14" s="257"/>
      <c r="P14" s="169"/>
      <c r="Q14" s="169"/>
      <c r="R14" s="169"/>
      <c r="S14" s="40"/>
      <c r="T14" s="40"/>
      <c r="U14" s="40"/>
      <c r="V14" s="25">
        <f t="shared" si="4"/>
        <v>0</v>
      </c>
      <c r="W14" s="25">
        <f t="shared" si="1"/>
        <v>0</v>
      </c>
      <c r="X14" s="25">
        <f t="shared" si="1"/>
        <v>0</v>
      </c>
      <c r="Y14" s="169"/>
      <c r="Z14" s="169"/>
      <c r="AA14" s="108"/>
      <c r="AB14" s="153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08">
        <f t="shared" si="5"/>
        <v>0</v>
      </c>
      <c r="AR14" s="108">
        <f t="shared" si="5"/>
        <v>0</v>
      </c>
      <c r="AS14" s="108">
        <f t="shared" si="2"/>
        <v>0</v>
      </c>
      <c r="AT14" s="62" t="s">
        <v>23</v>
      </c>
      <c r="AU14" s="295" t="s">
        <v>31</v>
      </c>
      <c r="AV14" s="49"/>
      <c r="AW14" s="12"/>
    </row>
    <row r="15" spans="1:49" ht="24" customHeight="1">
      <c r="A15" s="48" t="s">
        <v>25</v>
      </c>
      <c r="B15" s="294"/>
      <c r="C15" s="101" t="s">
        <v>24</v>
      </c>
      <c r="D15" s="79"/>
      <c r="E15" s="79"/>
      <c r="F15" s="79"/>
      <c r="G15" s="79"/>
      <c r="H15" s="79"/>
      <c r="I15" s="79"/>
      <c r="J15" s="116">
        <f t="shared" si="3"/>
        <v>0</v>
      </c>
      <c r="K15" s="116">
        <f t="shared" si="0"/>
        <v>0</v>
      </c>
      <c r="L15" s="116">
        <f t="shared" si="0"/>
        <v>0</v>
      </c>
      <c r="M15" s="77"/>
      <c r="N15" s="77"/>
      <c r="O15" s="258"/>
      <c r="P15" s="213"/>
      <c r="Q15" s="213"/>
      <c r="R15" s="213"/>
      <c r="S15" s="41"/>
      <c r="T15" s="41"/>
      <c r="U15" s="41"/>
      <c r="V15" s="116">
        <f t="shared" si="4"/>
        <v>0</v>
      </c>
      <c r="W15" s="116">
        <f t="shared" si="1"/>
        <v>0</v>
      </c>
      <c r="X15" s="116">
        <f t="shared" si="1"/>
        <v>0</v>
      </c>
      <c r="Y15" s="213"/>
      <c r="Z15" s="213"/>
      <c r="AA15" s="109"/>
      <c r="AB15" s="15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45">
        <f t="shared" si="5"/>
        <v>0</v>
      </c>
      <c r="AR15" s="45">
        <f t="shared" si="5"/>
        <v>0</v>
      </c>
      <c r="AS15" s="45">
        <f t="shared" si="2"/>
        <v>0</v>
      </c>
      <c r="AT15" s="57" t="s">
        <v>24</v>
      </c>
      <c r="AU15" s="296"/>
      <c r="AV15" s="49" t="s">
        <v>25</v>
      </c>
      <c r="AW15" s="12"/>
    </row>
    <row r="16" spans="1:49" ht="24" customHeight="1">
      <c r="A16" s="48"/>
      <c r="B16" s="293" t="s">
        <v>32</v>
      </c>
      <c r="C16" s="102" t="s">
        <v>23</v>
      </c>
      <c r="D16" s="78"/>
      <c r="E16" s="78"/>
      <c r="F16" s="78"/>
      <c r="G16" s="78"/>
      <c r="H16" s="78"/>
      <c r="I16" s="78"/>
      <c r="J16" s="25">
        <f t="shared" si="3"/>
        <v>0</v>
      </c>
      <c r="K16" s="25">
        <f t="shared" si="0"/>
        <v>0</v>
      </c>
      <c r="L16" s="25">
        <f t="shared" si="0"/>
        <v>0</v>
      </c>
      <c r="M16" s="76"/>
      <c r="N16" s="76"/>
      <c r="O16" s="257"/>
      <c r="P16" s="169"/>
      <c r="Q16" s="169"/>
      <c r="R16" s="169"/>
      <c r="S16" s="40"/>
      <c r="T16" s="40"/>
      <c r="U16" s="40"/>
      <c r="V16" s="25">
        <f t="shared" si="4"/>
        <v>0</v>
      </c>
      <c r="W16" s="25">
        <f t="shared" si="1"/>
        <v>0</v>
      </c>
      <c r="X16" s="25">
        <f t="shared" si="1"/>
        <v>0</v>
      </c>
      <c r="Y16" s="169"/>
      <c r="Z16" s="169"/>
      <c r="AA16" s="108"/>
      <c r="AB16" s="153"/>
      <c r="AC16" s="20"/>
      <c r="AD16" s="20"/>
      <c r="AE16" s="20"/>
      <c r="AF16" s="20"/>
      <c r="AG16" s="20"/>
      <c r="AH16" s="20">
        <v>38</v>
      </c>
      <c r="AI16" s="20">
        <v>41.4163</v>
      </c>
      <c r="AJ16" s="20">
        <v>19555.93</v>
      </c>
      <c r="AK16" s="20"/>
      <c r="AL16" s="20"/>
      <c r="AM16" s="20"/>
      <c r="AN16" s="20"/>
      <c r="AO16" s="20"/>
      <c r="AP16" s="20"/>
      <c r="AQ16" s="108">
        <f t="shared" si="5"/>
        <v>38</v>
      </c>
      <c r="AR16" s="108">
        <f t="shared" si="5"/>
        <v>41.4163</v>
      </c>
      <c r="AS16" s="108">
        <f t="shared" si="2"/>
        <v>19555.93</v>
      </c>
      <c r="AT16" s="32" t="s">
        <v>23</v>
      </c>
      <c r="AU16" s="295" t="s">
        <v>32</v>
      </c>
      <c r="AV16" s="49"/>
      <c r="AW16" s="12"/>
    </row>
    <row r="17" spans="1:49" ht="24" customHeight="1">
      <c r="A17" s="48" t="s">
        <v>27</v>
      </c>
      <c r="B17" s="294"/>
      <c r="C17" s="101" t="s">
        <v>24</v>
      </c>
      <c r="D17" s="79"/>
      <c r="E17" s="79"/>
      <c r="F17" s="79"/>
      <c r="G17" s="79"/>
      <c r="H17" s="79"/>
      <c r="I17" s="79"/>
      <c r="J17" s="116">
        <f t="shared" si="3"/>
        <v>0</v>
      </c>
      <c r="K17" s="116">
        <f t="shared" si="0"/>
        <v>0</v>
      </c>
      <c r="L17" s="116">
        <f t="shared" si="0"/>
        <v>0</v>
      </c>
      <c r="M17" s="77"/>
      <c r="N17" s="77"/>
      <c r="O17" s="258"/>
      <c r="P17" s="213"/>
      <c r="Q17" s="213"/>
      <c r="R17" s="213"/>
      <c r="S17" s="92"/>
      <c r="T17" s="41"/>
      <c r="U17" s="41"/>
      <c r="V17" s="116">
        <f t="shared" si="4"/>
        <v>0</v>
      </c>
      <c r="W17" s="116">
        <f t="shared" si="1"/>
        <v>0</v>
      </c>
      <c r="X17" s="116">
        <f t="shared" si="1"/>
        <v>0</v>
      </c>
      <c r="Y17" s="213"/>
      <c r="Z17" s="213"/>
      <c r="AA17" s="109"/>
      <c r="AB17" s="157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5">
        <f t="shared" si="5"/>
        <v>0</v>
      </c>
      <c r="AR17" s="45">
        <f t="shared" si="5"/>
        <v>0</v>
      </c>
      <c r="AS17" s="45">
        <f t="shared" si="2"/>
        <v>0</v>
      </c>
      <c r="AT17" s="61" t="s">
        <v>24</v>
      </c>
      <c r="AU17" s="296"/>
      <c r="AV17" s="49" t="s">
        <v>27</v>
      </c>
      <c r="AW17" s="12"/>
    </row>
    <row r="18" spans="1:49" ht="24" customHeight="1">
      <c r="A18" s="48"/>
      <c r="B18" s="293" t="s">
        <v>33</v>
      </c>
      <c r="C18" s="102" t="s">
        <v>23</v>
      </c>
      <c r="D18" s="78"/>
      <c r="E18" s="78"/>
      <c r="F18" s="78"/>
      <c r="G18" s="78"/>
      <c r="H18" s="78"/>
      <c r="I18" s="78"/>
      <c r="J18" s="25">
        <f t="shared" si="3"/>
        <v>0</v>
      </c>
      <c r="K18" s="25">
        <f t="shared" si="0"/>
        <v>0</v>
      </c>
      <c r="L18" s="25">
        <f t="shared" si="0"/>
        <v>0</v>
      </c>
      <c r="M18" s="76"/>
      <c r="N18" s="76"/>
      <c r="O18" s="257"/>
      <c r="P18" s="169">
        <v>142</v>
      </c>
      <c r="Q18" s="169">
        <v>202.82089999999999</v>
      </c>
      <c r="R18" s="169">
        <v>85467.45</v>
      </c>
      <c r="S18" s="110"/>
      <c r="T18" s="40"/>
      <c r="U18" s="40"/>
      <c r="V18" s="25">
        <f t="shared" si="4"/>
        <v>142</v>
      </c>
      <c r="W18" s="25">
        <f t="shared" si="1"/>
        <v>202.82089999999999</v>
      </c>
      <c r="X18" s="25">
        <f t="shared" si="1"/>
        <v>85467.45</v>
      </c>
      <c r="Y18" s="169"/>
      <c r="Z18" s="169"/>
      <c r="AA18" s="108"/>
      <c r="AB18" s="153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108">
        <f t="shared" si="5"/>
        <v>142</v>
      </c>
      <c r="AR18" s="108">
        <f t="shared" si="5"/>
        <v>202.82089999999999</v>
      </c>
      <c r="AS18" s="108">
        <f t="shared" si="2"/>
        <v>85467.45</v>
      </c>
      <c r="AT18" s="32" t="s">
        <v>23</v>
      </c>
      <c r="AU18" s="295" t="s">
        <v>33</v>
      </c>
      <c r="AV18" s="49"/>
      <c r="AW18" s="12"/>
    </row>
    <row r="19" spans="1:49" ht="24" customHeight="1">
      <c r="A19" s="26"/>
      <c r="B19" s="294"/>
      <c r="C19" s="101" t="s">
        <v>24</v>
      </c>
      <c r="D19" s="79"/>
      <c r="E19" s="79"/>
      <c r="F19" s="79"/>
      <c r="G19" s="79"/>
      <c r="H19" s="79"/>
      <c r="I19" s="79"/>
      <c r="J19" s="116">
        <f t="shared" si="3"/>
        <v>0</v>
      </c>
      <c r="K19" s="116">
        <f t="shared" si="0"/>
        <v>0</v>
      </c>
      <c r="L19" s="116">
        <f t="shared" si="0"/>
        <v>0</v>
      </c>
      <c r="M19" s="77"/>
      <c r="N19" s="77"/>
      <c r="O19" s="258"/>
      <c r="P19" s="213"/>
      <c r="Q19" s="213"/>
      <c r="R19" s="213"/>
      <c r="S19" s="41"/>
      <c r="T19" s="41"/>
      <c r="U19" s="41"/>
      <c r="V19" s="116">
        <f t="shared" si="4"/>
        <v>0</v>
      </c>
      <c r="W19" s="116">
        <f t="shared" si="1"/>
        <v>0</v>
      </c>
      <c r="X19" s="116">
        <f t="shared" si="1"/>
        <v>0</v>
      </c>
      <c r="Y19" s="213"/>
      <c r="Z19" s="213"/>
      <c r="AA19" s="109"/>
      <c r="AB19" s="157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45">
        <f t="shared" si="5"/>
        <v>0</v>
      </c>
      <c r="AR19" s="45">
        <f t="shared" si="5"/>
        <v>0</v>
      </c>
      <c r="AS19" s="45">
        <f t="shared" si="2"/>
        <v>0</v>
      </c>
      <c r="AT19" s="56" t="s">
        <v>24</v>
      </c>
      <c r="AU19" s="296"/>
      <c r="AV19" s="27"/>
      <c r="AW19" s="12"/>
    </row>
    <row r="20" spans="1:49" ht="24" customHeight="1">
      <c r="A20" s="48" t="s">
        <v>34</v>
      </c>
      <c r="B20" s="293" t="s">
        <v>35</v>
      </c>
      <c r="C20" s="102" t="s">
        <v>23</v>
      </c>
      <c r="D20" s="78"/>
      <c r="E20" s="78"/>
      <c r="F20" s="78"/>
      <c r="G20" s="78"/>
      <c r="H20" s="78"/>
      <c r="I20" s="78"/>
      <c r="J20" s="25">
        <f t="shared" si="3"/>
        <v>0</v>
      </c>
      <c r="K20" s="25">
        <f t="shared" si="0"/>
        <v>0</v>
      </c>
      <c r="L20" s="25">
        <f t="shared" si="0"/>
        <v>0</v>
      </c>
      <c r="M20" s="76">
        <v>1</v>
      </c>
      <c r="N20" s="76">
        <v>54.39</v>
      </c>
      <c r="O20" s="257">
        <v>15256.128000000001</v>
      </c>
      <c r="P20" s="169"/>
      <c r="Q20" s="169"/>
      <c r="R20" s="169"/>
      <c r="S20" s="40"/>
      <c r="T20" s="40"/>
      <c r="U20" s="40"/>
      <c r="V20" s="25">
        <f t="shared" si="4"/>
        <v>0</v>
      </c>
      <c r="W20" s="25">
        <f t="shared" si="1"/>
        <v>0</v>
      </c>
      <c r="X20" s="25">
        <f t="shared" si="1"/>
        <v>0</v>
      </c>
      <c r="Y20" s="169"/>
      <c r="Z20" s="169"/>
      <c r="AA20" s="108"/>
      <c r="AB20" s="153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108">
        <f t="shared" si="5"/>
        <v>1</v>
      </c>
      <c r="AR20" s="108">
        <f t="shared" si="5"/>
        <v>54.39</v>
      </c>
      <c r="AS20" s="108">
        <f t="shared" si="2"/>
        <v>15256.128000000001</v>
      </c>
      <c r="AT20" s="32" t="s">
        <v>23</v>
      </c>
      <c r="AU20" s="295" t="s">
        <v>35</v>
      </c>
      <c r="AV20" s="49" t="s">
        <v>34</v>
      </c>
      <c r="AW20" s="12"/>
    </row>
    <row r="21" spans="1:49" ht="24" customHeight="1">
      <c r="A21" s="48" t="s">
        <v>25</v>
      </c>
      <c r="B21" s="294"/>
      <c r="C21" s="101" t="s">
        <v>24</v>
      </c>
      <c r="D21" s="79"/>
      <c r="E21" s="79"/>
      <c r="F21" s="79"/>
      <c r="G21" s="79"/>
      <c r="H21" s="79"/>
      <c r="I21" s="79"/>
      <c r="J21" s="116">
        <f t="shared" si="3"/>
        <v>0</v>
      </c>
      <c r="K21" s="116">
        <f t="shared" si="0"/>
        <v>0</v>
      </c>
      <c r="L21" s="116">
        <f t="shared" si="0"/>
        <v>0</v>
      </c>
      <c r="M21" s="77">
        <v>3</v>
      </c>
      <c r="N21" s="77">
        <v>118.349</v>
      </c>
      <c r="O21" s="258">
        <v>62249.004999999997</v>
      </c>
      <c r="P21" s="213"/>
      <c r="Q21" s="213"/>
      <c r="R21" s="213"/>
      <c r="S21" s="41"/>
      <c r="T21" s="41"/>
      <c r="U21" s="41"/>
      <c r="V21" s="116">
        <f t="shared" si="4"/>
        <v>0</v>
      </c>
      <c r="W21" s="116">
        <f t="shared" si="1"/>
        <v>0</v>
      </c>
      <c r="X21" s="116">
        <f t="shared" si="1"/>
        <v>0</v>
      </c>
      <c r="Y21" s="213"/>
      <c r="Z21" s="213"/>
      <c r="AA21" s="109"/>
      <c r="AB21" s="157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45">
        <f t="shared" si="5"/>
        <v>3</v>
      </c>
      <c r="AR21" s="45">
        <f t="shared" si="5"/>
        <v>118.349</v>
      </c>
      <c r="AS21" s="45">
        <f t="shared" si="2"/>
        <v>62249.004999999997</v>
      </c>
      <c r="AT21" s="61" t="s">
        <v>24</v>
      </c>
      <c r="AU21" s="296"/>
      <c r="AV21" s="49" t="s">
        <v>25</v>
      </c>
      <c r="AW21" s="12"/>
    </row>
    <row r="22" spans="1:49" ht="24" customHeight="1">
      <c r="A22" s="48" t="s">
        <v>27</v>
      </c>
      <c r="B22" s="293" t="s">
        <v>36</v>
      </c>
      <c r="C22" s="102" t="s">
        <v>23</v>
      </c>
      <c r="D22" s="78"/>
      <c r="E22" s="78"/>
      <c r="F22" s="78"/>
      <c r="G22" s="78"/>
      <c r="H22" s="78"/>
      <c r="I22" s="78"/>
      <c r="J22" s="25">
        <f t="shared" si="3"/>
        <v>0</v>
      </c>
      <c r="K22" s="25">
        <f t="shared" si="3"/>
        <v>0</v>
      </c>
      <c r="L22" s="25">
        <f t="shared" si="3"/>
        <v>0</v>
      </c>
      <c r="M22" s="76"/>
      <c r="N22" s="76"/>
      <c r="O22" s="257"/>
      <c r="P22" s="169"/>
      <c r="Q22" s="169"/>
      <c r="R22" s="169"/>
      <c r="S22" s="40"/>
      <c r="T22" s="40"/>
      <c r="U22" s="40"/>
      <c r="V22" s="25">
        <f t="shared" si="4"/>
        <v>0</v>
      </c>
      <c r="W22" s="25">
        <f t="shared" si="1"/>
        <v>0</v>
      </c>
      <c r="X22" s="25">
        <f t="shared" si="1"/>
        <v>0</v>
      </c>
      <c r="Y22" s="169"/>
      <c r="Z22" s="169"/>
      <c r="AA22" s="108"/>
      <c r="AB22" s="153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8">
        <f t="shared" si="5"/>
        <v>0</v>
      </c>
      <c r="AR22" s="108">
        <f t="shared" si="5"/>
        <v>0</v>
      </c>
      <c r="AS22" s="108">
        <f t="shared" si="5"/>
        <v>0</v>
      </c>
      <c r="AT22" s="32" t="s">
        <v>23</v>
      </c>
      <c r="AU22" s="295" t="s">
        <v>36</v>
      </c>
      <c r="AV22" s="49" t="s">
        <v>27</v>
      </c>
      <c r="AW22" s="12"/>
    </row>
    <row r="23" spans="1:49" ht="24" customHeight="1">
      <c r="A23" s="26"/>
      <c r="B23" s="294"/>
      <c r="C23" s="101" t="s">
        <v>24</v>
      </c>
      <c r="D23" s="79"/>
      <c r="E23" s="79"/>
      <c r="F23" s="79"/>
      <c r="G23" s="79"/>
      <c r="H23" s="79"/>
      <c r="I23" s="79"/>
      <c r="J23" s="116">
        <f t="shared" si="3"/>
        <v>0</v>
      </c>
      <c r="K23" s="116">
        <f t="shared" si="3"/>
        <v>0</v>
      </c>
      <c r="L23" s="116">
        <f t="shared" si="3"/>
        <v>0</v>
      </c>
      <c r="M23" s="77"/>
      <c r="N23" s="77"/>
      <c r="O23" s="258"/>
      <c r="P23" s="213"/>
      <c r="Q23" s="213"/>
      <c r="R23" s="213"/>
      <c r="S23" s="41"/>
      <c r="T23" s="41"/>
      <c r="U23" s="41"/>
      <c r="V23" s="116">
        <f t="shared" si="4"/>
        <v>0</v>
      </c>
      <c r="W23" s="116">
        <f t="shared" si="1"/>
        <v>0</v>
      </c>
      <c r="X23" s="116">
        <f t="shared" si="1"/>
        <v>0</v>
      </c>
      <c r="Y23" s="213"/>
      <c r="Z23" s="213"/>
      <c r="AA23" s="109"/>
      <c r="AB23" s="157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5">
        <f t="shared" si="5"/>
        <v>0</v>
      </c>
      <c r="AR23" s="45">
        <f t="shared" si="5"/>
        <v>0</v>
      </c>
      <c r="AS23" s="45">
        <f t="shared" si="5"/>
        <v>0</v>
      </c>
      <c r="AT23" s="56" t="s">
        <v>24</v>
      </c>
      <c r="AU23" s="296"/>
      <c r="AV23" s="27"/>
      <c r="AW23" s="12"/>
    </row>
    <row r="24" spans="1:49" ht="24" customHeight="1">
      <c r="A24" s="48"/>
      <c r="B24" s="293" t="s">
        <v>37</v>
      </c>
      <c r="C24" s="102" t="s">
        <v>23</v>
      </c>
      <c r="D24" s="78"/>
      <c r="E24" s="78"/>
      <c r="F24" s="78"/>
      <c r="G24" s="78"/>
      <c r="H24" s="78"/>
      <c r="I24" s="78"/>
      <c r="J24" s="25">
        <f t="shared" si="3"/>
        <v>0</v>
      </c>
      <c r="K24" s="25">
        <f t="shared" si="3"/>
        <v>0</v>
      </c>
      <c r="L24" s="25">
        <f t="shared" si="3"/>
        <v>0</v>
      </c>
      <c r="M24" s="76">
        <v>16</v>
      </c>
      <c r="N24" s="76">
        <v>64.251000000000005</v>
      </c>
      <c r="O24" s="257">
        <v>19453.240000000002</v>
      </c>
      <c r="P24" s="169"/>
      <c r="Q24" s="169"/>
      <c r="R24" s="169"/>
      <c r="S24" s="40"/>
      <c r="T24" s="40"/>
      <c r="U24" s="40"/>
      <c r="V24" s="25">
        <f t="shared" si="4"/>
        <v>0</v>
      </c>
      <c r="W24" s="25">
        <f t="shared" si="1"/>
        <v>0</v>
      </c>
      <c r="X24" s="25">
        <f t="shared" si="1"/>
        <v>0</v>
      </c>
      <c r="Y24" s="169"/>
      <c r="Z24" s="169"/>
      <c r="AA24" s="108"/>
      <c r="AB24" s="153">
        <v>1</v>
      </c>
      <c r="AC24" s="20">
        <v>3.6999999999999998E-2</v>
      </c>
      <c r="AD24" s="20">
        <v>3.78</v>
      </c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8">
        <f t="shared" si="5"/>
        <v>17</v>
      </c>
      <c r="AR24" s="108">
        <f t="shared" si="5"/>
        <v>64.288000000000011</v>
      </c>
      <c r="AS24" s="108">
        <f t="shared" si="5"/>
        <v>19457.02</v>
      </c>
      <c r="AT24" s="32" t="s">
        <v>23</v>
      </c>
      <c r="AU24" s="295" t="s">
        <v>37</v>
      </c>
      <c r="AV24" s="49"/>
      <c r="AW24" s="12"/>
    </row>
    <row r="25" spans="1:49" ht="24" customHeight="1">
      <c r="A25" s="48" t="s">
        <v>38</v>
      </c>
      <c r="B25" s="294"/>
      <c r="C25" s="101" t="s">
        <v>24</v>
      </c>
      <c r="D25" s="79"/>
      <c r="E25" s="79"/>
      <c r="F25" s="79"/>
      <c r="G25" s="79"/>
      <c r="H25" s="79"/>
      <c r="I25" s="79"/>
      <c r="J25" s="116">
        <f t="shared" si="3"/>
        <v>0</v>
      </c>
      <c r="K25" s="116">
        <f t="shared" si="3"/>
        <v>0</v>
      </c>
      <c r="L25" s="116">
        <f t="shared" si="3"/>
        <v>0</v>
      </c>
      <c r="M25" s="77">
        <v>24</v>
      </c>
      <c r="N25" s="77">
        <v>172.2594</v>
      </c>
      <c r="O25" s="258">
        <v>40272.178999999996</v>
      </c>
      <c r="P25" s="213"/>
      <c r="Q25" s="213"/>
      <c r="R25" s="213"/>
      <c r="S25" s="41"/>
      <c r="T25" s="41"/>
      <c r="U25" s="41"/>
      <c r="V25" s="116">
        <f t="shared" si="4"/>
        <v>0</v>
      </c>
      <c r="W25" s="116">
        <f t="shared" si="1"/>
        <v>0</v>
      </c>
      <c r="X25" s="116">
        <f t="shared" si="1"/>
        <v>0</v>
      </c>
      <c r="Y25" s="213"/>
      <c r="Z25" s="213"/>
      <c r="AA25" s="109"/>
      <c r="AB25" s="157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45">
        <f t="shared" si="5"/>
        <v>24</v>
      </c>
      <c r="AR25" s="45">
        <f t="shared" si="5"/>
        <v>172.2594</v>
      </c>
      <c r="AS25" s="45">
        <f t="shared" si="5"/>
        <v>40272.178999999996</v>
      </c>
      <c r="AT25" s="61" t="s">
        <v>24</v>
      </c>
      <c r="AU25" s="296"/>
      <c r="AV25" s="49" t="s">
        <v>38</v>
      </c>
      <c r="AW25" s="12"/>
    </row>
    <row r="26" spans="1:49" ht="24" customHeight="1">
      <c r="A26" s="48"/>
      <c r="B26" s="293" t="s">
        <v>39</v>
      </c>
      <c r="C26" s="102" t="s">
        <v>23</v>
      </c>
      <c r="D26" s="78"/>
      <c r="E26" s="78"/>
      <c r="F26" s="78"/>
      <c r="G26" s="78"/>
      <c r="H26" s="78"/>
      <c r="I26" s="78"/>
      <c r="J26" s="25">
        <f t="shared" si="3"/>
        <v>0</v>
      </c>
      <c r="K26" s="25">
        <f t="shared" si="3"/>
        <v>0</v>
      </c>
      <c r="L26" s="25">
        <f t="shared" si="3"/>
        <v>0</v>
      </c>
      <c r="M26" s="76"/>
      <c r="N26" s="76"/>
      <c r="O26" s="257"/>
      <c r="P26" s="169"/>
      <c r="Q26" s="169"/>
      <c r="R26" s="169"/>
      <c r="S26" s="40"/>
      <c r="T26" s="40"/>
      <c r="U26" s="40"/>
      <c r="V26" s="25">
        <f t="shared" si="4"/>
        <v>0</v>
      </c>
      <c r="W26" s="25">
        <f t="shared" si="1"/>
        <v>0</v>
      </c>
      <c r="X26" s="25">
        <f t="shared" si="1"/>
        <v>0</v>
      </c>
      <c r="Y26" s="169"/>
      <c r="Z26" s="169"/>
      <c r="AA26" s="108"/>
      <c r="AB26" s="153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8">
        <f t="shared" si="5"/>
        <v>0</v>
      </c>
      <c r="AR26" s="108">
        <f t="shared" si="5"/>
        <v>0</v>
      </c>
      <c r="AS26" s="108">
        <f t="shared" si="5"/>
        <v>0</v>
      </c>
      <c r="AT26" s="32" t="s">
        <v>23</v>
      </c>
      <c r="AU26" s="295" t="s">
        <v>39</v>
      </c>
      <c r="AV26" s="49"/>
      <c r="AW26" s="12"/>
    </row>
    <row r="27" spans="1:49" ht="24" customHeight="1">
      <c r="A27" s="48" t="s">
        <v>25</v>
      </c>
      <c r="B27" s="294"/>
      <c r="C27" s="101" t="s">
        <v>24</v>
      </c>
      <c r="D27" s="79"/>
      <c r="E27" s="79"/>
      <c r="F27" s="79"/>
      <c r="G27" s="79"/>
      <c r="H27" s="79"/>
      <c r="I27" s="79"/>
      <c r="J27" s="116">
        <f t="shared" si="3"/>
        <v>0</v>
      </c>
      <c r="K27" s="116">
        <f t="shared" si="3"/>
        <v>0</v>
      </c>
      <c r="L27" s="116">
        <f t="shared" si="3"/>
        <v>0</v>
      </c>
      <c r="M27" s="77"/>
      <c r="N27" s="77"/>
      <c r="O27" s="258"/>
      <c r="P27" s="213"/>
      <c r="Q27" s="213"/>
      <c r="R27" s="213"/>
      <c r="S27" s="41"/>
      <c r="T27" s="41"/>
      <c r="U27" s="41"/>
      <c r="V27" s="116">
        <f t="shared" si="4"/>
        <v>0</v>
      </c>
      <c r="W27" s="116">
        <f t="shared" si="1"/>
        <v>0</v>
      </c>
      <c r="X27" s="116">
        <f t="shared" si="1"/>
        <v>0</v>
      </c>
      <c r="Y27" s="213"/>
      <c r="Z27" s="213"/>
      <c r="AA27" s="109"/>
      <c r="AB27" s="157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45">
        <f t="shared" si="5"/>
        <v>0</v>
      </c>
      <c r="AR27" s="45">
        <f t="shared" si="5"/>
        <v>0</v>
      </c>
      <c r="AS27" s="45">
        <f t="shared" si="5"/>
        <v>0</v>
      </c>
      <c r="AT27" s="61" t="s">
        <v>24</v>
      </c>
      <c r="AU27" s="296"/>
      <c r="AV27" s="49" t="s">
        <v>25</v>
      </c>
      <c r="AW27" s="12"/>
    </row>
    <row r="28" spans="1:49" ht="24" customHeight="1">
      <c r="A28" s="48"/>
      <c r="B28" s="293" t="s">
        <v>40</v>
      </c>
      <c r="C28" s="102" t="s">
        <v>23</v>
      </c>
      <c r="D28" s="78"/>
      <c r="E28" s="78"/>
      <c r="F28" s="78"/>
      <c r="G28" s="78"/>
      <c r="H28" s="78"/>
      <c r="I28" s="78"/>
      <c r="J28" s="25">
        <f t="shared" si="3"/>
        <v>0</v>
      </c>
      <c r="K28" s="25">
        <f t="shared" si="3"/>
        <v>0</v>
      </c>
      <c r="L28" s="25">
        <f t="shared" si="3"/>
        <v>0</v>
      </c>
      <c r="M28" s="76"/>
      <c r="N28" s="76"/>
      <c r="O28" s="257"/>
      <c r="P28" s="169"/>
      <c r="Q28" s="169"/>
      <c r="R28" s="169"/>
      <c r="S28" s="40"/>
      <c r="T28" s="40"/>
      <c r="U28" s="40"/>
      <c r="V28" s="25">
        <f t="shared" si="4"/>
        <v>0</v>
      </c>
      <c r="W28" s="25">
        <f t="shared" si="1"/>
        <v>0</v>
      </c>
      <c r="X28" s="25">
        <f t="shared" si="1"/>
        <v>0</v>
      </c>
      <c r="Y28" s="169"/>
      <c r="Z28" s="169"/>
      <c r="AA28" s="108"/>
      <c r="AB28" s="153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08">
        <f t="shared" si="5"/>
        <v>0</v>
      </c>
      <c r="AR28" s="108">
        <f t="shared" si="5"/>
        <v>0</v>
      </c>
      <c r="AS28" s="108">
        <f t="shared" si="5"/>
        <v>0</v>
      </c>
      <c r="AT28" s="62" t="s">
        <v>23</v>
      </c>
      <c r="AU28" s="295" t="s">
        <v>40</v>
      </c>
      <c r="AV28" s="49"/>
      <c r="AW28" s="12"/>
    </row>
    <row r="29" spans="1:49" ht="24" customHeight="1">
      <c r="A29" s="48" t="s">
        <v>27</v>
      </c>
      <c r="B29" s="294"/>
      <c r="C29" s="101" t="s">
        <v>24</v>
      </c>
      <c r="D29" s="79"/>
      <c r="E29" s="79"/>
      <c r="F29" s="79"/>
      <c r="G29" s="79"/>
      <c r="H29" s="79"/>
      <c r="I29" s="79"/>
      <c r="J29" s="116">
        <f t="shared" si="3"/>
        <v>0</v>
      </c>
      <c r="K29" s="116">
        <f t="shared" si="3"/>
        <v>0</v>
      </c>
      <c r="L29" s="116">
        <f t="shared" si="3"/>
        <v>0</v>
      </c>
      <c r="M29" s="77"/>
      <c r="N29" s="77"/>
      <c r="O29" s="258"/>
      <c r="P29" s="213"/>
      <c r="Q29" s="213"/>
      <c r="R29" s="213"/>
      <c r="S29" s="92"/>
      <c r="T29" s="41"/>
      <c r="U29" s="41"/>
      <c r="V29" s="116">
        <f t="shared" si="4"/>
        <v>0</v>
      </c>
      <c r="W29" s="116">
        <f t="shared" si="1"/>
        <v>0</v>
      </c>
      <c r="X29" s="116">
        <f t="shared" si="1"/>
        <v>0</v>
      </c>
      <c r="Y29" s="213"/>
      <c r="Z29" s="213"/>
      <c r="AA29" s="109"/>
      <c r="AB29" s="1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5">
        <f t="shared" si="5"/>
        <v>0</v>
      </c>
      <c r="AR29" s="45">
        <f t="shared" si="5"/>
        <v>0</v>
      </c>
      <c r="AS29" s="45">
        <f t="shared" si="5"/>
        <v>0</v>
      </c>
      <c r="AT29" s="57" t="s">
        <v>24</v>
      </c>
      <c r="AU29" s="296"/>
      <c r="AV29" s="49" t="s">
        <v>27</v>
      </c>
      <c r="AW29" s="12"/>
    </row>
    <row r="30" spans="1:49" ht="24" customHeight="1">
      <c r="A30" s="48"/>
      <c r="B30" s="293" t="s">
        <v>41</v>
      </c>
      <c r="C30" s="102" t="s">
        <v>23</v>
      </c>
      <c r="D30" s="78">
        <v>35</v>
      </c>
      <c r="E30" s="78">
        <v>8.1560000000000006</v>
      </c>
      <c r="F30" s="78">
        <v>14173.886282990039</v>
      </c>
      <c r="G30" s="78">
        <v>58</v>
      </c>
      <c r="H30" s="78">
        <v>14.4689</v>
      </c>
      <c r="I30" s="78">
        <v>22663.907999999999</v>
      </c>
      <c r="J30" s="25">
        <f t="shared" si="3"/>
        <v>93</v>
      </c>
      <c r="K30" s="25">
        <f t="shared" si="3"/>
        <v>22.6249</v>
      </c>
      <c r="L30" s="25">
        <f t="shared" si="3"/>
        <v>36837.794282990042</v>
      </c>
      <c r="M30" s="76"/>
      <c r="N30" s="76"/>
      <c r="O30" s="257"/>
      <c r="P30" s="169"/>
      <c r="Q30" s="169"/>
      <c r="R30" s="169"/>
      <c r="S30" s="110"/>
      <c r="T30" s="40"/>
      <c r="U30" s="40"/>
      <c r="V30" s="25">
        <f t="shared" si="4"/>
        <v>0</v>
      </c>
      <c r="W30" s="25">
        <f t="shared" si="1"/>
        <v>0</v>
      </c>
      <c r="X30" s="25">
        <f t="shared" si="1"/>
        <v>0</v>
      </c>
      <c r="Y30" s="169">
        <v>27</v>
      </c>
      <c r="Z30" s="169">
        <v>31.949400000000001</v>
      </c>
      <c r="AA30" s="108">
        <v>7323.6570000000002</v>
      </c>
      <c r="AB30" s="153">
        <v>301</v>
      </c>
      <c r="AC30" s="20">
        <v>4.8758999999999997</v>
      </c>
      <c r="AD30" s="20">
        <v>4372.0119999999997</v>
      </c>
      <c r="AE30" s="20">
        <v>2</v>
      </c>
      <c r="AF30" s="20">
        <v>0.124</v>
      </c>
      <c r="AG30" s="20">
        <v>80.352000000000004</v>
      </c>
      <c r="AH30" s="20">
        <v>92</v>
      </c>
      <c r="AI30" s="20">
        <v>16.386600000000001</v>
      </c>
      <c r="AJ30" s="20">
        <v>14884.132</v>
      </c>
      <c r="AK30" s="20">
        <v>133</v>
      </c>
      <c r="AL30" s="20">
        <v>6.2404999999999999</v>
      </c>
      <c r="AM30" s="20">
        <v>7944.3220000000001</v>
      </c>
      <c r="AN30" s="20">
        <v>290</v>
      </c>
      <c r="AO30" s="20">
        <v>45.090699999999998</v>
      </c>
      <c r="AP30" s="20">
        <v>47709.22</v>
      </c>
      <c r="AQ30" s="108">
        <f t="shared" si="5"/>
        <v>938</v>
      </c>
      <c r="AR30" s="108">
        <f t="shared" si="5"/>
        <v>127.292</v>
      </c>
      <c r="AS30" s="108">
        <f t="shared" si="5"/>
        <v>119151.48928299005</v>
      </c>
      <c r="AT30" s="32" t="s">
        <v>23</v>
      </c>
      <c r="AU30" s="295" t="s">
        <v>41</v>
      </c>
      <c r="AV30" s="28"/>
      <c r="AW30" s="12"/>
    </row>
    <row r="31" spans="1:49" ht="24" customHeight="1">
      <c r="A31" s="26"/>
      <c r="B31" s="294"/>
      <c r="C31" s="101" t="s">
        <v>24</v>
      </c>
      <c r="D31" s="79"/>
      <c r="E31" s="79"/>
      <c r="F31" s="79"/>
      <c r="G31" s="79"/>
      <c r="H31" s="79"/>
      <c r="I31" s="79"/>
      <c r="J31" s="116">
        <f t="shared" si="3"/>
        <v>0</v>
      </c>
      <c r="K31" s="116">
        <f t="shared" si="3"/>
        <v>0</v>
      </c>
      <c r="L31" s="116">
        <f t="shared" si="3"/>
        <v>0</v>
      </c>
      <c r="M31" s="77"/>
      <c r="N31" s="77"/>
      <c r="O31" s="258"/>
      <c r="P31" s="213"/>
      <c r="Q31" s="213"/>
      <c r="R31" s="213"/>
      <c r="S31" s="41"/>
      <c r="T31" s="41"/>
      <c r="U31" s="41"/>
      <c r="V31" s="116">
        <f t="shared" si="4"/>
        <v>0</v>
      </c>
      <c r="W31" s="116">
        <f t="shared" si="1"/>
        <v>0</v>
      </c>
      <c r="X31" s="116">
        <f t="shared" si="1"/>
        <v>0</v>
      </c>
      <c r="Y31" s="213"/>
      <c r="Z31" s="213"/>
      <c r="AA31" s="109"/>
      <c r="AB31" s="157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45">
        <f t="shared" si="5"/>
        <v>0</v>
      </c>
      <c r="AR31" s="45">
        <f t="shared" si="5"/>
        <v>0</v>
      </c>
      <c r="AS31" s="45">
        <f t="shared" si="5"/>
        <v>0</v>
      </c>
      <c r="AT31" s="56" t="s">
        <v>24</v>
      </c>
      <c r="AU31" s="296"/>
      <c r="AV31" s="27"/>
      <c r="AW31" s="12"/>
    </row>
    <row r="32" spans="1:49" ht="24" customHeight="1">
      <c r="A32" s="48" t="s">
        <v>42</v>
      </c>
      <c r="B32" s="293" t="s">
        <v>43</v>
      </c>
      <c r="C32" s="102" t="s">
        <v>23</v>
      </c>
      <c r="D32" s="78"/>
      <c r="E32" s="78"/>
      <c r="F32" s="78"/>
      <c r="G32" s="78"/>
      <c r="H32" s="78"/>
      <c r="I32" s="78"/>
      <c r="J32" s="25">
        <f t="shared" si="3"/>
        <v>0</v>
      </c>
      <c r="K32" s="25">
        <f t="shared" si="3"/>
        <v>0</v>
      </c>
      <c r="L32" s="25">
        <f t="shared" si="3"/>
        <v>0</v>
      </c>
      <c r="M32" s="76">
        <v>100</v>
      </c>
      <c r="N32" s="76">
        <v>150.04900000000001</v>
      </c>
      <c r="O32" s="257">
        <v>13571.758</v>
      </c>
      <c r="P32" s="169">
        <v>188</v>
      </c>
      <c r="Q32" s="169">
        <v>1392.9875999999999</v>
      </c>
      <c r="R32" s="169">
        <v>257323.44899999999</v>
      </c>
      <c r="S32" s="40"/>
      <c r="T32" s="40"/>
      <c r="U32" s="40"/>
      <c r="V32" s="25">
        <f t="shared" si="4"/>
        <v>188</v>
      </c>
      <c r="W32" s="25">
        <f t="shared" si="1"/>
        <v>1392.9875999999999</v>
      </c>
      <c r="X32" s="25">
        <f t="shared" si="1"/>
        <v>257323.44899999999</v>
      </c>
      <c r="Y32" s="169">
        <v>119</v>
      </c>
      <c r="Z32" s="169">
        <v>549.65589999999997</v>
      </c>
      <c r="AA32" s="108">
        <v>90220.948999999993</v>
      </c>
      <c r="AB32" s="153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108">
        <f t="shared" si="5"/>
        <v>407</v>
      </c>
      <c r="AR32" s="108">
        <f t="shared" si="5"/>
        <v>2092.6925000000001</v>
      </c>
      <c r="AS32" s="108">
        <f t="shared" si="5"/>
        <v>361116.15599999996</v>
      </c>
      <c r="AT32" s="53" t="s">
        <v>23</v>
      </c>
      <c r="AU32" s="295" t="s">
        <v>43</v>
      </c>
      <c r="AV32" s="49" t="s">
        <v>42</v>
      </c>
      <c r="AW32" s="12"/>
    </row>
    <row r="33" spans="1:49" ht="24" customHeight="1">
      <c r="A33" s="48" t="s">
        <v>44</v>
      </c>
      <c r="B33" s="294"/>
      <c r="C33" s="101" t="s">
        <v>24</v>
      </c>
      <c r="D33" s="79"/>
      <c r="E33" s="79"/>
      <c r="F33" s="79"/>
      <c r="G33" s="79"/>
      <c r="H33" s="79"/>
      <c r="I33" s="79"/>
      <c r="J33" s="116">
        <f t="shared" si="3"/>
        <v>0</v>
      </c>
      <c r="K33" s="116">
        <f t="shared" si="3"/>
        <v>0</v>
      </c>
      <c r="L33" s="116">
        <f t="shared" si="3"/>
        <v>0</v>
      </c>
      <c r="M33" s="77"/>
      <c r="N33" s="77"/>
      <c r="O33" s="258"/>
      <c r="P33" s="213"/>
      <c r="Q33" s="213"/>
      <c r="R33" s="213"/>
      <c r="S33" s="41"/>
      <c r="T33" s="41"/>
      <c r="U33" s="41"/>
      <c r="V33" s="116">
        <f t="shared" si="4"/>
        <v>0</v>
      </c>
      <c r="W33" s="116">
        <f t="shared" si="1"/>
        <v>0</v>
      </c>
      <c r="X33" s="116">
        <f t="shared" si="1"/>
        <v>0</v>
      </c>
      <c r="Y33" s="213"/>
      <c r="Z33" s="213"/>
      <c r="AA33" s="109"/>
      <c r="AB33" s="157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45">
        <f t="shared" si="5"/>
        <v>0</v>
      </c>
      <c r="AR33" s="45">
        <f t="shared" si="5"/>
        <v>0</v>
      </c>
      <c r="AS33" s="45">
        <f t="shared" si="5"/>
        <v>0</v>
      </c>
      <c r="AT33" s="57" t="s">
        <v>24</v>
      </c>
      <c r="AU33" s="296"/>
      <c r="AV33" s="49" t="s">
        <v>44</v>
      </c>
      <c r="AW33" s="12"/>
    </row>
    <row r="34" spans="1:49" ht="24" customHeight="1">
      <c r="A34" s="48" t="s">
        <v>25</v>
      </c>
      <c r="B34" s="293" t="s">
        <v>45</v>
      </c>
      <c r="C34" s="102" t="s">
        <v>23</v>
      </c>
      <c r="D34" s="78"/>
      <c r="E34" s="78"/>
      <c r="F34" s="78"/>
      <c r="G34" s="78">
        <v>2</v>
      </c>
      <c r="H34" s="78">
        <v>4.3099999999999999E-2</v>
      </c>
      <c r="I34" s="78">
        <v>30.445</v>
      </c>
      <c r="J34" s="25">
        <f t="shared" si="3"/>
        <v>2</v>
      </c>
      <c r="K34" s="25">
        <f t="shared" si="3"/>
        <v>4.3099999999999999E-2</v>
      </c>
      <c r="L34" s="25">
        <f t="shared" si="3"/>
        <v>30.445</v>
      </c>
      <c r="M34" s="76">
        <v>38</v>
      </c>
      <c r="N34" s="76">
        <v>12.137</v>
      </c>
      <c r="O34" s="257">
        <v>2006.4739999999999</v>
      </c>
      <c r="P34" s="169"/>
      <c r="Q34" s="169"/>
      <c r="R34" s="169"/>
      <c r="S34" s="40"/>
      <c r="T34" s="40"/>
      <c r="U34" s="40"/>
      <c r="V34" s="25">
        <f t="shared" si="4"/>
        <v>0</v>
      </c>
      <c r="W34" s="25">
        <f t="shared" si="1"/>
        <v>0</v>
      </c>
      <c r="X34" s="25">
        <f t="shared" si="1"/>
        <v>0</v>
      </c>
      <c r="Y34" s="169"/>
      <c r="Z34" s="169"/>
      <c r="AA34" s="108"/>
      <c r="AB34" s="153">
        <v>148</v>
      </c>
      <c r="AC34" s="20">
        <v>81.050299999999993</v>
      </c>
      <c r="AD34" s="20">
        <v>5608.12</v>
      </c>
      <c r="AE34" s="20"/>
      <c r="AF34" s="20"/>
      <c r="AG34" s="20"/>
      <c r="AH34" s="20">
        <v>13</v>
      </c>
      <c r="AI34" s="20">
        <v>6.49</v>
      </c>
      <c r="AJ34" s="20">
        <v>1283.403</v>
      </c>
      <c r="AK34" s="20"/>
      <c r="AL34" s="20"/>
      <c r="AM34" s="20"/>
      <c r="AN34" s="20">
        <v>7</v>
      </c>
      <c r="AO34" s="20">
        <v>0.37</v>
      </c>
      <c r="AP34" s="20">
        <v>254.101</v>
      </c>
      <c r="AQ34" s="108">
        <f t="shared" si="5"/>
        <v>208</v>
      </c>
      <c r="AR34" s="108">
        <f t="shared" si="5"/>
        <v>100.09039999999999</v>
      </c>
      <c r="AS34" s="108">
        <f t="shared" si="5"/>
        <v>9182.5429999999997</v>
      </c>
      <c r="AT34" s="62" t="s">
        <v>23</v>
      </c>
      <c r="AU34" s="295" t="s">
        <v>45</v>
      </c>
      <c r="AV34" s="49" t="s">
        <v>25</v>
      </c>
      <c r="AW34" s="12"/>
    </row>
    <row r="35" spans="1:49" ht="24" customHeight="1">
      <c r="A35" s="26" t="s">
        <v>27</v>
      </c>
      <c r="B35" s="294"/>
      <c r="C35" s="101" t="s">
        <v>24</v>
      </c>
      <c r="D35" s="79"/>
      <c r="E35" s="79"/>
      <c r="F35" s="79"/>
      <c r="G35" s="79"/>
      <c r="H35" s="79"/>
      <c r="I35" s="79"/>
      <c r="J35" s="116">
        <f t="shared" si="3"/>
        <v>0</v>
      </c>
      <c r="K35" s="116">
        <f t="shared" si="3"/>
        <v>0</v>
      </c>
      <c r="L35" s="116">
        <f t="shared" si="3"/>
        <v>0</v>
      </c>
      <c r="M35" s="77"/>
      <c r="N35" s="77"/>
      <c r="O35" s="258"/>
      <c r="P35" s="213"/>
      <c r="Q35" s="213"/>
      <c r="R35" s="213"/>
      <c r="S35" s="41"/>
      <c r="T35" s="41"/>
      <c r="U35" s="41"/>
      <c r="V35" s="116">
        <f t="shared" si="4"/>
        <v>0</v>
      </c>
      <c r="W35" s="116">
        <f t="shared" si="1"/>
        <v>0</v>
      </c>
      <c r="X35" s="116">
        <f t="shared" si="1"/>
        <v>0</v>
      </c>
      <c r="Y35" s="213"/>
      <c r="Z35" s="213"/>
      <c r="AA35" s="109"/>
      <c r="AB35" s="15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45">
        <f t="shared" si="5"/>
        <v>0</v>
      </c>
      <c r="AR35" s="45">
        <f t="shared" si="5"/>
        <v>0</v>
      </c>
      <c r="AS35" s="45">
        <f t="shared" si="5"/>
        <v>0</v>
      </c>
      <c r="AT35" s="22" t="s">
        <v>24</v>
      </c>
      <c r="AU35" s="296"/>
      <c r="AV35" s="27" t="s">
        <v>27</v>
      </c>
      <c r="AW35" s="12"/>
    </row>
    <row r="36" spans="1:49" ht="24" customHeight="1">
      <c r="A36" s="48" t="s">
        <v>46</v>
      </c>
      <c r="B36" s="293" t="s">
        <v>47</v>
      </c>
      <c r="C36" s="102" t="s">
        <v>23</v>
      </c>
      <c r="D36" s="78"/>
      <c r="E36" s="78"/>
      <c r="F36" s="78"/>
      <c r="G36" s="78"/>
      <c r="H36" s="78"/>
      <c r="I36" s="78"/>
      <c r="J36" s="25">
        <f t="shared" si="3"/>
        <v>0</v>
      </c>
      <c r="K36" s="25">
        <f t="shared" si="3"/>
        <v>0</v>
      </c>
      <c r="L36" s="25">
        <f t="shared" si="3"/>
        <v>0</v>
      </c>
      <c r="M36" s="76"/>
      <c r="N36" s="76"/>
      <c r="O36" s="257"/>
      <c r="P36" s="169"/>
      <c r="Q36" s="169"/>
      <c r="R36" s="169"/>
      <c r="S36" s="40"/>
      <c r="T36" s="40"/>
      <c r="U36" s="40"/>
      <c r="V36" s="25">
        <f t="shared" si="4"/>
        <v>0</v>
      </c>
      <c r="W36" s="25">
        <f t="shared" si="1"/>
        <v>0</v>
      </c>
      <c r="X36" s="25">
        <f t="shared" si="1"/>
        <v>0</v>
      </c>
      <c r="Y36" s="169"/>
      <c r="Z36" s="169"/>
      <c r="AA36" s="108"/>
      <c r="AB36" s="153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08">
        <f t="shared" si="5"/>
        <v>0</v>
      </c>
      <c r="AR36" s="108">
        <f t="shared" si="5"/>
        <v>0</v>
      </c>
      <c r="AS36" s="108">
        <f t="shared" si="5"/>
        <v>0</v>
      </c>
      <c r="AT36" s="32" t="s">
        <v>23</v>
      </c>
      <c r="AU36" s="295" t="s">
        <v>47</v>
      </c>
      <c r="AV36" s="49" t="s">
        <v>46</v>
      </c>
      <c r="AW36" s="12"/>
    </row>
    <row r="37" spans="1:49" ht="24" customHeight="1">
      <c r="A37" s="48" t="s">
        <v>25</v>
      </c>
      <c r="B37" s="294"/>
      <c r="C37" s="101" t="s">
        <v>24</v>
      </c>
      <c r="D37" s="79"/>
      <c r="E37" s="79"/>
      <c r="F37" s="79"/>
      <c r="G37" s="79"/>
      <c r="H37" s="79"/>
      <c r="I37" s="79"/>
      <c r="J37" s="116">
        <f t="shared" si="3"/>
        <v>0</v>
      </c>
      <c r="K37" s="116">
        <f t="shared" si="3"/>
        <v>0</v>
      </c>
      <c r="L37" s="116">
        <f t="shared" si="3"/>
        <v>0</v>
      </c>
      <c r="M37" s="77"/>
      <c r="N37" s="77"/>
      <c r="O37" s="258"/>
      <c r="P37" s="213"/>
      <c r="Q37" s="213"/>
      <c r="R37" s="213"/>
      <c r="S37" s="41"/>
      <c r="T37" s="41"/>
      <c r="U37" s="41"/>
      <c r="V37" s="116">
        <f t="shared" si="4"/>
        <v>0</v>
      </c>
      <c r="W37" s="116">
        <f t="shared" si="1"/>
        <v>0</v>
      </c>
      <c r="X37" s="116">
        <f t="shared" si="1"/>
        <v>0</v>
      </c>
      <c r="Y37" s="213"/>
      <c r="Z37" s="213"/>
      <c r="AA37" s="109"/>
      <c r="AB37" s="157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45">
        <f t="shared" si="5"/>
        <v>0</v>
      </c>
      <c r="AR37" s="45">
        <f t="shared" si="5"/>
        <v>0</v>
      </c>
      <c r="AS37" s="45">
        <f t="shared" si="5"/>
        <v>0</v>
      </c>
      <c r="AT37" s="61" t="s">
        <v>24</v>
      </c>
      <c r="AU37" s="296"/>
      <c r="AV37" s="49" t="s">
        <v>25</v>
      </c>
      <c r="AW37" s="12"/>
    </row>
    <row r="38" spans="1:49" ht="24" customHeight="1">
      <c r="A38" s="48" t="s">
        <v>27</v>
      </c>
      <c r="B38" s="293" t="s">
        <v>48</v>
      </c>
      <c r="C38" s="102" t="s">
        <v>23</v>
      </c>
      <c r="D38" s="78">
        <v>20</v>
      </c>
      <c r="E38" s="78">
        <v>0.72960000000000003</v>
      </c>
      <c r="F38" s="78">
        <v>412.30511310560161</v>
      </c>
      <c r="G38" s="78"/>
      <c r="H38" s="78"/>
      <c r="I38" s="78"/>
      <c r="J38" s="25">
        <f t="shared" si="3"/>
        <v>20</v>
      </c>
      <c r="K38" s="25">
        <f t="shared" si="3"/>
        <v>0.72960000000000003</v>
      </c>
      <c r="L38" s="25">
        <f t="shared" si="3"/>
        <v>412.30511310560161</v>
      </c>
      <c r="M38" s="76"/>
      <c r="N38" s="76"/>
      <c r="O38" s="257"/>
      <c r="P38" s="169"/>
      <c r="Q38" s="169"/>
      <c r="R38" s="169"/>
      <c r="S38" s="40"/>
      <c r="T38" s="40"/>
      <c r="U38" s="40"/>
      <c r="V38" s="25">
        <f t="shared" si="4"/>
        <v>0</v>
      </c>
      <c r="W38" s="25">
        <f t="shared" si="1"/>
        <v>0</v>
      </c>
      <c r="X38" s="25">
        <f t="shared" si="1"/>
        <v>0</v>
      </c>
      <c r="Y38" s="169"/>
      <c r="Z38" s="169"/>
      <c r="AA38" s="108"/>
      <c r="AB38" s="153">
        <v>16</v>
      </c>
      <c r="AC38" s="20">
        <v>0.61509999999999998</v>
      </c>
      <c r="AD38" s="20">
        <v>75.37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08">
        <f t="shared" si="5"/>
        <v>36</v>
      </c>
      <c r="AR38" s="108">
        <f t="shared" si="5"/>
        <v>1.3447</v>
      </c>
      <c r="AS38" s="108">
        <f t="shared" si="5"/>
        <v>487.67511310560161</v>
      </c>
      <c r="AT38" s="32" t="s">
        <v>23</v>
      </c>
      <c r="AU38" s="295" t="s">
        <v>48</v>
      </c>
      <c r="AV38" s="49" t="s">
        <v>27</v>
      </c>
      <c r="AW38" s="12"/>
    </row>
    <row r="39" spans="1:49" ht="24" customHeight="1">
      <c r="A39" s="26" t="s">
        <v>49</v>
      </c>
      <c r="B39" s="294"/>
      <c r="C39" s="101" t="s">
        <v>24</v>
      </c>
      <c r="D39" s="79"/>
      <c r="E39" s="79"/>
      <c r="F39" s="79"/>
      <c r="G39" s="79"/>
      <c r="H39" s="79"/>
      <c r="I39" s="79"/>
      <c r="J39" s="116">
        <f t="shared" si="3"/>
        <v>0</v>
      </c>
      <c r="K39" s="116">
        <f t="shared" si="3"/>
        <v>0</v>
      </c>
      <c r="L39" s="116">
        <f t="shared" si="3"/>
        <v>0</v>
      </c>
      <c r="M39" s="77"/>
      <c r="N39" s="77"/>
      <c r="O39" s="258"/>
      <c r="P39" s="213"/>
      <c r="Q39" s="213"/>
      <c r="R39" s="213"/>
      <c r="S39" s="41"/>
      <c r="T39" s="41"/>
      <c r="U39" s="41"/>
      <c r="V39" s="116">
        <f t="shared" si="4"/>
        <v>0</v>
      </c>
      <c r="W39" s="116">
        <f t="shared" si="1"/>
        <v>0</v>
      </c>
      <c r="X39" s="116">
        <f t="shared" si="1"/>
        <v>0</v>
      </c>
      <c r="Y39" s="213"/>
      <c r="Z39" s="213"/>
      <c r="AA39" s="109"/>
      <c r="AB39" s="157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45">
        <f t="shared" si="5"/>
        <v>0</v>
      </c>
      <c r="AR39" s="45">
        <f t="shared" si="5"/>
        <v>0</v>
      </c>
      <c r="AS39" s="45">
        <f t="shared" si="5"/>
        <v>0</v>
      </c>
      <c r="AT39" s="56" t="s">
        <v>24</v>
      </c>
      <c r="AU39" s="296"/>
      <c r="AV39" s="27" t="s">
        <v>49</v>
      </c>
      <c r="AW39" s="12"/>
    </row>
    <row r="40" spans="1:49" ht="24" customHeight="1">
      <c r="A40" s="48"/>
      <c r="B40" s="293" t="s">
        <v>50</v>
      </c>
      <c r="C40" s="102" t="s">
        <v>23</v>
      </c>
      <c r="D40" s="78"/>
      <c r="E40" s="78"/>
      <c r="F40" s="78"/>
      <c r="G40" s="78"/>
      <c r="H40" s="78"/>
      <c r="I40" s="78"/>
      <c r="J40" s="25">
        <f t="shared" si="3"/>
        <v>0</v>
      </c>
      <c r="K40" s="25">
        <f t="shared" si="3"/>
        <v>0</v>
      </c>
      <c r="L40" s="25">
        <f t="shared" si="3"/>
        <v>0</v>
      </c>
      <c r="M40" s="76"/>
      <c r="N40" s="76"/>
      <c r="O40" s="257"/>
      <c r="P40" s="169"/>
      <c r="Q40" s="169"/>
      <c r="R40" s="169"/>
      <c r="S40" s="40"/>
      <c r="T40" s="40"/>
      <c r="U40" s="40"/>
      <c r="V40" s="25">
        <f t="shared" si="4"/>
        <v>0</v>
      </c>
      <c r="W40" s="25">
        <f t="shared" si="1"/>
        <v>0</v>
      </c>
      <c r="X40" s="25">
        <f t="shared" si="1"/>
        <v>0</v>
      </c>
      <c r="Y40" s="169"/>
      <c r="Z40" s="169"/>
      <c r="AA40" s="108"/>
      <c r="AB40" s="153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08">
        <f t="shared" si="5"/>
        <v>0</v>
      </c>
      <c r="AR40" s="108">
        <f t="shared" si="5"/>
        <v>0</v>
      </c>
      <c r="AS40" s="108">
        <f t="shared" si="5"/>
        <v>0</v>
      </c>
      <c r="AT40" s="53" t="s">
        <v>23</v>
      </c>
      <c r="AU40" s="295" t="s">
        <v>50</v>
      </c>
      <c r="AV40" s="49"/>
      <c r="AW40" s="12"/>
    </row>
    <row r="41" spans="1:49" ht="24" customHeight="1">
      <c r="A41" s="48" t="s">
        <v>51</v>
      </c>
      <c r="B41" s="294"/>
      <c r="C41" s="101" t="s">
        <v>24</v>
      </c>
      <c r="D41" s="79"/>
      <c r="E41" s="79"/>
      <c r="F41" s="79"/>
      <c r="G41" s="79"/>
      <c r="H41" s="79"/>
      <c r="I41" s="79"/>
      <c r="J41" s="116">
        <f t="shared" si="3"/>
        <v>0</v>
      </c>
      <c r="K41" s="116">
        <f t="shared" si="3"/>
        <v>0</v>
      </c>
      <c r="L41" s="116">
        <f t="shared" si="3"/>
        <v>0</v>
      </c>
      <c r="M41" s="77"/>
      <c r="N41" s="77"/>
      <c r="O41" s="258"/>
      <c r="P41" s="213"/>
      <c r="Q41" s="213"/>
      <c r="R41" s="213"/>
      <c r="S41" s="92"/>
      <c r="T41" s="41"/>
      <c r="U41" s="41"/>
      <c r="V41" s="116">
        <f t="shared" si="4"/>
        <v>0</v>
      </c>
      <c r="W41" s="116">
        <f t="shared" si="1"/>
        <v>0</v>
      </c>
      <c r="X41" s="116">
        <f t="shared" si="1"/>
        <v>0</v>
      </c>
      <c r="Y41" s="213"/>
      <c r="Z41" s="213"/>
      <c r="AA41" s="109"/>
      <c r="AB41" s="157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45">
        <f t="shared" si="5"/>
        <v>0</v>
      </c>
      <c r="AR41" s="45">
        <f t="shared" si="5"/>
        <v>0</v>
      </c>
      <c r="AS41" s="45">
        <f t="shared" si="5"/>
        <v>0</v>
      </c>
      <c r="AT41" s="57" t="s">
        <v>24</v>
      </c>
      <c r="AU41" s="296"/>
      <c r="AV41" s="49" t="s">
        <v>51</v>
      </c>
      <c r="AW41" s="12"/>
    </row>
    <row r="42" spans="1:49" ht="24" customHeight="1">
      <c r="A42" s="48"/>
      <c r="B42" s="293" t="s">
        <v>52</v>
      </c>
      <c r="C42" s="102" t="s">
        <v>23</v>
      </c>
      <c r="D42" s="78"/>
      <c r="E42" s="78"/>
      <c r="F42" s="78"/>
      <c r="G42" s="78">
        <v>1</v>
      </c>
      <c r="H42" s="78">
        <v>16.623200000000001</v>
      </c>
      <c r="I42" s="78">
        <v>6163.973</v>
      </c>
      <c r="J42" s="25">
        <f t="shared" si="3"/>
        <v>1</v>
      </c>
      <c r="K42" s="25">
        <f t="shared" si="3"/>
        <v>16.623200000000001</v>
      </c>
      <c r="L42" s="25">
        <f t="shared" si="3"/>
        <v>6163.973</v>
      </c>
      <c r="M42" s="76">
        <v>8</v>
      </c>
      <c r="N42" s="76">
        <v>227.8999</v>
      </c>
      <c r="O42" s="257">
        <v>55931.584999999999</v>
      </c>
      <c r="P42" s="169"/>
      <c r="Q42" s="169"/>
      <c r="R42" s="169"/>
      <c r="S42" s="110"/>
      <c r="T42" s="40"/>
      <c r="U42" s="40"/>
      <c r="V42" s="25">
        <f t="shared" si="4"/>
        <v>0</v>
      </c>
      <c r="W42" s="25">
        <f t="shared" si="1"/>
        <v>0</v>
      </c>
      <c r="X42" s="25">
        <f t="shared" si="1"/>
        <v>0</v>
      </c>
      <c r="Y42" s="169"/>
      <c r="Z42" s="169"/>
      <c r="AA42" s="108"/>
      <c r="AB42" s="153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08">
        <f t="shared" si="5"/>
        <v>9</v>
      </c>
      <c r="AR42" s="108">
        <f t="shared" si="5"/>
        <v>244.5231</v>
      </c>
      <c r="AS42" s="108">
        <f t="shared" si="5"/>
        <v>62095.557999999997</v>
      </c>
      <c r="AT42" s="32" t="s">
        <v>23</v>
      </c>
      <c r="AU42" s="295" t="s">
        <v>52</v>
      </c>
      <c r="AV42" s="49"/>
      <c r="AW42" s="12"/>
    </row>
    <row r="43" spans="1:49" ht="24" customHeight="1">
      <c r="A43" s="48" t="s">
        <v>53</v>
      </c>
      <c r="B43" s="294"/>
      <c r="C43" s="101" t="s">
        <v>24</v>
      </c>
      <c r="D43" s="79">
        <v>8</v>
      </c>
      <c r="E43" s="79">
        <v>46.164400000000001</v>
      </c>
      <c r="F43" s="79">
        <v>54803.819323592827</v>
      </c>
      <c r="G43" s="79">
        <v>17</v>
      </c>
      <c r="H43" s="79">
        <v>209.94659999999999</v>
      </c>
      <c r="I43" s="79">
        <v>176358.32800000001</v>
      </c>
      <c r="J43" s="116">
        <f t="shared" si="3"/>
        <v>25</v>
      </c>
      <c r="K43" s="116">
        <f t="shared" si="3"/>
        <v>256.11099999999999</v>
      </c>
      <c r="L43" s="116">
        <f t="shared" si="3"/>
        <v>231162.14732359283</v>
      </c>
      <c r="M43" s="77">
        <v>6</v>
      </c>
      <c r="N43" s="77">
        <v>67.132199999999997</v>
      </c>
      <c r="O43" s="258">
        <v>27267.674999999999</v>
      </c>
      <c r="P43" s="213"/>
      <c r="Q43" s="213"/>
      <c r="R43" s="213"/>
      <c r="S43" s="41"/>
      <c r="T43" s="41"/>
      <c r="U43" s="41"/>
      <c r="V43" s="116">
        <f t="shared" si="4"/>
        <v>0</v>
      </c>
      <c r="W43" s="116">
        <f t="shared" si="1"/>
        <v>0</v>
      </c>
      <c r="X43" s="116">
        <f t="shared" si="1"/>
        <v>0</v>
      </c>
      <c r="Y43" s="213"/>
      <c r="Z43" s="213"/>
      <c r="AA43" s="109"/>
      <c r="AB43" s="157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45">
        <f t="shared" si="5"/>
        <v>31</v>
      </c>
      <c r="AR43" s="45">
        <f t="shared" si="5"/>
        <v>323.2432</v>
      </c>
      <c r="AS43" s="45">
        <f t="shared" si="5"/>
        <v>258429.82232359282</v>
      </c>
      <c r="AT43" s="61" t="s">
        <v>24</v>
      </c>
      <c r="AU43" s="296"/>
      <c r="AV43" s="49" t="s">
        <v>53</v>
      </c>
      <c r="AW43" s="12"/>
    </row>
    <row r="44" spans="1:49" ht="24" customHeight="1">
      <c r="A44" s="48"/>
      <c r="B44" s="293" t="s">
        <v>54</v>
      </c>
      <c r="C44" s="102" t="s">
        <v>23</v>
      </c>
      <c r="D44" s="78"/>
      <c r="E44" s="78"/>
      <c r="F44" s="78"/>
      <c r="G44" s="78"/>
      <c r="H44" s="78"/>
      <c r="I44" s="78"/>
      <c r="J44" s="25">
        <f t="shared" si="3"/>
        <v>0</v>
      </c>
      <c r="K44" s="25">
        <f t="shared" si="3"/>
        <v>0</v>
      </c>
      <c r="L44" s="25">
        <f t="shared" si="3"/>
        <v>0</v>
      </c>
      <c r="M44" s="76">
        <v>2</v>
      </c>
      <c r="N44" s="76">
        <v>6.1600000000000002E-2</v>
      </c>
      <c r="O44" s="257">
        <v>47.08</v>
      </c>
      <c r="P44" s="169"/>
      <c r="Q44" s="169"/>
      <c r="R44" s="169"/>
      <c r="S44" s="40"/>
      <c r="T44" s="40"/>
      <c r="U44" s="40"/>
      <c r="V44" s="25">
        <f t="shared" si="4"/>
        <v>0</v>
      </c>
      <c r="W44" s="25">
        <f t="shared" si="1"/>
        <v>0</v>
      </c>
      <c r="X44" s="25">
        <f t="shared" si="1"/>
        <v>0</v>
      </c>
      <c r="Y44" s="169"/>
      <c r="Z44" s="169"/>
      <c r="AA44" s="108"/>
      <c r="AB44" s="153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08">
        <f t="shared" si="5"/>
        <v>2</v>
      </c>
      <c r="AR44" s="108">
        <f t="shared" si="5"/>
        <v>6.1600000000000002E-2</v>
      </c>
      <c r="AS44" s="108">
        <f t="shared" si="5"/>
        <v>47.08</v>
      </c>
      <c r="AT44" s="62" t="s">
        <v>23</v>
      </c>
      <c r="AU44" s="295" t="s">
        <v>54</v>
      </c>
      <c r="AV44" s="49"/>
      <c r="AW44" s="12"/>
    </row>
    <row r="45" spans="1:49" ht="24" customHeight="1">
      <c r="A45" s="48" t="s">
        <v>27</v>
      </c>
      <c r="B45" s="294"/>
      <c r="C45" s="101" t="s">
        <v>24</v>
      </c>
      <c r="D45" s="79"/>
      <c r="E45" s="79"/>
      <c r="F45" s="79"/>
      <c r="G45" s="79"/>
      <c r="H45" s="79"/>
      <c r="I45" s="79"/>
      <c r="J45" s="116">
        <f t="shared" si="3"/>
        <v>0</v>
      </c>
      <c r="K45" s="116">
        <f t="shared" si="3"/>
        <v>0</v>
      </c>
      <c r="L45" s="116">
        <f t="shared" si="3"/>
        <v>0</v>
      </c>
      <c r="M45" s="77"/>
      <c r="N45" s="77"/>
      <c r="O45" s="258"/>
      <c r="P45" s="213"/>
      <c r="Q45" s="213"/>
      <c r="R45" s="213"/>
      <c r="S45" s="41"/>
      <c r="T45" s="41"/>
      <c r="U45" s="41"/>
      <c r="V45" s="116">
        <f t="shared" si="4"/>
        <v>0</v>
      </c>
      <c r="W45" s="116">
        <f t="shared" si="1"/>
        <v>0</v>
      </c>
      <c r="X45" s="116">
        <f t="shared" si="1"/>
        <v>0</v>
      </c>
      <c r="Y45" s="213"/>
      <c r="Z45" s="213"/>
      <c r="AA45" s="109"/>
      <c r="AB45" s="157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45">
        <f t="shared" si="5"/>
        <v>0</v>
      </c>
      <c r="AR45" s="45">
        <f t="shared" si="5"/>
        <v>0</v>
      </c>
      <c r="AS45" s="45">
        <f t="shared" si="5"/>
        <v>0</v>
      </c>
      <c r="AT45" s="57" t="s">
        <v>24</v>
      </c>
      <c r="AU45" s="296"/>
      <c r="AV45" s="29" t="s">
        <v>27</v>
      </c>
      <c r="AW45" s="12"/>
    </row>
    <row r="46" spans="1:49" ht="24" customHeight="1">
      <c r="A46" s="48"/>
      <c r="B46" s="293" t="s">
        <v>55</v>
      </c>
      <c r="C46" s="102" t="s">
        <v>23</v>
      </c>
      <c r="D46" s="78"/>
      <c r="E46" s="78"/>
      <c r="F46" s="78"/>
      <c r="G46" s="78"/>
      <c r="H46" s="78"/>
      <c r="I46" s="78"/>
      <c r="J46" s="25">
        <f t="shared" si="3"/>
        <v>0</v>
      </c>
      <c r="K46" s="25">
        <f t="shared" si="3"/>
        <v>0</v>
      </c>
      <c r="L46" s="25">
        <f t="shared" si="3"/>
        <v>0</v>
      </c>
      <c r="M46" s="76"/>
      <c r="N46" s="76"/>
      <c r="O46" s="257"/>
      <c r="P46" s="169"/>
      <c r="Q46" s="169"/>
      <c r="R46" s="169"/>
      <c r="S46" s="40"/>
      <c r="T46" s="40"/>
      <c r="U46" s="40"/>
      <c r="V46" s="25">
        <f t="shared" si="4"/>
        <v>0</v>
      </c>
      <c r="W46" s="25">
        <f t="shared" si="1"/>
        <v>0</v>
      </c>
      <c r="X46" s="25">
        <f t="shared" si="1"/>
        <v>0</v>
      </c>
      <c r="Y46" s="169"/>
      <c r="Z46" s="169"/>
      <c r="AA46" s="108"/>
      <c r="AB46" s="153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08">
        <f t="shared" si="5"/>
        <v>0</v>
      </c>
      <c r="AR46" s="108">
        <f t="shared" si="5"/>
        <v>0</v>
      </c>
      <c r="AS46" s="108">
        <f t="shared" si="5"/>
        <v>0</v>
      </c>
      <c r="AT46" s="32" t="s">
        <v>23</v>
      </c>
      <c r="AU46" s="295" t="s">
        <v>55</v>
      </c>
      <c r="AV46" s="29"/>
      <c r="AW46" s="12"/>
    </row>
    <row r="47" spans="1:49" ht="24" customHeight="1">
      <c r="A47" s="26"/>
      <c r="B47" s="294"/>
      <c r="C47" s="101" t="s">
        <v>24</v>
      </c>
      <c r="D47" s="79"/>
      <c r="E47" s="79"/>
      <c r="F47" s="79"/>
      <c r="G47" s="79"/>
      <c r="H47" s="79"/>
      <c r="I47" s="79"/>
      <c r="J47" s="116">
        <f t="shared" si="3"/>
        <v>0</v>
      </c>
      <c r="K47" s="116">
        <f t="shared" si="3"/>
        <v>0</v>
      </c>
      <c r="L47" s="116">
        <f t="shared" si="3"/>
        <v>0</v>
      </c>
      <c r="M47" s="77"/>
      <c r="N47" s="77"/>
      <c r="O47" s="258"/>
      <c r="P47" s="213"/>
      <c r="Q47" s="213"/>
      <c r="R47" s="213"/>
      <c r="S47" s="41"/>
      <c r="T47" s="41"/>
      <c r="U47" s="41"/>
      <c r="V47" s="116">
        <f t="shared" si="4"/>
        <v>0</v>
      </c>
      <c r="W47" s="116">
        <f t="shared" si="1"/>
        <v>0</v>
      </c>
      <c r="X47" s="116">
        <f t="shared" si="1"/>
        <v>0</v>
      </c>
      <c r="Y47" s="213"/>
      <c r="Z47" s="213"/>
      <c r="AA47" s="109"/>
      <c r="AB47" s="157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45">
        <f t="shared" si="5"/>
        <v>0</v>
      </c>
      <c r="AR47" s="45">
        <f t="shared" si="5"/>
        <v>0</v>
      </c>
      <c r="AS47" s="45">
        <f t="shared" si="5"/>
        <v>0</v>
      </c>
      <c r="AT47" s="56" t="s">
        <v>24</v>
      </c>
      <c r="AU47" s="296"/>
      <c r="AV47" s="30"/>
      <c r="AW47" s="12"/>
    </row>
    <row r="48" spans="1:49" ht="24" customHeight="1">
      <c r="A48" s="48"/>
      <c r="B48" s="293" t="s">
        <v>56</v>
      </c>
      <c r="C48" s="102" t="s">
        <v>23</v>
      </c>
      <c r="D48" s="78"/>
      <c r="E48" s="78"/>
      <c r="F48" s="78"/>
      <c r="G48" s="78"/>
      <c r="H48" s="78"/>
      <c r="I48" s="78"/>
      <c r="J48" s="25">
        <f t="shared" si="3"/>
        <v>0</v>
      </c>
      <c r="K48" s="25">
        <f t="shared" si="3"/>
        <v>0</v>
      </c>
      <c r="L48" s="25">
        <f t="shared" si="3"/>
        <v>0</v>
      </c>
      <c r="M48" s="76">
        <v>7</v>
      </c>
      <c r="N48" s="76">
        <v>0.68899999999999995</v>
      </c>
      <c r="O48" s="257">
        <v>342.90899999999999</v>
      </c>
      <c r="P48" s="169">
        <v>1</v>
      </c>
      <c r="Q48" s="169">
        <v>3.5000000000000003E-2</v>
      </c>
      <c r="R48" s="169">
        <v>29.808</v>
      </c>
      <c r="S48" s="111"/>
      <c r="T48" s="40"/>
      <c r="U48" s="40"/>
      <c r="V48" s="25">
        <f t="shared" si="4"/>
        <v>1</v>
      </c>
      <c r="W48" s="25">
        <f t="shared" si="1"/>
        <v>3.5000000000000003E-2</v>
      </c>
      <c r="X48" s="25">
        <f t="shared" si="1"/>
        <v>29.808</v>
      </c>
      <c r="Y48" s="169"/>
      <c r="Z48" s="169"/>
      <c r="AA48" s="108"/>
      <c r="AB48" s="153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08">
        <f t="shared" si="5"/>
        <v>8</v>
      </c>
      <c r="AR48" s="108">
        <f t="shared" si="5"/>
        <v>0.72399999999999998</v>
      </c>
      <c r="AS48" s="108">
        <f t="shared" si="5"/>
        <v>372.71699999999998</v>
      </c>
      <c r="AT48" s="32" t="s">
        <v>23</v>
      </c>
      <c r="AU48" s="295" t="s">
        <v>56</v>
      </c>
      <c r="AV48" s="29"/>
      <c r="AW48" s="12"/>
    </row>
    <row r="49" spans="1:49" ht="24" customHeight="1">
      <c r="A49" s="48" t="s">
        <v>57</v>
      </c>
      <c r="B49" s="294"/>
      <c r="C49" s="101" t="s">
        <v>24</v>
      </c>
      <c r="D49" s="79"/>
      <c r="E49" s="79"/>
      <c r="F49" s="79"/>
      <c r="G49" s="79"/>
      <c r="H49" s="79"/>
      <c r="I49" s="79"/>
      <c r="J49" s="116">
        <f t="shared" si="3"/>
        <v>0</v>
      </c>
      <c r="K49" s="116">
        <f t="shared" si="3"/>
        <v>0</v>
      </c>
      <c r="L49" s="116">
        <f t="shared" si="3"/>
        <v>0</v>
      </c>
      <c r="M49" s="77"/>
      <c r="N49" s="77"/>
      <c r="O49" s="258"/>
      <c r="P49" s="213"/>
      <c r="Q49" s="213"/>
      <c r="R49" s="213"/>
      <c r="S49" s="41"/>
      <c r="T49" s="41"/>
      <c r="U49" s="41"/>
      <c r="V49" s="116">
        <f t="shared" si="4"/>
        <v>0</v>
      </c>
      <c r="W49" s="116">
        <f t="shared" si="1"/>
        <v>0</v>
      </c>
      <c r="X49" s="116">
        <f t="shared" si="1"/>
        <v>0</v>
      </c>
      <c r="Y49" s="213"/>
      <c r="Z49" s="213"/>
      <c r="AA49" s="109"/>
      <c r="AB49" s="157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45">
        <f t="shared" si="5"/>
        <v>0</v>
      </c>
      <c r="AR49" s="45">
        <f t="shared" si="5"/>
        <v>0</v>
      </c>
      <c r="AS49" s="45">
        <f t="shared" si="5"/>
        <v>0</v>
      </c>
      <c r="AT49" s="61" t="s">
        <v>24</v>
      </c>
      <c r="AU49" s="296"/>
      <c r="AV49" s="29" t="s">
        <v>57</v>
      </c>
      <c r="AW49" s="12"/>
    </row>
    <row r="50" spans="1:49" ht="24" customHeight="1">
      <c r="A50" s="48"/>
      <c r="B50" s="293" t="s">
        <v>58</v>
      </c>
      <c r="C50" s="102" t="s">
        <v>23</v>
      </c>
      <c r="D50" s="78"/>
      <c r="E50" s="78"/>
      <c r="F50" s="78"/>
      <c r="G50" s="78"/>
      <c r="H50" s="78"/>
      <c r="I50" s="78"/>
      <c r="J50" s="25">
        <f t="shared" si="3"/>
        <v>0</v>
      </c>
      <c r="K50" s="25">
        <f t="shared" si="3"/>
        <v>0</v>
      </c>
      <c r="L50" s="25">
        <f t="shared" si="3"/>
        <v>0</v>
      </c>
      <c r="M50" s="76">
        <v>1</v>
      </c>
      <c r="N50" s="76">
        <v>200.22200000000001</v>
      </c>
      <c r="O50" s="257">
        <v>49439.154000000002</v>
      </c>
      <c r="P50" s="169">
        <v>1</v>
      </c>
      <c r="Q50" s="169">
        <v>293.72399999999999</v>
      </c>
      <c r="R50" s="169">
        <v>77800.623000000007</v>
      </c>
      <c r="S50" s="111"/>
      <c r="T50" s="40"/>
      <c r="U50" s="40"/>
      <c r="V50" s="25">
        <f t="shared" si="4"/>
        <v>1</v>
      </c>
      <c r="W50" s="25">
        <f t="shared" si="1"/>
        <v>293.72399999999999</v>
      </c>
      <c r="X50" s="25">
        <f t="shared" si="1"/>
        <v>77800.623000000007</v>
      </c>
      <c r="Y50" s="169"/>
      <c r="Z50" s="169"/>
      <c r="AA50" s="108"/>
      <c r="AB50" s="153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108">
        <f t="shared" si="5"/>
        <v>2</v>
      </c>
      <c r="AR50" s="108">
        <f t="shared" si="5"/>
        <v>493.94600000000003</v>
      </c>
      <c r="AS50" s="108">
        <f t="shared" si="5"/>
        <v>127239.777</v>
      </c>
      <c r="AT50" s="32" t="s">
        <v>23</v>
      </c>
      <c r="AU50" s="295" t="s">
        <v>58</v>
      </c>
      <c r="AV50" s="28"/>
      <c r="AW50" s="12"/>
    </row>
    <row r="51" spans="1:49" ht="24" customHeight="1">
      <c r="A51" s="48"/>
      <c r="B51" s="294"/>
      <c r="C51" s="101" t="s">
        <v>24</v>
      </c>
      <c r="D51" s="79">
        <v>1</v>
      </c>
      <c r="E51" s="79">
        <v>250.20599999999999</v>
      </c>
      <c r="F51" s="79">
        <v>72489.326627862974</v>
      </c>
      <c r="G51" s="79"/>
      <c r="H51" s="79"/>
      <c r="I51" s="79"/>
      <c r="J51" s="116">
        <f t="shared" si="3"/>
        <v>1</v>
      </c>
      <c r="K51" s="116">
        <f t="shared" si="3"/>
        <v>250.20599999999999</v>
      </c>
      <c r="L51" s="116">
        <f t="shared" si="3"/>
        <v>72489.326627862974</v>
      </c>
      <c r="M51" s="77"/>
      <c r="N51" s="77"/>
      <c r="O51" s="258"/>
      <c r="P51" s="213"/>
      <c r="Q51" s="213"/>
      <c r="R51" s="213"/>
      <c r="S51" s="41"/>
      <c r="T51" s="41"/>
      <c r="U51" s="41"/>
      <c r="V51" s="116">
        <f t="shared" si="4"/>
        <v>0</v>
      </c>
      <c r="W51" s="116">
        <f t="shared" si="1"/>
        <v>0</v>
      </c>
      <c r="X51" s="116">
        <f t="shared" si="1"/>
        <v>0</v>
      </c>
      <c r="Y51" s="213">
        <v>1</v>
      </c>
      <c r="Z51" s="213">
        <v>140.81100000000001</v>
      </c>
      <c r="AA51" s="109">
        <v>39096.553</v>
      </c>
      <c r="AB51" s="157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45">
        <f t="shared" si="5"/>
        <v>2</v>
      </c>
      <c r="AR51" s="45">
        <f t="shared" si="5"/>
        <v>391.017</v>
      </c>
      <c r="AS51" s="45">
        <f t="shared" si="5"/>
        <v>111585.87962786297</v>
      </c>
      <c r="AT51" s="61" t="s">
        <v>24</v>
      </c>
      <c r="AU51" s="296"/>
      <c r="AV51" s="29"/>
      <c r="AW51" s="12"/>
    </row>
    <row r="52" spans="1:49" ht="24" customHeight="1">
      <c r="A52" s="48"/>
      <c r="B52" s="293" t="s">
        <v>59</v>
      </c>
      <c r="C52" s="102" t="s">
        <v>23</v>
      </c>
      <c r="D52" s="78"/>
      <c r="E52" s="78"/>
      <c r="F52" s="78"/>
      <c r="G52" s="78"/>
      <c r="H52" s="78"/>
      <c r="I52" s="78"/>
      <c r="J52" s="25">
        <f t="shared" si="3"/>
        <v>0</v>
      </c>
      <c r="K52" s="25">
        <f t="shared" si="3"/>
        <v>0</v>
      </c>
      <c r="L52" s="25">
        <f t="shared" si="3"/>
        <v>0</v>
      </c>
      <c r="M52" s="76"/>
      <c r="N52" s="76"/>
      <c r="O52" s="257"/>
      <c r="P52" s="169"/>
      <c r="Q52" s="169"/>
      <c r="R52" s="169"/>
      <c r="S52" s="111"/>
      <c r="T52" s="40"/>
      <c r="U52" s="40"/>
      <c r="V52" s="25">
        <f t="shared" si="4"/>
        <v>0</v>
      </c>
      <c r="W52" s="25">
        <f t="shared" si="1"/>
        <v>0</v>
      </c>
      <c r="X52" s="25">
        <f t="shared" si="1"/>
        <v>0</v>
      </c>
      <c r="Y52" s="169"/>
      <c r="Z52" s="169"/>
      <c r="AA52" s="108"/>
      <c r="AB52" s="153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108">
        <f t="shared" si="5"/>
        <v>0</v>
      </c>
      <c r="AR52" s="108">
        <f t="shared" si="5"/>
        <v>0</v>
      </c>
      <c r="AS52" s="108">
        <f t="shared" si="5"/>
        <v>0</v>
      </c>
      <c r="AT52" s="32" t="s">
        <v>23</v>
      </c>
      <c r="AU52" s="295" t="s">
        <v>59</v>
      </c>
      <c r="AV52" s="29"/>
      <c r="AW52" s="12"/>
    </row>
    <row r="53" spans="1:49" ht="24" customHeight="1">
      <c r="A53" s="48" t="s">
        <v>27</v>
      </c>
      <c r="B53" s="294"/>
      <c r="C53" s="101" t="s">
        <v>24</v>
      </c>
      <c r="D53" s="79"/>
      <c r="E53" s="79"/>
      <c r="F53" s="79"/>
      <c r="G53" s="79"/>
      <c r="H53" s="79"/>
      <c r="I53" s="79"/>
      <c r="J53" s="116">
        <f t="shared" si="3"/>
        <v>0</v>
      </c>
      <c r="K53" s="116">
        <f t="shared" si="3"/>
        <v>0</v>
      </c>
      <c r="L53" s="116">
        <f t="shared" si="3"/>
        <v>0</v>
      </c>
      <c r="M53" s="77">
        <v>187</v>
      </c>
      <c r="N53" s="77">
        <v>3878.2260999999999</v>
      </c>
      <c r="O53" s="258">
        <v>1479049.372</v>
      </c>
      <c r="P53" s="213"/>
      <c r="Q53" s="213"/>
      <c r="R53" s="213"/>
      <c r="S53" s="41"/>
      <c r="T53" s="41"/>
      <c r="U53" s="41"/>
      <c r="V53" s="116">
        <f t="shared" si="4"/>
        <v>0</v>
      </c>
      <c r="W53" s="116">
        <f t="shared" si="1"/>
        <v>0</v>
      </c>
      <c r="X53" s="116">
        <f t="shared" si="1"/>
        <v>0</v>
      </c>
      <c r="Y53" s="213"/>
      <c r="Z53" s="213"/>
      <c r="AA53" s="109"/>
      <c r="AB53" s="157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45">
        <f t="shared" si="5"/>
        <v>187</v>
      </c>
      <c r="AR53" s="45">
        <f t="shared" si="5"/>
        <v>3878.2260999999999</v>
      </c>
      <c r="AS53" s="45">
        <f t="shared" si="5"/>
        <v>1479049.372</v>
      </c>
      <c r="AT53" s="61" t="s">
        <v>24</v>
      </c>
      <c r="AU53" s="296"/>
      <c r="AV53" s="29" t="s">
        <v>27</v>
      </c>
      <c r="AW53" s="12"/>
    </row>
    <row r="54" spans="1:49" ht="24" customHeight="1">
      <c r="A54" s="48"/>
      <c r="B54" s="293" t="s">
        <v>60</v>
      </c>
      <c r="C54" s="102" t="s">
        <v>23</v>
      </c>
      <c r="D54" s="78"/>
      <c r="E54" s="78"/>
      <c r="F54" s="78"/>
      <c r="G54" s="78"/>
      <c r="H54" s="78"/>
      <c r="I54" s="78"/>
      <c r="J54" s="25">
        <f t="shared" si="3"/>
        <v>0</v>
      </c>
      <c r="K54" s="25">
        <f t="shared" si="3"/>
        <v>0</v>
      </c>
      <c r="L54" s="25">
        <f t="shared" si="3"/>
        <v>0</v>
      </c>
      <c r="M54" s="76"/>
      <c r="N54" s="76"/>
      <c r="O54" s="257"/>
      <c r="P54" s="169"/>
      <c r="Q54" s="169"/>
      <c r="R54" s="169"/>
      <c r="S54" s="111"/>
      <c r="T54" s="40"/>
      <c r="U54" s="40"/>
      <c r="V54" s="25">
        <f t="shared" si="4"/>
        <v>0</v>
      </c>
      <c r="W54" s="25">
        <f t="shared" si="1"/>
        <v>0</v>
      </c>
      <c r="X54" s="25">
        <f t="shared" si="1"/>
        <v>0</v>
      </c>
      <c r="Y54" s="169"/>
      <c r="Z54" s="169"/>
      <c r="AA54" s="108"/>
      <c r="AB54" s="153"/>
      <c r="AC54" s="20"/>
      <c r="AD54" s="20"/>
      <c r="AE54" s="20"/>
      <c r="AF54" s="20"/>
      <c r="AG54" s="20"/>
      <c r="AH54" s="20"/>
      <c r="AI54" s="20"/>
      <c r="AJ54" s="20"/>
      <c r="AK54" s="20">
        <v>1</v>
      </c>
      <c r="AL54" s="20">
        <v>2.3999999999999998E-3</v>
      </c>
      <c r="AM54" s="20">
        <v>4.9249999999999998</v>
      </c>
      <c r="AN54" s="20">
        <v>2</v>
      </c>
      <c r="AO54" s="20">
        <v>9.1000000000000004E-3</v>
      </c>
      <c r="AP54" s="20">
        <v>12.69</v>
      </c>
      <c r="AQ54" s="108">
        <f t="shared" si="5"/>
        <v>3</v>
      </c>
      <c r="AR54" s="108">
        <f t="shared" si="5"/>
        <v>1.15E-2</v>
      </c>
      <c r="AS54" s="108">
        <f t="shared" si="5"/>
        <v>17.614999999999998</v>
      </c>
      <c r="AT54" s="62" t="s">
        <v>23</v>
      </c>
      <c r="AU54" s="295" t="s">
        <v>60</v>
      </c>
      <c r="AV54" s="49"/>
      <c r="AW54" s="12"/>
    </row>
    <row r="55" spans="1:49" ht="24" customHeight="1">
      <c r="A55" s="26"/>
      <c r="B55" s="294"/>
      <c r="C55" s="101" t="s">
        <v>24</v>
      </c>
      <c r="D55" s="79"/>
      <c r="E55" s="79"/>
      <c r="F55" s="79"/>
      <c r="G55" s="79"/>
      <c r="H55" s="79"/>
      <c r="I55" s="79"/>
      <c r="J55" s="116">
        <f t="shared" si="3"/>
        <v>0</v>
      </c>
      <c r="K55" s="116">
        <f t="shared" si="3"/>
        <v>0</v>
      </c>
      <c r="L55" s="116">
        <f t="shared" si="3"/>
        <v>0</v>
      </c>
      <c r="M55" s="77"/>
      <c r="N55" s="77"/>
      <c r="O55" s="258"/>
      <c r="P55" s="213"/>
      <c r="Q55" s="213"/>
      <c r="R55" s="213"/>
      <c r="S55" s="41"/>
      <c r="T55" s="41"/>
      <c r="U55" s="41"/>
      <c r="V55" s="116">
        <f t="shared" si="4"/>
        <v>0</v>
      </c>
      <c r="W55" s="116">
        <f t="shared" si="1"/>
        <v>0</v>
      </c>
      <c r="X55" s="116">
        <f t="shared" si="1"/>
        <v>0</v>
      </c>
      <c r="Y55" s="213"/>
      <c r="Z55" s="213"/>
      <c r="AA55" s="109"/>
      <c r="AB55" s="157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45">
        <f t="shared" si="5"/>
        <v>0</v>
      </c>
      <c r="AR55" s="45">
        <f t="shared" si="5"/>
        <v>0</v>
      </c>
      <c r="AS55" s="45">
        <f t="shared" si="5"/>
        <v>0</v>
      </c>
      <c r="AT55" s="22" t="s">
        <v>24</v>
      </c>
      <c r="AU55" s="296"/>
      <c r="AV55" s="27"/>
      <c r="AW55" s="12"/>
    </row>
    <row r="56" spans="1:49" ht="24" customHeight="1">
      <c r="A56" s="315" t="s">
        <v>61</v>
      </c>
      <c r="B56" s="295" t="s">
        <v>62</v>
      </c>
      <c r="C56" s="102" t="s">
        <v>23</v>
      </c>
      <c r="D56" s="78"/>
      <c r="E56" s="78"/>
      <c r="F56" s="78"/>
      <c r="G56" s="78"/>
      <c r="H56" s="78"/>
      <c r="I56" s="78"/>
      <c r="J56" s="25">
        <f t="shared" si="3"/>
        <v>0</v>
      </c>
      <c r="K56" s="25">
        <f t="shared" si="3"/>
        <v>0</v>
      </c>
      <c r="L56" s="25">
        <f t="shared" si="3"/>
        <v>0</v>
      </c>
      <c r="M56" s="76">
        <v>92</v>
      </c>
      <c r="N56" s="76">
        <v>42.8065</v>
      </c>
      <c r="O56" s="257">
        <v>43352.684000000001</v>
      </c>
      <c r="P56" s="169"/>
      <c r="Q56" s="169"/>
      <c r="R56" s="169"/>
      <c r="S56" s="111"/>
      <c r="T56" s="40"/>
      <c r="U56" s="40"/>
      <c r="V56" s="25">
        <f t="shared" si="4"/>
        <v>0</v>
      </c>
      <c r="W56" s="25">
        <f t="shared" si="1"/>
        <v>0</v>
      </c>
      <c r="X56" s="25">
        <f t="shared" si="1"/>
        <v>0</v>
      </c>
      <c r="Y56" s="169"/>
      <c r="Z56" s="169"/>
      <c r="AA56" s="108"/>
      <c r="AB56" s="153">
        <v>1</v>
      </c>
      <c r="AC56" s="20">
        <v>4.0500000000000001E-2</v>
      </c>
      <c r="AD56" s="20">
        <v>22.113</v>
      </c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108">
        <f t="shared" si="5"/>
        <v>93</v>
      </c>
      <c r="AR56" s="108">
        <f t="shared" si="5"/>
        <v>42.847000000000001</v>
      </c>
      <c r="AS56" s="108">
        <f t="shared" si="5"/>
        <v>43374.796999999999</v>
      </c>
      <c r="AT56" s="31" t="s">
        <v>23</v>
      </c>
      <c r="AU56" s="317" t="s">
        <v>61</v>
      </c>
      <c r="AV56" s="318" t="s">
        <v>64</v>
      </c>
      <c r="AW56" s="12"/>
    </row>
    <row r="57" spans="1:49" ht="24" customHeight="1">
      <c r="A57" s="316"/>
      <c r="B57" s="296"/>
      <c r="C57" s="101" t="s">
        <v>24</v>
      </c>
      <c r="D57" s="79"/>
      <c r="E57" s="79"/>
      <c r="F57" s="79"/>
      <c r="G57" s="79"/>
      <c r="H57" s="79"/>
      <c r="I57" s="79"/>
      <c r="J57" s="116">
        <f t="shared" si="3"/>
        <v>0</v>
      </c>
      <c r="K57" s="116">
        <f t="shared" si="3"/>
        <v>0</v>
      </c>
      <c r="L57" s="116">
        <f t="shared" si="3"/>
        <v>0</v>
      </c>
      <c r="M57" s="77">
        <v>41</v>
      </c>
      <c r="N57" s="77">
        <v>24.404399999999999</v>
      </c>
      <c r="O57" s="258">
        <v>25439.421999999999</v>
      </c>
      <c r="P57" s="213"/>
      <c r="Q57" s="213"/>
      <c r="R57" s="213"/>
      <c r="S57" s="41"/>
      <c r="T57" s="41"/>
      <c r="U57" s="41"/>
      <c r="V57" s="116">
        <f t="shared" si="4"/>
        <v>0</v>
      </c>
      <c r="W57" s="116">
        <f t="shared" si="1"/>
        <v>0</v>
      </c>
      <c r="X57" s="116">
        <f t="shared" si="1"/>
        <v>0</v>
      </c>
      <c r="Y57" s="213"/>
      <c r="Z57" s="213"/>
      <c r="AA57" s="109"/>
      <c r="AB57" s="157"/>
      <c r="AC57" s="23"/>
      <c r="AD57" s="23"/>
      <c r="AE57" s="23"/>
      <c r="AF57" s="23"/>
      <c r="AG57" s="23"/>
      <c r="AH57" s="157"/>
      <c r="AI57" s="23"/>
      <c r="AJ57" s="23"/>
      <c r="AK57" s="23"/>
      <c r="AL57" s="23"/>
      <c r="AM57" s="23"/>
      <c r="AN57" s="23"/>
      <c r="AO57" s="23"/>
      <c r="AP57" s="23"/>
      <c r="AQ57" s="45">
        <f t="shared" si="5"/>
        <v>41</v>
      </c>
      <c r="AR57" s="45">
        <f t="shared" si="5"/>
        <v>24.404399999999999</v>
      </c>
      <c r="AS57" s="45">
        <f t="shared" si="5"/>
        <v>25439.421999999999</v>
      </c>
      <c r="AT57" s="22" t="s">
        <v>24</v>
      </c>
      <c r="AU57" s="319"/>
      <c r="AV57" s="320"/>
      <c r="AW57" s="12"/>
    </row>
    <row r="58" spans="1:49" ht="24" customHeight="1">
      <c r="A58" s="7" t="s">
        <v>64</v>
      </c>
      <c r="C58" s="103" t="s">
        <v>23</v>
      </c>
      <c r="D58" s="80"/>
      <c r="E58" s="151"/>
      <c r="F58" s="80"/>
      <c r="G58" s="206"/>
      <c r="H58" s="200"/>
      <c r="I58" s="200"/>
      <c r="J58" s="25">
        <f t="shared" ref="J58:L71" si="6">SUM(D58,G58)</f>
        <v>0</v>
      </c>
      <c r="K58" s="25">
        <f t="shared" si="6"/>
        <v>0</v>
      </c>
      <c r="L58" s="25">
        <f t="shared" si="6"/>
        <v>0</v>
      </c>
      <c r="M58" s="259">
        <v>791</v>
      </c>
      <c r="N58" s="260">
        <v>18.937899999999999</v>
      </c>
      <c r="O58" s="261">
        <v>19133.210999999999</v>
      </c>
      <c r="P58" s="216">
        <v>5</v>
      </c>
      <c r="Q58" s="216">
        <v>10.4026</v>
      </c>
      <c r="R58" s="216">
        <v>3418.4050000000002</v>
      </c>
      <c r="S58" s="51"/>
      <c r="T58" s="51"/>
      <c r="U58" s="42"/>
      <c r="V58" s="25">
        <f t="shared" si="4"/>
        <v>5</v>
      </c>
      <c r="W58" s="25">
        <f t="shared" si="1"/>
        <v>10.4026</v>
      </c>
      <c r="X58" s="25">
        <f t="shared" si="1"/>
        <v>3418.4050000000002</v>
      </c>
      <c r="Y58" s="216">
        <v>164</v>
      </c>
      <c r="Z58" s="216">
        <v>28.663599999999999</v>
      </c>
      <c r="AA58" s="287">
        <v>13184.77</v>
      </c>
      <c r="AB58" s="187">
        <v>614</v>
      </c>
      <c r="AC58" s="173">
        <v>92.089849999999998</v>
      </c>
      <c r="AD58" s="173">
        <v>36540.277999999998</v>
      </c>
      <c r="AE58" s="187"/>
      <c r="AF58" s="173"/>
      <c r="AG58" s="173"/>
      <c r="AH58" s="183"/>
      <c r="AI58" s="184"/>
      <c r="AJ58" s="184"/>
      <c r="AK58" s="184">
        <v>87</v>
      </c>
      <c r="AL58" s="184">
        <v>2.7376999999999998</v>
      </c>
      <c r="AM58" s="184">
        <v>2503.6170000000002</v>
      </c>
      <c r="AN58" s="173">
        <v>20</v>
      </c>
      <c r="AO58" s="173">
        <v>4.1510999999999996</v>
      </c>
      <c r="AP58" s="173">
        <v>2924.1379999999999</v>
      </c>
      <c r="AQ58" s="108">
        <f t="shared" ref="AQ58:AS71" si="7">SUM(J58,M58,V58,Y58,AB58,AE58,AH58,AK58,AN58)</f>
        <v>1681</v>
      </c>
      <c r="AR58" s="108">
        <f t="shared" si="7"/>
        <v>156.98275000000001</v>
      </c>
      <c r="AS58" s="108">
        <f t="shared" si="7"/>
        <v>77704.418999999994</v>
      </c>
      <c r="AT58" s="32" t="s">
        <v>23</v>
      </c>
      <c r="AU58" s="34"/>
      <c r="AV58" s="49" t="s">
        <v>64</v>
      </c>
      <c r="AW58" s="12"/>
    </row>
    <row r="59" spans="1:49" ht="24" customHeight="1">
      <c r="A59" s="309" t="s">
        <v>65</v>
      </c>
      <c r="B59" s="310"/>
      <c r="C59" s="104" t="s">
        <v>66</v>
      </c>
      <c r="D59" s="152"/>
      <c r="E59" s="78"/>
      <c r="F59" s="152"/>
      <c r="G59" s="147"/>
      <c r="H59" s="78"/>
      <c r="I59" s="160"/>
      <c r="J59" s="95">
        <f t="shared" si="6"/>
        <v>0</v>
      </c>
      <c r="K59" s="95">
        <f t="shared" si="6"/>
        <v>0</v>
      </c>
      <c r="L59" s="95">
        <f t="shared" si="6"/>
        <v>0</v>
      </c>
      <c r="M59" s="208"/>
      <c r="N59" s="76"/>
      <c r="O59" s="262"/>
      <c r="P59" s="169"/>
      <c r="Q59" s="215"/>
      <c r="R59" s="169"/>
      <c r="S59" s="40"/>
      <c r="T59" s="40"/>
      <c r="U59" s="50"/>
      <c r="V59" s="95">
        <f t="shared" si="4"/>
        <v>0</v>
      </c>
      <c r="W59" s="95">
        <f t="shared" si="1"/>
        <v>0</v>
      </c>
      <c r="X59" s="95">
        <f t="shared" si="1"/>
        <v>0</v>
      </c>
      <c r="Y59" s="169"/>
      <c r="Z59" s="215"/>
      <c r="AA59" s="108"/>
      <c r="AB59" s="153"/>
      <c r="AC59" s="20"/>
      <c r="AD59" s="20"/>
      <c r="AE59" s="153"/>
      <c r="AF59" s="20"/>
      <c r="AG59" s="20"/>
      <c r="AH59" s="153"/>
      <c r="AI59" s="20"/>
      <c r="AJ59" s="20"/>
      <c r="AK59" s="20"/>
      <c r="AL59" s="20"/>
      <c r="AM59" s="20"/>
      <c r="AN59" s="20"/>
      <c r="AO59" s="20"/>
      <c r="AP59" s="20"/>
      <c r="AQ59" s="108">
        <f t="shared" si="7"/>
        <v>0</v>
      </c>
      <c r="AR59" s="108">
        <f t="shared" si="7"/>
        <v>0</v>
      </c>
      <c r="AS59" s="108">
        <f t="shared" si="7"/>
        <v>0</v>
      </c>
      <c r="AT59" s="54" t="s">
        <v>66</v>
      </c>
      <c r="AU59" s="311" t="s">
        <v>65</v>
      </c>
      <c r="AV59" s="312"/>
      <c r="AW59" s="12"/>
    </row>
    <row r="60" spans="1:49" ht="24" customHeight="1">
      <c r="A60" s="15"/>
      <c r="B60" s="16"/>
      <c r="C60" s="101" t="s">
        <v>24</v>
      </c>
      <c r="D60" s="79"/>
      <c r="E60" s="79"/>
      <c r="F60" s="79"/>
      <c r="G60" s="148"/>
      <c r="H60" s="79"/>
      <c r="I60" s="161"/>
      <c r="J60" s="112">
        <f t="shared" si="6"/>
        <v>0</v>
      </c>
      <c r="K60" s="112">
        <f t="shared" si="6"/>
        <v>0</v>
      </c>
      <c r="L60" s="112">
        <f t="shared" si="6"/>
        <v>0</v>
      </c>
      <c r="M60" s="263">
        <v>107</v>
      </c>
      <c r="N60" s="77">
        <v>1.5219</v>
      </c>
      <c r="O60" s="264">
        <v>2291.7829999999999</v>
      </c>
      <c r="P60" s="213">
        <v>25</v>
      </c>
      <c r="Q60" s="213">
        <v>147.0282</v>
      </c>
      <c r="R60" s="213">
        <v>51269.468999999997</v>
      </c>
      <c r="S60" s="41"/>
      <c r="T60" s="41"/>
      <c r="U60" s="41"/>
      <c r="V60" s="112">
        <f t="shared" si="4"/>
        <v>25</v>
      </c>
      <c r="W60" s="112">
        <f t="shared" si="1"/>
        <v>147.0282</v>
      </c>
      <c r="X60" s="112">
        <f t="shared" si="1"/>
        <v>51269.468999999997</v>
      </c>
      <c r="Y60" s="213"/>
      <c r="Z60" s="213"/>
      <c r="AA60" s="109"/>
      <c r="AB60" s="157"/>
      <c r="AC60" s="23"/>
      <c r="AD60" s="23"/>
      <c r="AE60" s="157"/>
      <c r="AF60" s="23"/>
      <c r="AG60" s="23"/>
      <c r="AH60" s="157"/>
      <c r="AI60" s="23"/>
      <c r="AJ60" s="23"/>
      <c r="AK60" s="23"/>
      <c r="AL60" s="23"/>
      <c r="AM60" s="23"/>
      <c r="AN60" s="23"/>
      <c r="AO60" s="23"/>
      <c r="AP60" s="23"/>
      <c r="AQ60" s="45">
        <f t="shared" si="7"/>
        <v>132</v>
      </c>
      <c r="AR60" s="45">
        <f t="shared" si="7"/>
        <v>148.55009999999999</v>
      </c>
      <c r="AS60" s="45">
        <f t="shared" si="7"/>
        <v>53561.252</v>
      </c>
      <c r="AT60" s="56" t="s">
        <v>24</v>
      </c>
      <c r="AU60" s="16"/>
      <c r="AV60" s="27"/>
      <c r="AW60" s="12"/>
    </row>
    <row r="61" spans="1:49" ht="24" customHeight="1">
      <c r="A61" s="7" t="s">
        <v>64</v>
      </c>
      <c r="C61" s="105" t="s">
        <v>23</v>
      </c>
      <c r="D61" s="151">
        <v>55</v>
      </c>
      <c r="E61" s="80">
        <v>8.8856000000000002</v>
      </c>
      <c r="F61" s="80">
        <v>14586.191396095641</v>
      </c>
      <c r="G61" s="207">
        <v>61</v>
      </c>
      <c r="H61" s="151">
        <v>31.135200000000001</v>
      </c>
      <c r="I61" s="159">
        <v>28858.326000000001</v>
      </c>
      <c r="J61" s="25">
        <f t="shared" si="6"/>
        <v>116</v>
      </c>
      <c r="K61" s="25">
        <f t="shared" si="6"/>
        <v>40.020800000000001</v>
      </c>
      <c r="L61" s="25">
        <f t="shared" si="6"/>
        <v>43444.517396095645</v>
      </c>
      <c r="M61" s="265">
        <v>1067</v>
      </c>
      <c r="N61" s="266">
        <v>909.00840000000005</v>
      </c>
      <c r="O61" s="261">
        <v>301933.48</v>
      </c>
      <c r="P61" s="173">
        <v>346</v>
      </c>
      <c r="Q61" s="173">
        <v>2733.3141000000001</v>
      </c>
      <c r="R61" s="173">
        <v>615341.55299999996</v>
      </c>
      <c r="S61" s="52"/>
      <c r="T61" s="52"/>
      <c r="U61" s="52"/>
      <c r="V61" s="25">
        <f t="shared" si="4"/>
        <v>346</v>
      </c>
      <c r="W61" s="25">
        <f t="shared" si="1"/>
        <v>2733.3141000000001</v>
      </c>
      <c r="X61" s="25">
        <f t="shared" si="1"/>
        <v>615341.55299999996</v>
      </c>
      <c r="Y61" s="216">
        <v>313</v>
      </c>
      <c r="Z61" s="216">
        <v>1686.3359</v>
      </c>
      <c r="AA61" s="287">
        <v>329887.14899999998</v>
      </c>
      <c r="AB61" s="187">
        <v>1081</v>
      </c>
      <c r="AC61" s="173">
        <v>178.70864999999998</v>
      </c>
      <c r="AD61" s="173">
        <v>46621.672999999995</v>
      </c>
      <c r="AE61" s="184">
        <v>2</v>
      </c>
      <c r="AF61" s="184">
        <v>0.124</v>
      </c>
      <c r="AG61" s="184">
        <v>80.352000000000004</v>
      </c>
      <c r="AH61" s="173">
        <v>143</v>
      </c>
      <c r="AI61" s="173">
        <v>64.292900000000003</v>
      </c>
      <c r="AJ61" s="173">
        <v>35723.464999999997</v>
      </c>
      <c r="AK61" s="184">
        <v>221</v>
      </c>
      <c r="AL61" s="184">
        <v>8.980599999999999</v>
      </c>
      <c r="AM61" s="184">
        <v>10452.864000000001</v>
      </c>
      <c r="AN61" s="173">
        <v>319</v>
      </c>
      <c r="AO61" s="173">
        <v>49.620899999999992</v>
      </c>
      <c r="AP61" s="173">
        <v>50900.149000000005</v>
      </c>
      <c r="AQ61" s="108">
        <f t="shared" si="7"/>
        <v>3608</v>
      </c>
      <c r="AR61" s="108">
        <f t="shared" si="7"/>
        <v>5670.40625</v>
      </c>
      <c r="AS61" s="108">
        <f t="shared" si="7"/>
        <v>1434385.2023960957</v>
      </c>
      <c r="AT61" s="32" t="s">
        <v>23</v>
      </c>
      <c r="AU61" s="34"/>
      <c r="AV61" s="49" t="s">
        <v>64</v>
      </c>
      <c r="AW61" s="12"/>
    </row>
    <row r="62" spans="1:49" ht="24" customHeight="1">
      <c r="A62" s="313" t="s">
        <v>67</v>
      </c>
      <c r="B62" s="314" t="s">
        <v>68</v>
      </c>
      <c r="C62" s="102" t="s">
        <v>66</v>
      </c>
      <c r="D62" s="78"/>
      <c r="E62" s="152"/>
      <c r="F62" s="152"/>
      <c r="G62" s="147"/>
      <c r="H62" s="78"/>
      <c r="I62" s="160"/>
      <c r="J62" s="95">
        <f t="shared" si="6"/>
        <v>0</v>
      </c>
      <c r="K62" s="95">
        <f t="shared" si="6"/>
        <v>0</v>
      </c>
      <c r="L62" s="95">
        <f t="shared" si="6"/>
        <v>0</v>
      </c>
      <c r="M62" s="208"/>
      <c r="N62" s="76"/>
      <c r="O62" s="262"/>
      <c r="P62" s="20"/>
      <c r="Q62" s="20"/>
      <c r="R62" s="20"/>
      <c r="S62" s="43"/>
      <c r="T62" s="43"/>
      <c r="U62" s="43"/>
      <c r="V62" s="95">
        <f t="shared" si="4"/>
        <v>0</v>
      </c>
      <c r="W62" s="95">
        <f t="shared" si="1"/>
        <v>0</v>
      </c>
      <c r="X62" s="95">
        <f t="shared" si="1"/>
        <v>0</v>
      </c>
      <c r="Y62" s="169"/>
      <c r="Z62" s="169"/>
      <c r="AA62" s="108"/>
      <c r="AB62" s="153"/>
      <c r="AC62" s="20"/>
      <c r="AD62" s="20"/>
      <c r="AE62" s="153"/>
      <c r="AF62" s="20"/>
      <c r="AG62" s="20"/>
      <c r="AH62" s="153"/>
      <c r="AI62" s="20"/>
      <c r="AJ62" s="20"/>
      <c r="AK62" s="20"/>
      <c r="AL62" s="20"/>
      <c r="AM62" s="20"/>
      <c r="AN62" s="20"/>
      <c r="AO62" s="20"/>
      <c r="AP62" s="20"/>
      <c r="AQ62" s="108">
        <f t="shared" si="7"/>
        <v>0</v>
      </c>
      <c r="AR62" s="108">
        <f t="shared" si="7"/>
        <v>0</v>
      </c>
      <c r="AS62" s="108">
        <f t="shared" si="7"/>
        <v>0</v>
      </c>
      <c r="AT62" s="55" t="s">
        <v>66</v>
      </c>
      <c r="AU62" s="311" t="s">
        <v>67</v>
      </c>
      <c r="AV62" s="312"/>
      <c r="AW62" s="12"/>
    </row>
    <row r="63" spans="1:49" ht="24" customHeight="1">
      <c r="A63" s="15"/>
      <c r="B63" s="16"/>
      <c r="C63" s="101" t="s">
        <v>24</v>
      </c>
      <c r="D63" s="79">
        <v>14</v>
      </c>
      <c r="E63" s="79">
        <v>387.00739999999996</v>
      </c>
      <c r="F63" s="79">
        <v>217644.2488406414</v>
      </c>
      <c r="G63" s="148">
        <v>18</v>
      </c>
      <c r="H63" s="79">
        <v>267.82159999999999</v>
      </c>
      <c r="I63" s="161">
        <v>240951.85399999999</v>
      </c>
      <c r="J63" s="112">
        <f t="shared" si="6"/>
        <v>32</v>
      </c>
      <c r="K63" s="112">
        <f t="shared" si="6"/>
        <v>654.82899999999995</v>
      </c>
      <c r="L63" s="112">
        <f t="shared" si="6"/>
        <v>458596.1028406414</v>
      </c>
      <c r="M63" s="263">
        <v>420</v>
      </c>
      <c r="N63" s="77">
        <v>5515.4250000000002</v>
      </c>
      <c r="O63" s="264">
        <v>2282123.2369999997</v>
      </c>
      <c r="P63" s="23">
        <v>62</v>
      </c>
      <c r="Q63" s="23">
        <v>3523.3292000000001</v>
      </c>
      <c r="R63" s="23">
        <v>763130.11700000009</v>
      </c>
      <c r="S63" s="44"/>
      <c r="T63" s="44"/>
      <c r="U63" s="44"/>
      <c r="V63" s="112">
        <f t="shared" si="4"/>
        <v>62</v>
      </c>
      <c r="W63" s="112">
        <f t="shared" si="1"/>
        <v>3523.3292000000001</v>
      </c>
      <c r="X63" s="112">
        <f t="shared" si="1"/>
        <v>763130.11700000009</v>
      </c>
      <c r="Y63" s="213">
        <v>4</v>
      </c>
      <c r="Z63" s="213">
        <v>1335.5429999999999</v>
      </c>
      <c r="AA63" s="109">
        <v>274625.59100000001</v>
      </c>
      <c r="AB63" s="157"/>
      <c r="AC63" s="23"/>
      <c r="AD63" s="23"/>
      <c r="AE63" s="157"/>
      <c r="AF63" s="23"/>
      <c r="AG63" s="23"/>
      <c r="AH63" s="157"/>
      <c r="AI63" s="23"/>
      <c r="AJ63" s="23"/>
      <c r="AK63" s="23"/>
      <c r="AL63" s="23"/>
      <c r="AM63" s="23"/>
      <c r="AN63" s="23"/>
      <c r="AO63" s="23"/>
      <c r="AP63" s="23"/>
      <c r="AQ63" s="45">
        <f t="shared" si="7"/>
        <v>518</v>
      </c>
      <c r="AR63" s="45">
        <f t="shared" si="7"/>
        <v>11029.126200000001</v>
      </c>
      <c r="AS63" s="45">
        <f t="shared" si="7"/>
        <v>3778475.0478406413</v>
      </c>
      <c r="AT63" s="22" t="s">
        <v>24</v>
      </c>
      <c r="AU63" s="16"/>
      <c r="AV63" s="27"/>
      <c r="AW63" s="12"/>
    </row>
    <row r="64" spans="1:49" ht="24" customHeight="1">
      <c r="A64" s="48" t="s">
        <v>69</v>
      </c>
      <c r="B64" s="293" t="s">
        <v>70</v>
      </c>
      <c r="C64" s="102" t="s">
        <v>23</v>
      </c>
      <c r="D64" s="78"/>
      <c r="E64" s="78"/>
      <c r="F64" s="78"/>
      <c r="G64" s="78">
        <v>151</v>
      </c>
      <c r="H64" s="78">
        <v>550.26250000000005</v>
      </c>
      <c r="I64" s="160">
        <v>155741.60800000001</v>
      </c>
      <c r="J64" s="25">
        <f t="shared" si="6"/>
        <v>151</v>
      </c>
      <c r="K64" s="25">
        <f t="shared" si="6"/>
        <v>550.26250000000005</v>
      </c>
      <c r="L64" s="25">
        <f t="shared" si="6"/>
        <v>155741.60800000001</v>
      </c>
      <c r="M64" s="76">
        <v>310</v>
      </c>
      <c r="N64" s="76">
        <v>51.404899999999998</v>
      </c>
      <c r="O64" s="262">
        <v>52238.781999999999</v>
      </c>
      <c r="P64" s="20">
        <v>2071</v>
      </c>
      <c r="Q64" s="20">
        <v>392.7946</v>
      </c>
      <c r="R64" s="20">
        <v>137755.51</v>
      </c>
      <c r="S64" s="111"/>
      <c r="T64" s="40"/>
      <c r="U64" s="40"/>
      <c r="V64" s="25">
        <f t="shared" si="4"/>
        <v>2071</v>
      </c>
      <c r="W64" s="25">
        <f t="shared" si="1"/>
        <v>392.7946</v>
      </c>
      <c r="X64" s="25">
        <f t="shared" si="1"/>
        <v>137755.51</v>
      </c>
      <c r="Y64" s="169">
        <v>11</v>
      </c>
      <c r="Z64" s="169">
        <v>117.2945</v>
      </c>
      <c r="AA64" s="108">
        <v>7911.4960000000001</v>
      </c>
      <c r="AB64" s="153"/>
      <c r="AC64" s="20"/>
      <c r="AD64" s="20"/>
      <c r="AE64" s="153"/>
      <c r="AF64" s="20"/>
      <c r="AG64" s="20"/>
      <c r="AH64" s="153"/>
      <c r="AI64" s="20"/>
      <c r="AJ64" s="20"/>
      <c r="AK64" s="20"/>
      <c r="AL64" s="20"/>
      <c r="AM64" s="20"/>
      <c r="AN64" s="20"/>
      <c r="AO64" s="20"/>
      <c r="AP64" s="20"/>
      <c r="AQ64" s="108">
        <f t="shared" si="7"/>
        <v>2543</v>
      </c>
      <c r="AR64" s="108">
        <f t="shared" si="7"/>
        <v>1111.7565</v>
      </c>
      <c r="AS64" s="108">
        <f t="shared" si="7"/>
        <v>353647.39600000001</v>
      </c>
      <c r="AT64" s="32" t="s">
        <v>23</v>
      </c>
      <c r="AU64" s="295" t="s">
        <v>70</v>
      </c>
      <c r="AV64" s="35" t="s">
        <v>69</v>
      </c>
      <c r="AW64" s="12"/>
    </row>
    <row r="65" spans="1:49" ht="24" customHeight="1">
      <c r="A65" s="48"/>
      <c r="B65" s="294"/>
      <c r="C65" s="101" t="s">
        <v>24</v>
      </c>
      <c r="D65" s="79">
        <v>292</v>
      </c>
      <c r="E65" s="79">
        <v>22.698499999999999</v>
      </c>
      <c r="F65" s="79">
        <v>30902.380763262958</v>
      </c>
      <c r="G65" s="79">
        <v>36</v>
      </c>
      <c r="H65" s="79">
        <v>61.118499999999997</v>
      </c>
      <c r="I65" s="79">
        <v>37232.794999999998</v>
      </c>
      <c r="J65" s="116">
        <f t="shared" si="6"/>
        <v>328</v>
      </c>
      <c r="K65" s="116">
        <f t="shared" si="6"/>
        <v>83.816999999999993</v>
      </c>
      <c r="L65" s="116">
        <f t="shared" si="6"/>
        <v>68135.17576326296</v>
      </c>
      <c r="M65" s="77">
        <v>40</v>
      </c>
      <c r="N65" s="77">
        <v>2.2309000000000001</v>
      </c>
      <c r="O65" s="258">
        <v>1573.347</v>
      </c>
      <c r="P65" s="23">
        <v>14</v>
      </c>
      <c r="Q65" s="23">
        <v>7.8319999999999999</v>
      </c>
      <c r="R65" s="23">
        <v>3046.4639999999999</v>
      </c>
      <c r="S65" s="41"/>
      <c r="T65" s="41"/>
      <c r="U65" s="41"/>
      <c r="V65" s="116">
        <f t="shared" si="4"/>
        <v>14</v>
      </c>
      <c r="W65" s="116">
        <f t="shared" si="1"/>
        <v>7.8319999999999999</v>
      </c>
      <c r="X65" s="116">
        <f t="shared" si="1"/>
        <v>3046.4639999999999</v>
      </c>
      <c r="Y65" s="213">
        <v>2</v>
      </c>
      <c r="Z65" s="213">
        <v>1.23</v>
      </c>
      <c r="AA65" s="109">
        <v>1018.171</v>
      </c>
      <c r="AB65" s="157"/>
      <c r="AC65" s="23"/>
      <c r="AD65" s="23"/>
      <c r="AE65" s="157"/>
      <c r="AF65" s="23"/>
      <c r="AG65" s="23"/>
      <c r="AH65" s="157"/>
      <c r="AI65" s="23"/>
      <c r="AJ65" s="23"/>
      <c r="AK65" s="23"/>
      <c r="AL65" s="23"/>
      <c r="AM65" s="23"/>
      <c r="AN65" s="23"/>
      <c r="AO65" s="23"/>
      <c r="AP65" s="23"/>
      <c r="AQ65" s="45">
        <f t="shared" si="7"/>
        <v>384</v>
      </c>
      <c r="AR65" s="45">
        <f t="shared" si="7"/>
        <v>95.109899999999996</v>
      </c>
      <c r="AS65" s="45">
        <f t="shared" si="7"/>
        <v>73773.157763262949</v>
      </c>
      <c r="AT65" s="61" t="s">
        <v>24</v>
      </c>
      <c r="AU65" s="296"/>
      <c r="AV65" s="49"/>
      <c r="AW65" s="12"/>
    </row>
    <row r="66" spans="1:49" ht="24" customHeight="1">
      <c r="A66" s="48" t="s">
        <v>71</v>
      </c>
      <c r="B66" s="293" t="s">
        <v>72</v>
      </c>
      <c r="C66" s="102" t="s">
        <v>23</v>
      </c>
      <c r="D66" s="78"/>
      <c r="E66" s="78"/>
      <c r="F66" s="78"/>
      <c r="G66" s="78"/>
      <c r="H66" s="78"/>
      <c r="I66" s="78"/>
      <c r="J66" s="25">
        <f t="shared" si="6"/>
        <v>0</v>
      </c>
      <c r="K66" s="25">
        <f t="shared" si="6"/>
        <v>0</v>
      </c>
      <c r="L66" s="25">
        <f t="shared" si="6"/>
        <v>0</v>
      </c>
      <c r="M66" s="76"/>
      <c r="N66" s="76"/>
      <c r="O66" s="257"/>
      <c r="P66" s="20"/>
      <c r="Q66" s="20"/>
      <c r="R66" s="20"/>
      <c r="S66" s="111"/>
      <c r="T66" s="40"/>
      <c r="U66" s="40"/>
      <c r="V66" s="25">
        <f t="shared" si="4"/>
        <v>0</v>
      </c>
      <c r="W66" s="25">
        <f t="shared" si="1"/>
        <v>0</v>
      </c>
      <c r="X66" s="25">
        <f t="shared" si="1"/>
        <v>0</v>
      </c>
      <c r="Y66" s="169"/>
      <c r="Z66" s="169"/>
      <c r="AA66" s="108"/>
      <c r="AB66" s="153"/>
      <c r="AC66" s="20"/>
      <c r="AD66" s="20"/>
      <c r="AE66" s="153"/>
      <c r="AF66" s="20"/>
      <c r="AG66" s="20"/>
      <c r="AH66" s="153"/>
      <c r="AI66" s="20"/>
      <c r="AJ66" s="20"/>
      <c r="AK66" s="20"/>
      <c r="AL66" s="20"/>
      <c r="AM66" s="20"/>
      <c r="AN66" s="20"/>
      <c r="AO66" s="20"/>
      <c r="AP66" s="20"/>
      <c r="AQ66" s="108">
        <f t="shared" si="7"/>
        <v>0</v>
      </c>
      <c r="AR66" s="108">
        <f t="shared" si="7"/>
        <v>0</v>
      </c>
      <c r="AS66" s="108">
        <f t="shared" si="7"/>
        <v>0</v>
      </c>
      <c r="AT66" s="32" t="s">
        <v>23</v>
      </c>
      <c r="AU66" s="295" t="s">
        <v>72</v>
      </c>
      <c r="AV66" s="49" t="s">
        <v>71</v>
      </c>
      <c r="AW66" s="12"/>
    </row>
    <row r="67" spans="1:49" ht="24" customHeight="1">
      <c r="A67" s="26" t="s">
        <v>49</v>
      </c>
      <c r="B67" s="294"/>
      <c r="C67" s="101" t="s">
        <v>24</v>
      </c>
      <c r="D67" s="79"/>
      <c r="E67" s="79"/>
      <c r="F67" s="79"/>
      <c r="G67" s="79"/>
      <c r="H67" s="79"/>
      <c r="I67" s="79"/>
      <c r="J67" s="116">
        <f t="shared" si="6"/>
        <v>0</v>
      </c>
      <c r="K67" s="116">
        <f t="shared" si="6"/>
        <v>0</v>
      </c>
      <c r="L67" s="116">
        <f t="shared" si="6"/>
        <v>0</v>
      </c>
      <c r="M67" s="77"/>
      <c r="N67" s="77"/>
      <c r="O67" s="258"/>
      <c r="P67" s="23"/>
      <c r="Q67" s="23"/>
      <c r="R67" s="23"/>
      <c r="S67" s="41"/>
      <c r="T67" s="41"/>
      <c r="U67" s="41"/>
      <c r="V67" s="116">
        <f t="shared" si="4"/>
        <v>0</v>
      </c>
      <c r="W67" s="116">
        <f t="shared" si="1"/>
        <v>0</v>
      </c>
      <c r="X67" s="116">
        <f t="shared" si="1"/>
        <v>0</v>
      </c>
      <c r="Y67" s="213"/>
      <c r="Z67" s="213"/>
      <c r="AA67" s="109"/>
      <c r="AB67" s="157"/>
      <c r="AC67" s="23"/>
      <c r="AD67" s="23"/>
      <c r="AE67" s="157"/>
      <c r="AF67" s="23"/>
      <c r="AG67" s="23"/>
      <c r="AH67" s="157"/>
      <c r="AI67" s="23"/>
      <c r="AJ67" s="23"/>
      <c r="AK67" s="23"/>
      <c r="AL67" s="23"/>
      <c r="AM67" s="23"/>
      <c r="AN67" s="23"/>
      <c r="AO67" s="23"/>
      <c r="AP67" s="23"/>
      <c r="AQ67" s="45">
        <f t="shared" si="7"/>
        <v>0</v>
      </c>
      <c r="AR67" s="45">
        <f t="shared" si="7"/>
        <v>0</v>
      </c>
      <c r="AS67" s="45">
        <f t="shared" si="7"/>
        <v>0</v>
      </c>
      <c r="AT67" s="22" t="s">
        <v>24</v>
      </c>
      <c r="AU67" s="296"/>
      <c r="AV67" s="27" t="s">
        <v>49</v>
      </c>
      <c r="AW67" s="12"/>
    </row>
    <row r="68" spans="1:49" ht="24" customHeight="1">
      <c r="A68" s="297" t="s">
        <v>73</v>
      </c>
      <c r="B68" s="298"/>
      <c r="C68" s="102" t="s">
        <v>23</v>
      </c>
      <c r="D68" s="20">
        <v>55</v>
      </c>
      <c r="E68" s="20">
        <v>8.8856000000000002</v>
      </c>
      <c r="F68" s="25">
        <v>14586.191396095641</v>
      </c>
      <c r="G68" s="153">
        <v>212</v>
      </c>
      <c r="H68" s="20">
        <v>581.3977000000001</v>
      </c>
      <c r="I68" s="20">
        <v>184599.93400000001</v>
      </c>
      <c r="J68" s="25">
        <f t="shared" si="6"/>
        <v>267</v>
      </c>
      <c r="K68" s="25">
        <f t="shared" si="6"/>
        <v>590.28330000000005</v>
      </c>
      <c r="L68" s="25">
        <f t="shared" si="6"/>
        <v>199186.12539609565</v>
      </c>
      <c r="M68" s="153">
        <v>1377</v>
      </c>
      <c r="N68" s="20">
        <v>960.41330000000005</v>
      </c>
      <c r="O68" s="20">
        <v>354172.26199999999</v>
      </c>
      <c r="P68" s="20">
        <v>2417</v>
      </c>
      <c r="Q68" s="20">
        <v>3126.1087000000002</v>
      </c>
      <c r="R68" s="20">
        <v>753097.06299999997</v>
      </c>
      <c r="S68" s="25"/>
      <c r="T68" s="25"/>
      <c r="U68" s="25"/>
      <c r="V68" s="25">
        <f t="shared" si="4"/>
        <v>2417</v>
      </c>
      <c r="W68" s="25">
        <f t="shared" si="1"/>
        <v>3126.1087000000002</v>
      </c>
      <c r="X68" s="25">
        <f t="shared" si="1"/>
        <v>753097.06299999997</v>
      </c>
      <c r="Y68" s="169">
        <v>324</v>
      </c>
      <c r="Z68" s="169">
        <v>1803.6304</v>
      </c>
      <c r="AA68" s="108">
        <v>337798.64499999996</v>
      </c>
      <c r="AB68" s="153">
        <v>1081</v>
      </c>
      <c r="AC68" s="20">
        <v>178.70864999999998</v>
      </c>
      <c r="AD68" s="20">
        <v>46621.672999999995</v>
      </c>
      <c r="AE68" s="153">
        <v>2</v>
      </c>
      <c r="AF68" s="20">
        <v>0.124</v>
      </c>
      <c r="AG68" s="20">
        <v>80.352000000000004</v>
      </c>
      <c r="AH68" s="153">
        <v>143</v>
      </c>
      <c r="AI68" s="20">
        <v>64.292900000000003</v>
      </c>
      <c r="AJ68" s="20">
        <v>35723.464999999997</v>
      </c>
      <c r="AK68" s="20">
        <v>221</v>
      </c>
      <c r="AL68" s="20">
        <v>8.980599999999999</v>
      </c>
      <c r="AM68" s="20">
        <v>10452.864000000001</v>
      </c>
      <c r="AN68" s="20">
        <v>319</v>
      </c>
      <c r="AO68" s="20">
        <v>49.620899999999992</v>
      </c>
      <c r="AP68" s="20">
        <v>50900.149000000005</v>
      </c>
      <c r="AQ68" s="108">
        <f t="shared" si="7"/>
        <v>6151</v>
      </c>
      <c r="AR68" s="108">
        <f t="shared" si="7"/>
        <v>6782.1627499999995</v>
      </c>
      <c r="AS68" s="108">
        <f t="shared" si="7"/>
        <v>1788032.5983960957</v>
      </c>
      <c r="AT68" s="31" t="s">
        <v>23</v>
      </c>
      <c r="AU68" s="301" t="s">
        <v>73</v>
      </c>
      <c r="AV68" s="302"/>
      <c r="AW68" s="12"/>
    </row>
    <row r="69" spans="1:49" ht="24" customHeight="1">
      <c r="A69" s="299"/>
      <c r="B69" s="300"/>
      <c r="C69" s="101" t="s">
        <v>24</v>
      </c>
      <c r="D69" s="23">
        <v>306</v>
      </c>
      <c r="E69" s="23">
        <v>409.70589999999999</v>
      </c>
      <c r="F69" s="24">
        <v>248546.62960390435</v>
      </c>
      <c r="G69" s="23">
        <v>54</v>
      </c>
      <c r="H69" s="23">
        <v>328.94009999999997</v>
      </c>
      <c r="I69" s="23">
        <v>278184.64899999998</v>
      </c>
      <c r="J69" s="116">
        <f t="shared" si="6"/>
        <v>360</v>
      </c>
      <c r="K69" s="116">
        <f t="shared" si="6"/>
        <v>738.64599999999996</v>
      </c>
      <c r="L69" s="116">
        <f t="shared" si="6"/>
        <v>526731.2786039043</v>
      </c>
      <c r="M69" s="23">
        <v>460</v>
      </c>
      <c r="N69" s="23">
        <v>5517.6558999999997</v>
      </c>
      <c r="O69" s="23">
        <v>2283696.5839999998</v>
      </c>
      <c r="P69" s="23">
        <v>76</v>
      </c>
      <c r="Q69" s="23">
        <v>3531.1612</v>
      </c>
      <c r="R69" s="23">
        <v>766176.58100000012</v>
      </c>
      <c r="S69" s="24"/>
      <c r="T69" s="24"/>
      <c r="U69" s="24"/>
      <c r="V69" s="116">
        <f t="shared" si="4"/>
        <v>76</v>
      </c>
      <c r="W69" s="116">
        <f t="shared" si="1"/>
        <v>3531.1612</v>
      </c>
      <c r="X69" s="116">
        <f t="shared" si="1"/>
        <v>766176.58100000012</v>
      </c>
      <c r="Y69" s="213">
        <v>6</v>
      </c>
      <c r="Z69" s="213">
        <v>1336.7729999999999</v>
      </c>
      <c r="AA69" s="109">
        <v>275643.76199999999</v>
      </c>
      <c r="AB69" s="157"/>
      <c r="AC69" s="23"/>
      <c r="AD69" s="23"/>
      <c r="AE69" s="157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45">
        <f t="shared" si="7"/>
        <v>902</v>
      </c>
      <c r="AR69" s="45">
        <f t="shared" si="7"/>
        <v>11124.236099999998</v>
      </c>
      <c r="AS69" s="45">
        <f t="shared" si="7"/>
        <v>3852248.2056039046</v>
      </c>
      <c r="AT69" s="56" t="s">
        <v>24</v>
      </c>
      <c r="AU69" s="303"/>
      <c r="AV69" s="304"/>
      <c r="AW69" s="12"/>
    </row>
    <row r="70" spans="1:49" ht="24" customHeight="1" thickBot="1">
      <c r="A70" s="305" t="s">
        <v>74</v>
      </c>
      <c r="B70" s="306" t="s">
        <v>75</v>
      </c>
      <c r="C70" s="306"/>
      <c r="D70" s="36"/>
      <c r="E70" s="36"/>
      <c r="F70" s="37"/>
      <c r="G70" s="36"/>
      <c r="H70" s="36"/>
      <c r="I70" s="36"/>
      <c r="J70" s="118">
        <f t="shared" si="6"/>
        <v>0</v>
      </c>
      <c r="K70" s="118">
        <f t="shared" si="6"/>
        <v>0</v>
      </c>
      <c r="L70" s="118">
        <f t="shared" si="6"/>
        <v>0</v>
      </c>
      <c r="M70" s="36"/>
      <c r="N70" s="36"/>
      <c r="O70" s="36"/>
      <c r="P70" s="36"/>
      <c r="Q70" s="36"/>
      <c r="R70" s="36"/>
      <c r="S70" s="37"/>
      <c r="T70" s="37"/>
      <c r="U70" s="37"/>
      <c r="V70" s="118">
        <f t="shared" si="4"/>
        <v>0</v>
      </c>
      <c r="W70" s="118">
        <f t="shared" si="4"/>
        <v>0</v>
      </c>
      <c r="X70" s="118">
        <f t="shared" si="4"/>
        <v>0</v>
      </c>
      <c r="Y70" s="217"/>
      <c r="Z70" s="36"/>
      <c r="AA70" s="37"/>
      <c r="AB70" s="65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47">
        <f t="shared" si="7"/>
        <v>0</v>
      </c>
      <c r="AR70" s="47">
        <f t="shared" si="7"/>
        <v>0</v>
      </c>
      <c r="AS70" s="47">
        <f t="shared" si="7"/>
        <v>0</v>
      </c>
      <c r="AT70" s="307" t="s">
        <v>74</v>
      </c>
      <c r="AU70" s="306" t="s">
        <v>75</v>
      </c>
      <c r="AV70" s="308"/>
      <c r="AW70" s="12"/>
    </row>
    <row r="71" spans="1:49" ht="24" customHeight="1" thickBot="1">
      <c r="A71" s="289" t="s">
        <v>76</v>
      </c>
      <c r="B71" s="290" t="s">
        <v>77</v>
      </c>
      <c r="C71" s="290"/>
      <c r="D71" s="36">
        <f t="shared" ref="D71:I71" si="8">D68+D69</f>
        <v>361</v>
      </c>
      <c r="E71" s="36">
        <f t="shared" si="8"/>
        <v>418.5915</v>
      </c>
      <c r="F71" s="37">
        <f t="shared" si="8"/>
        <v>263132.821</v>
      </c>
      <c r="G71" s="36">
        <f t="shared" si="8"/>
        <v>266</v>
      </c>
      <c r="H71" s="36">
        <f t="shared" si="8"/>
        <v>910.33780000000002</v>
      </c>
      <c r="I71" s="36">
        <f t="shared" si="8"/>
        <v>462784.58299999998</v>
      </c>
      <c r="J71" s="117">
        <f t="shared" si="6"/>
        <v>627</v>
      </c>
      <c r="K71" s="117">
        <f t="shared" si="6"/>
        <v>1328.9293</v>
      </c>
      <c r="L71" s="117">
        <f t="shared" si="6"/>
        <v>725917.40399999998</v>
      </c>
      <c r="M71" s="36">
        <f t="shared" ref="M71:R71" si="9">M68+M69</f>
        <v>1837</v>
      </c>
      <c r="N71" s="36">
        <f t="shared" si="9"/>
        <v>6478.0691999999999</v>
      </c>
      <c r="O71" s="36">
        <f t="shared" si="9"/>
        <v>2637868.8459999999</v>
      </c>
      <c r="P71" s="36">
        <f t="shared" si="9"/>
        <v>2493</v>
      </c>
      <c r="Q71" s="36">
        <f t="shared" si="9"/>
        <v>6657.2699000000002</v>
      </c>
      <c r="R71" s="36">
        <f t="shared" si="9"/>
        <v>1519273.6440000001</v>
      </c>
      <c r="S71" s="37"/>
      <c r="T71" s="37"/>
      <c r="U71" s="37"/>
      <c r="V71" s="117">
        <f t="shared" si="4"/>
        <v>2493</v>
      </c>
      <c r="W71" s="117">
        <f t="shared" si="4"/>
        <v>6657.2699000000002</v>
      </c>
      <c r="X71" s="117">
        <f t="shared" si="4"/>
        <v>1519273.6440000001</v>
      </c>
      <c r="Y71" s="217">
        <f t="shared" ref="Y71:AP71" si="10">Y68+Y69</f>
        <v>330</v>
      </c>
      <c r="Z71" s="36">
        <f t="shared" si="10"/>
        <v>3140.4034000000001</v>
      </c>
      <c r="AA71" s="37">
        <f t="shared" si="10"/>
        <v>613442.40699999989</v>
      </c>
      <c r="AB71" s="65">
        <f t="shared" si="10"/>
        <v>1081</v>
      </c>
      <c r="AC71" s="36">
        <f t="shared" si="10"/>
        <v>178.70864999999998</v>
      </c>
      <c r="AD71" s="36">
        <f t="shared" si="10"/>
        <v>46621.672999999995</v>
      </c>
      <c r="AE71" s="36">
        <f t="shared" si="10"/>
        <v>2</v>
      </c>
      <c r="AF71" s="36">
        <f t="shared" si="10"/>
        <v>0.124</v>
      </c>
      <c r="AG71" s="36">
        <f t="shared" si="10"/>
        <v>80.352000000000004</v>
      </c>
      <c r="AH71" s="36">
        <f t="shared" si="10"/>
        <v>143</v>
      </c>
      <c r="AI71" s="36">
        <f t="shared" si="10"/>
        <v>64.292900000000003</v>
      </c>
      <c r="AJ71" s="36">
        <f t="shared" si="10"/>
        <v>35723.464999999997</v>
      </c>
      <c r="AK71" s="36">
        <f t="shared" si="10"/>
        <v>221</v>
      </c>
      <c r="AL71" s="36">
        <f t="shared" si="10"/>
        <v>8.980599999999999</v>
      </c>
      <c r="AM71" s="36">
        <f t="shared" si="10"/>
        <v>10452.864000000001</v>
      </c>
      <c r="AN71" s="36">
        <f t="shared" si="10"/>
        <v>319</v>
      </c>
      <c r="AO71" s="36">
        <f t="shared" si="10"/>
        <v>49.620899999999992</v>
      </c>
      <c r="AP71" s="36">
        <f t="shared" si="10"/>
        <v>50900.149000000005</v>
      </c>
      <c r="AQ71" s="46">
        <f t="shared" si="7"/>
        <v>7053</v>
      </c>
      <c r="AR71" s="46">
        <f t="shared" si="7"/>
        <v>17906.398850000001</v>
      </c>
      <c r="AS71" s="46">
        <f t="shared" si="7"/>
        <v>5640280.8040000005</v>
      </c>
      <c r="AT71" s="291" t="s">
        <v>76</v>
      </c>
      <c r="AU71" s="290" t="s">
        <v>77</v>
      </c>
      <c r="AV71" s="292" t="s">
        <v>64</v>
      </c>
      <c r="AW71" s="12"/>
    </row>
    <row r="72" spans="1:49" ht="21.95" customHeight="1">
      <c r="D72" s="85"/>
      <c r="E72" s="85"/>
      <c r="F72" s="85"/>
      <c r="P72" s="85"/>
      <c r="Q72" s="85"/>
      <c r="R72" s="85"/>
      <c r="X72" s="38" t="s">
        <v>78</v>
      </c>
      <c r="AU72" s="38" t="s">
        <v>80</v>
      </c>
    </row>
    <row r="73" spans="1:49">
      <c r="D73" s="85"/>
      <c r="E73" s="85"/>
      <c r="F73" s="85"/>
      <c r="P73" s="85"/>
      <c r="Q73" s="85"/>
      <c r="R73" s="85"/>
      <c r="AR73" s="39"/>
      <c r="AS73" s="39"/>
    </row>
    <row r="74" spans="1:49">
      <c r="D74" s="85"/>
      <c r="E74" s="85"/>
      <c r="F74" s="85"/>
    </row>
    <row r="75" spans="1:49">
      <c r="D75" s="85"/>
      <c r="E75" s="85"/>
      <c r="F75" s="85"/>
    </row>
    <row r="76" spans="1:49">
      <c r="D76" s="85"/>
      <c r="E76" s="85"/>
      <c r="F76" s="85"/>
    </row>
    <row r="77" spans="1:49">
      <c r="D77" s="85"/>
      <c r="E77" s="85"/>
      <c r="F77" s="85"/>
    </row>
    <row r="78" spans="1:49">
      <c r="D78" s="85"/>
      <c r="E78" s="85"/>
      <c r="F78" s="85"/>
    </row>
    <row r="79" spans="1:49">
      <c r="D79" s="85"/>
      <c r="E79" s="85"/>
      <c r="F79" s="85"/>
    </row>
    <row r="80" spans="1:49">
      <c r="D80" s="85"/>
      <c r="E80" s="85"/>
      <c r="F80" s="85"/>
    </row>
    <row r="81" spans="4:6">
      <c r="D81" s="85"/>
      <c r="E81" s="85"/>
      <c r="F81" s="85"/>
    </row>
    <row r="82" spans="4:6">
      <c r="D82" s="85"/>
      <c r="E82" s="85"/>
      <c r="F82" s="85"/>
    </row>
    <row r="83" spans="4:6">
      <c r="D83" s="85"/>
      <c r="E83" s="85"/>
      <c r="F83" s="85"/>
    </row>
    <row r="84" spans="4:6">
      <c r="D84" s="85"/>
      <c r="E84" s="85"/>
      <c r="F84" s="85"/>
    </row>
    <row r="85" spans="4:6">
      <c r="D85" s="85"/>
      <c r="E85" s="85"/>
      <c r="F85" s="85"/>
    </row>
    <row r="86" spans="4:6">
      <c r="D86" s="85"/>
      <c r="E86" s="85"/>
      <c r="F86" s="85"/>
    </row>
    <row r="87" spans="4:6">
      <c r="D87" s="85"/>
      <c r="E87" s="85"/>
      <c r="F87" s="85"/>
    </row>
    <row r="88" spans="4:6">
      <c r="D88" s="85"/>
      <c r="E88" s="85"/>
      <c r="F88" s="85"/>
    </row>
    <row r="89" spans="4:6">
      <c r="D89" s="85"/>
      <c r="E89" s="85"/>
      <c r="F89" s="85"/>
    </row>
    <row r="90" spans="4:6">
      <c r="D90" s="85"/>
      <c r="E90" s="85"/>
      <c r="F90" s="85"/>
    </row>
    <row r="91" spans="4:6">
      <c r="D91" s="85"/>
      <c r="E91" s="85"/>
      <c r="F91" s="85"/>
    </row>
    <row r="92" spans="4:6">
      <c r="D92" s="85"/>
      <c r="E92" s="85"/>
      <c r="F92" s="85"/>
    </row>
    <row r="93" spans="4:6">
      <c r="D93" s="85"/>
      <c r="E93" s="85"/>
      <c r="F93" s="85"/>
    </row>
    <row r="94" spans="4:6">
      <c r="D94" s="85"/>
      <c r="E94" s="85"/>
      <c r="F94" s="85"/>
    </row>
    <row r="95" spans="4:6">
      <c r="D95" s="85"/>
      <c r="E95" s="85"/>
      <c r="F95" s="85"/>
    </row>
  </sheetData>
  <mergeCells count="80">
    <mergeCell ref="AE2:AG2"/>
    <mergeCell ref="AN2:AP2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1月～12月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2015-03-25T06:05:18Z</cp:lastPrinted>
  <dcterms:created xsi:type="dcterms:W3CDTF">2013-06-24T00:04:15Z</dcterms:created>
  <dcterms:modified xsi:type="dcterms:W3CDTF">2016-01-26T12:15:13Z</dcterms:modified>
</cp:coreProperties>
</file>