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95" windowWidth="20505" windowHeight="3885"/>
  </bookViews>
  <sheets>
    <sheet name="1月～12月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calcPr calcId="145621"/>
</workbook>
</file>

<file path=xl/calcChain.xml><?xml version="1.0" encoding="utf-8"?>
<calcChain xmlns="http://schemas.openxmlformats.org/spreadsheetml/2006/main">
  <c r="AM68" i="3" l="1"/>
  <c r="AM71" i="3" s="1"/>
  <c r="AM71" i="13" s="1"/>
  <c r="AM61" i="3"/>
  <c r="AL61" i="3"/>
  <c r="AL68" i="3" s="1"/>
  <c r="AK61" i="3"/>
  <c r="AK68" i="3" s="1"/>
  <c r="AI68" i="3"/>
  <c r="AI71" i="3" s="1"/>
  <c r="AJ61" i="3"/>
  <c r="AJ68" i="3" s="1"/>
  <c r="AJ68" i="13" s="1"/>
  <c r="AI61" i="3"/>
  <c r="AH61" i="3"/>
  <c r="AH68" i="3" s="1"/>
  <c r="AH71" i="3" s="1"/>
  <c r="AH71" i="13" s="1"/>
  <c r="L64" i="12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M6" i="13"/>
  <c r="AN6" i="13"/>
  <c r="AO6" i="13"/>
  <c r="AP6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AH7" i="13"/>
  <c r="AI7" i="13"/>
  <c r="AJ7" i="13"/>
  <c r="AK7" i="13"/>
  <c r="AL7" i="13"/>
  <c r="AM7" i="13"/>
  <c r="AN7" i="13"/>
  <c r="AO7" i="13"/>
  <c r="AP7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Q10" i="13" s="1"/>
  <c r="AI10" i="13"/>
  <c r="AJ10" i="13"/>
  <c r="AK10" i="13"/>
  <c r="AL10" i="13"/>
  <c r="AM10" i="13"/>
  <c r="AN10" i="13"/>
  <c r="AO10" i="13"/>
  <c r="AP10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R11" i="13" s="1"/>
  <c r="AM11" i="13"/>
  <c r="AN11" i="13"/>
  <c r="AO11" i="13"/>
  <c r="AP11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Q18" i="13" s="1"/>
  <c r="AI18" i="13"/>
  <c r="AJ18" i="13"/>
  <c r="AK18" i="13"/>
  <c r="AL18" i="13"/>
  <c r="AM18" i="13"/>
  <c r="AN18" i="13"/>
  <c r="AO18" i="13"/>
  <c r="AP18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R19" i="13" s="1"/>
  <c r="AM19" i="13"/>
  <c r="AN19" i="13"/>
  <c r="AO19" i="13"/>
  <c r="AP19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Q26" i="13" s="1"/>
  <c r="AI26" i="13"/>
  <c r="AJ26" i="13"/>
  <c r="AK26" i="13"/>
  <c r="AL26" i="13"/>
  <c r="AM26" i="13"/>
  <c r="AN26" i="13"/>
  <c r="AO26" i="13"/>
  <c r="AP26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R31" i="13" s="1"/>
  <c r="AM31" i="13"/>
  <c r="AN31" i="13"/>
  <c r="AO31" i="13"/>
  <c r="AP31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Q34" i="13" s="1"/>
  <c r="AI34" i="13"/>
  <c r="AJ34" i="13"/>
  <c r="AK34" i="13"/>
  <c r="AL34" i="13"/>
  <c r="AM34" i="13"/>
  <c r="AN34" i="13"/>
  <c r="AO34" i="13"/>
  <c r="AP34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R39" i="13" s="1"/>
  <c r="AM39" i="13"/>
  <c r="AN39" i="13"/>
  <c r="AO39" i="13"/>
  <c r="AP39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Q42" i="13" s="1"/>
  <c r="AI42" i="13"/>
  <c r="AJ42" i="13"/>
  <c r="AK42" i="13"/>
  <c r="AL42" i="13"/>
  <c r="AM42" i="13"/>
  <c r="AN42" i="13"/>
  <c r="AO42" i="13"/>
  <c r="AP42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R43" i="13" s="1"/>
  <c r="AM43" i="13"/>
  <c r="AN43" i="13"/>
  <c r="AO43" i="13"/>
  <c r="AP43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Q50" i="13" s="1"/>
  <c r="AI50" i="13"/>
  <c r="AJ50" i="13"/>
  <c r="AK50" i="13"/>
  <c r="AL50" i="13"/>
  <c r="AM50" i="13"/>
  <c r="AN50" i="13"/>
  <c r="AO50" i="13"/>
  <c r="AP50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R51" i="13" s="1"/>
  <c r="AM51" i="13"/>
  <c r="AN51" i="13"/>
  <c r="AO51" i="13"/>
  <c r="AP51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Q54" i="13" s="1"/>
  <c r="AI54" i="13"/>
  <c r="AJ54" i="13"/>
  <c r="AK54" i="13"/>
  <c r="AL54" i="13"/>
  <c r="AM54" i="13"/>
  <c r="AN54" i="13"/>
  <c r="AO54" i="13"/>
  <c r="AP54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R55" i="13" s="1"/>
  <c r="AM55" i="13"/>
  <c r="AN55" i="13"/>
  <c r="AO55" i="13"/>
  <c r="AP55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R58" i="13" s="1"/>
  <c r="AM58" i="13"/>
  <c r="AN58" i="13"/>
  <c r="AO58" i="13"/>
  <c r="AP58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Q61" i="13" s="1"/>
  <c r="AI61" i="13"/>
  <c r="AJ61" i="13"/>
  <c r="AK61" i="13"/>
  <c r="AM61" i="13"/>
  <c r="AN61" i="13"/>
  <c r="AO61" i="13"/>
  <c r="AP61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Q65" i="13" s="1"/>
  <c r="AI65" i="13"/>
  <c r="AJ65" i="13"/>
  <c r="AK65" i="13"/>
  <c r="AL65" i="13"/>
  <c r="AM65" i="13"/>
  <c r="AN65" i="13"/>
  <c r="AO65" i="13"/>
  <c r="AP65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R66" i="13" s="1"/>
  <c r="AJ66" i="13"/>
  <c r="AK66" i="13"/>
  <c r="AL66" i="13"/>
  <c r="AM66" i="13"/>
  <c r="AN66" i="13"/>
  <c r="AO66" i="13"/>
  <c r="AP66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S67" i="13" s="1"/>
  <c r="AN67" i="13"/>
  <c r="AO67" i="13"/>
  <c r="AP67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N68" i="13"/>
  <c r="AO68" i="13"/>
  <c r="AP68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N71" i="13"/>
  <c r="AO71" i="13"/>
  <c r="AP71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D10" i="13"/>
  <c r="E10" i="13"/>
  <c r="F10" i="13"/>
  <c r="D11" i="13"/>
  <c r="E11" i="13"/>
  <c r="F11" i="13"/>
  <c r="D12" i="13"/>
  <c r="E12" i="13"/>
  <c r="F12" i="13"/>
  <c r="D13" i="13"/>
  <c r="E13" i="13"/>
  <c r="F13" i="13"/>
  <c r="D14" i="13"/>
  <c r="E14" i="13"/>
  <c r="F14" i="13"/>
  <c r="D15" i="13"/>
  <c r="E15" i="13"/>
  <c r="F15" i="13"/>
  <c r="D16" i="13"/>
  <c r="E16" i="13"/>
  <c r="F16" i="13"/>
  <c r="D17" i="13"/>
  <c r="E17" i="13"/>
  <c r="F17" i="13"/>
  <c r="D18" i="13"/>
  <c r="E18" i="13"/>
  <c r="F18" i="13"/>
  <c r="D19" i="13"/>
  <c r="E19" i="13"/>
  <c r="F19" i="13"/>
  <c r="D20" i="13"/>
  <c r="E20" i="13"/>
  <c r="F20" i="13"/>
  <c r="D21" i="13"/>
  <c r="E21" i="13"/>
  <c r="F21" i="13"/>
  <c r="D22" i="13"/>
  <c r="E22" i="13"/>
  <c r="F22" i="13"/>
  <c r="D23" i="13"/>
  <c r="E23" i="13"/>
  <c r="F23" i="13"/>
  <c r="D24" i="13"/>
  <c r="E24" i="13"/>
  <c r="F24" i="13"/>
  <c r="D25" i="13"/>
  <c r="E25" i="13"/>
  <c r="F25" i="13"/>
  <c r="D26" i="13"/>
  <c r="E26" i="13"/>
  <c r="F26" i="13"/>
  <c r="D27" i="13"/>
  <c r="E27" i="13"/>
  <c r="F27" i="13"/>
  <c r="D28" i="13"/>
  <c r="E28" i="13"/>
  <c r="F28" i="13"/>
  <c r="D29" i="13"/>
  <c r="E29" i="13"/>
  <c r="F29" i="13"/>
  <c r="D30" i="13"/>
  <c r="E30" i="13"/>
  <c r="F30" i="13"/>
  <c r="D31" i="13"/>
  <c r="E31" i="13"/>
  <c r="F31" i="13"/>
  <c r="D32" i="13"/>
  <c r="E32" i="13"/>
  <c r="F32" i="13"/>
  <c r="D33" i="13"/>
  <c r="E33" i="13"/>
  <c r="F33" i="13"/>
  <c r="D34" i="13"/>
  <c r="E34" i="13"/>
  <c r="F34" i="13"/>
  <c r="D35" i="13"/>
  <c r="E35" i="13"/>
  <c r="F35" i="13"/>
  <c r="D36" i="13"/>
  <c r="E36" i="13"/>
  <c r="F36" i="13"/>
  <c r="D37" i="13"/>
  <c r="E37" i="13"/>
  <c r="F37" i="13"/>
  <c r="D38" i="13"/>
  <c r="E38" i="13"/>
  <c r="F38" i="13"/>
  <c r="D39" i="13"/>
  <c r="E39" i="13"/>
  <c r="F39" i="13"/>
  <c r="D40" i="13"/>
  <c r="E40" i="13"/>
  <c r="F40" i="13"/>
  <c r="D41" i="13"/>
  <c r="E41" i="13"/>
  <c r="F41" i="13"/>
  <c r="D42" i="13"/>
  <c r="E42" i="13"/>
  <c r="F42" i="13"/>
  <c r="D43" i="13"/>
  <c r="E43" i="13"/>
  <c r="F43" i="13"/>
  <c r="D44" i="13"/>
  <c r="E44" i="13"/>
  <c r="F44" i="13"/>
  <c r="D45" i="13"/>
  <c r="E45" i="13"/>
  <c r="F45" i="13"/>
  <c r="D46" i="13"/>
  <c r="E46" i="13"/>
  <c r="F46" i="13"/>
  <c r="D47" i="13"/>
  <c r="E47" i="13"/>
  <c r="F47" i="13"/>
  <c r="D48" i="13"/>
  <c r="E48" i="13"/>
  <c r="F48" i="13"/>
  <c r="D49" i="13"/>
  <c r="E49" i="13"/>
  <c r="F49" i="13"/>
  <c r="D50" i="13"/>
  <c r="E50" i="13"/>
  <c r="F50" i="13"/>
  <c r="D51" i="13"/>
  <c r="E51" i="13"/>
  <c r="F51" i="13"/>
  <c r="D52" i="13"/>
  <c r="E52" i="13"/>
  <c r="F52" i="13"/>
  <c r="D53" i="13"/>
  <c r="E53" i="13"/>
  <c r="F53" i="13"/>
  <c r="D54" i="13"/>
  <c r="E54" i="13"/>
  <c r="F54" i="13"/>
  <c r="D55" i="13"/>
  <c r="E55" i="13"/>
  <c r="F55" i="13"/>
  <c r="D56" i="13"/>
  <c r="E56" i="13"/>
  <c r="F56" i="13"/>
  <c r="D57" i="13"/>
  <c r="E57" i="13"/>
  <c r="F57" i="13"/>
  <c r="F7" i="13"/>
  <c r="E7" i="13"/>
  <c r="D7" i="13"/>
  <c r="F6" i="13"/>
  <c r="E6" i="13"/>
  <c r="D6" i="13"/>
  <c r="D8" i="13"/>
  <c r="E8" i="13"/>
  <c r="F8" i="13"/>
  <c r="E9" i="13"/>
  <c r="F9" i="13"/>
  <c r="D9" i="13"/>
  <c r="X71" i="3"/>
  <c r="W71" i="3"/>
  <c r="V71" i="3"/>
  <c r="X70" i="3"/>
  <c r="W70" i="3"/>
  <c r="V70" i="3"/>
  <c r="X69" i="3"/>
  <c r="AS69" i="3" s="1"/>
  <c r="W69" i="3"/>
  <c r="V69" i="3"/>
  <c r="X68" i="3"/>
  <c r="W68" i="3"/>
  <c r="V68" i="3"/>
  <c r="X67" i="3"/>
  <c r="W67" i="3"/>
  <c r="V67" i="3"/>
  <c r="AQ67" i="3" s="1"/>
  <c r="X66" i="3"/>
  <c r="W66" i="3"/>
  <c r="V66" i="3"/>
  <c r="X65" i="3"/>
  <c r="W65" i="3"/>
  <c r="V65" i="3"/>
  <c r="X64" i="3"/>
  <c r="W64" i="3"/>
  <c r="AR64" i="3" s="1"/>
  <c r="V64" i="3"/>
  <c r="X63" i="3"/>
  <c r="W63" i="3"/>
  <c r="V63" i="3"/>
  <c r="AQ63" i="3" s="1"/>
  <c r="X62" i="3"/>
  <c r="W62" i="3"/>
  <c r="V62" i="3"/>
  <c r="X61" i="3"/>
  <c r="W61" i="3"/>
  <c r="V61" i="3"/>
  <c r="X60" i="3"/>
  <c r="W60" i="3"/>
  <c r="V60" i="3"/>
  <c r="X59" i="3"/>
  <c r="W59" i="3"/>
  <c r="V59" i="3"/>
  <c r="AQ59" i="3" s="1"/>
  <c r="X58" i="3"/>
  <c r="W58" i="3"/>
  <c r="V58" i="3"/>
  <c r="X57" i="3"/>
  <c r="W57" i="3"/>
  <c r="V57" i="3"/>
  <c r="X56" i="3"/>
  <c r="W56" i="3"/>
  <c r="V56" i="3"/>
  <c r="X55" i="3"/>
  <c r="W55" i="3"/>
  <c r="V55" i="3"/>
  <c r="AQ55" i="3" s="1"/>
  <c r="X54" i="3"/>
  <c r="W54" i="3"/>
  <c r="V54" i="3"/>
  <c r="X53" i="3"/>
  <c r="AS53" i="3" s="1"/>
  <c r="W53" i="3"/>
  <c r="V53" i="3"/>
  <c r="X52" i="3"/>
  <c r="W52" i="3"/>
  <c r="V52" i="3"/>
  <c r="X51" i="3"/>
  <c r="W51" i="3"/>
  <c r="V51" i="3"/>
  <c r="AQ51" i="3" s="1"/>
  <c r="X50" i="3"/>
  <c r="W50" i="3"/>
  <c r="V50" i="3"/>
  <c r="X49" i="3"/>
  <c r="AS49" i="3" s="1"/>
  <c r="W49" i="3"/>
  <c r="V49" i="3"/>
  <c r="X48" i="3"/>
  <c r="W48" i="3"/>
  <c r="V48" i="3"/>
  <c r="X47" i="3"/>
  <c r="W47" i="3"/>
  <c r="V47" i="3"/>
  <c r="X46" i="3"/>
  <c r="W46" i="3"/>
  <c r="V46" i="3"/>
  <c r="X45" i="3"/>
  <c r="AS45" i="3" s="1"/>
  <c r="W45" i="3"/>
  <c r="V45" i="3"/>
  <c r="X44" i="3"/>
  <c r="W44" i="3"/>
  <c r="AR44" i="3" s="1"/>
  <c r="V44" i="3"/>
  <c r="X43" i="3"/>
  <c r="W43" i="3"/>
  <c r="V43" i="3"/>
  <c r="X42" i="3"/>
  <c r="W42" i="3"/>
  <c r="V42" i="3"/>
  <c r="X41" i="3"/>
  <c r="W41" i="3"/>
  <c r="V41" i="3"/>
  <c r="X40" i="3"/>
  <c r="W40" i="3"/>
  <c r="AR40" i="3" s="1"/>
  <c r="V40" i="3"/>
  <c r="X39" i="3"/>
  <c r="W39" i="3"/>
  <c r="V39" i="3"/>
  <c r="AQ39" i="3" s="1"/>
  <c r="X38" i="3"/>
  <c r="W38" i="3"/>
  <c r="V38" i="3"/>
  <c r="X37" i="3"/>
  <c r="W37" i="3"/>
  <c r="V37" i="3"/>
  <c r="X36" i="3"/>
  <c r="W36" i="3"/>
  <c r="V36" i="3"/>
  <c r="X35" i="3"/>
  <c r="W35" i="3"/>
  <c r="V35" i="3"/>
  <c r="AQ35" i="3" s="1"/>
  <c r="X34" i="3"/>
  <c r="W34" i="3"/>
  <c r="V34" i="3"/>
  <c r="X33" i="3"/>
  <c r="AS33" i="3" s="1"/>
  <c r="W33" i="3"/>
  <c r="V33" i="3"/>
  <c r="X32" i="3"/>
  <c r="W32" i="3"/>
  <c r="V32" i="3"/>
  <c r="X31" i="3"/>
  <c r="W31" i="3"/>
  <c r="V31" i="3"/>
  <c r="X30" i="3"/>
  <c r="W30" i="3"/>
  <c r="V30" i="3"/>
  <c r="X29" i="3"/>
  <c r="AS29" i="3" s="1"/>
  <c r="W29" i="3"/>
  <c r="V29" i="3"/>
  <c r="X28" i="3"/>
  <c r="W28" i="3"/>
  <c r="AR28" i="3" s="1"/>
  <c r="V28" i="3"/>
  <c r="X27" i="3"/>
  <c r="W27" i="3"/>
  <c r="V27" i="3"/>
  <c r="X26" i="3"/>
  <c r="W26" i="3"/>
  <c r="V26" i="3"/>
  <c r="X25" i="3"/>
  <c r="W25" i="3"/>
  <c r="V25" i="3"/>
  <c r="X24" i="3"/>
  <c r="W24" i="3"/>
  <c r="AR24" i="3" s="1"/>
  <c r="V24" i="3"/>
  <c r="AQ24" i="3" s="1"/>
  <c r="X23" i="3"/>
  <c r="W23" i="3"/>
  <c r="V23" i="3"/>
  <c r="AQ23" i="3" s="1"/>
  <c r="X22" i="3"/>
  <c r="AS22" i="3" s="1"/>
  <c r="W22" i="3"/>
  <c r="V22" i="3"/>
  <c r="X21" i="3"/>
  <c r="AS21" i="3" s="1"/>
  <c r="W21" i="3"/>
  <c r="AR21" i="3" s="1"/>
  <c r="V21" i="3"/>
  <c r="X20" i="3"/>
  <c r="W20" i="3"/>
  <c r="AR20" i="3" s="1"/>
  <c r="V20" i="3"/>
  <c r="AQ20" i="3" s="1"/>
  <c r="X19" i="3"/>
  <c r="W19" i="3"/>
  <c r="V19" i="3"/>
  <c r="AQ19" i="3" s="1"/>
  <c r="X18" i="3"/>
  <c r="W18" i="3"/>
  <c r="V18" i="3"/>
  <c r="X17" i="3"/>
  <c r="AS17" i="3" s="1"/>
  <c r="W17" i="3"/>
  <c r="AR17" i="3" s="1"/>
  <c r="V17" i="3"/>
  <c r="X16" i="3"/>
  <c r="W16" i="3"/>
  <c r="AR16" i="3" s="1"/>
  <c r="V16" i="3"/>
  <c r="AQ16" i="3" s="1"/>
  <c r="X15" i="3"/>
  <c r="W15" i="3"/>
  <c r="V15" i="3"/>
  <c r="AQ15" i="3" s="1"/>
  <c r="X14" i="3"/>
  <c r="AS14" i="3" s="1"/>
  <c r="W14" i="3"/>
  <c r="V14" i="3"/>
  <c r="X13" i="3"/>
  <c r="AS13" i="3" s="1"/>
  <c r="W13" i="3"/>
  <c r="AR13" i="3" s="1"/>
  <c r="V13" i="3"/>
  <c r="X12" i="3"/>
  <c r="W12" i="3"/>
  <c r="AR12" i="3" s="1"/>
  <c r="V12" i="3"/>
  <c r="AQ12" i="3" s="1"/>
  <c r="X11" i="3"/>
  <c r="W11" i="3"/>
  <c r="V11" i="3"/>
  <c r="AQ11" i="3" s="1"/>
  <c r="X10" i="3"/>
  <c r="AS10" i="3" s="1"/>
  <c r="W10" i="3"/>
  <c r="V10" i="3"/>
  <c r="X9" i="3"/>
  <c r="AS9" i="3" s="1"/>
  <c r="W9" i="3"/>
  <c r="AR9" i="3" s="1"/>
  <c r="V9" i="3"/>
  <c r="X8" i="3"/>
  <c r="W8" i="3"/>
  <c r="AR8" i="3" s="1"/>
  <c r="V8" i="3"/>
  <c r="AQ8" i="3" s="1"/>
  <c r="X7" i="3"/>
  <c r="W7" i="3"/>
  <c r="V7" i="3"/>
  <c r="AQ7" i="3" s="1"/>
  <c r="X6" i="3"/>
  <c r="W6" i="3"/>
  <c r="V6" i="3"/>
  <c r="X71" i="4"/>
  <c r="AS71" i="4" s="1"/>
  <c r="W71" i="4"/>
  <c r="AR71" i="4" s="1"/>
  <c r="V71" i="4"/>
  <c r="X70" i="4"/>
  <c r="W70" i="4"/>
  <c r="AR70" i="4" s="1"/>
  <c r="V70" i="4"/>
  <c r="AQ70" i="4" s="1"/>
  <c r="X69" i="4"/>
  <c r="W69" i="4"/>
  <c r="V69" i="4"/>
  <c r="AQ69" i="4" s="1"/>
  <c r="X68" i="4"/>
  <c r="W68" i="4"/>
  <c r="V68" i="4"/>
  <c r="X67" i="4"/>
  <c r="AS67" i="4" s="1"/>
  <c r="W67" i="4"/>
  <c r="AR67" i="4" s="1"/>
  <c r="V67" i="4"/>
  <c r="X66" i="4"/>
  <c r="W66" i="4"/>
  <c r="AR66" i="4" s="1"/>
  <c r="V66" i="4"/>
  <c r="AQ66" i="4" s="1"/>
  <c r="X65" i="4"/>
  <c r="W65" i="4"/>
  <c r="V65" i="4"/>
  <c r="AQ65" i="4" s="1"/>
  <c r="X64" i="4"/>
  <c r="AS64" i="4" s="1"/>
  <c r="W64" i="4"/>
  <c r="V64" i="4"/>
  <c r="X63" i="4"/>
  <c r="AS63" i="4" s="1"/>
  <c r="W63" i="4"/>
  <c r="AR63" i="4" s="1"/>
  <c r="V63" i="4"/>
  <c r="X62" i="4"/>
  <c r="W62" i="4"/>
  <c r="AR62" i="4" s="1"/>
  <c r="V62" i="4"/>
  <c r="AQ62" i="4" s="1"/>
  <c r="X61" i="4"/>
  <c r="W61" i="4"/>
  <c r="V61" i="4"/>
  <c r="AQ61" i="4" s="1"/>
  <c r="X60" i="4"/>
  <c r="AS60" i="4" s="1"/>
  <c r="W60" i="4"/>
  <c r="V60" i="4"/>
  <c r="X59" i="4"/>
  <c r="AS59" i="4" s="1"/>
  <c r="W59" i="4"/>
  <c r="AR59" i="4" s="1"/>
  <c r="V59" i="4"/>
  <c r="X58" i="4"/>
  <c r="W58" i="4"/>
  <c r="AR58" i="4" s="1"/>
  <c r="V58" i="4"/>
  <c r="AQ58" i="4" s="1"/>
  <c r="X57" i="4"/>
  <c r="W57" i="4"/>
  <c r="V57" i="4"/>
  <c r="AQ57" i="4" s="1"/>
  <c r="X56" i="4"/>
  <c r="AS56" i="4" s="1"/>
  <c r="W56" i="4"/>
  <c r="V56" i="4"/>
  <c r="X55" i="4"/>
  <c r="AS55" i="4" s="1"/>
  <c r="W55" i="4"/>
  <c r="AR55" i="4" s="1"/>
  <c r="V55" i="4"/>
  <c r="X54" i="4"/>
  <c r="W54" i="4"/>
  <c r="AR54" i="4" s="1"/>
  <c r="V54" i="4"/>
  <c r="AQ54" i="4" s="1"/>
  <c r="X53" i="4"/>
  <c r="W53" i="4"/>
  <c r="V53" i="4"/>
  <c r="AQ53" i="4" s="1"/>
  <c r="X52" i="4"/>
  <c r="AS52" i="4" s="1"/>
  <c r="W52" i="4"/>
  <c r="V52" i="4"/>
  <c r="X51" i="4"/>
  <c r="AS51" i="4" s="1"/>
  <c r="W51" i="4"/>
  <c r="AR51" i="4" s="1"/>
  <c r="V51" i="4"/>
  <c r="X50" i="4"/>
  <c r="W50" i="4"/>
  <c r="AR50" i="4" s="1"/>
  <c r="V50" i="4"/>
  <c r="AQ50" i="4" s="1"/>
  <c r="X49" i="4"/>
  <c r="W49" i="4"/>
  <c r="V49" i="4"/>
  <c r="AQ49" i="4" s="1"/>
  <c r="X48" i="4"/>
  <c r="AS48" i="4" s="1"/>
  <c r="W48" i="4"/>
  <c r="V48" i="4"/>
  <c r="X47" i="4"/>
  <c r="AS47" i="4" s="1"/>
  <c r="W47" i="4"/>
  <c r="AR47" i="4" s="1"/>
  <c r="V47" i="4"/>
  <c r="X46" i="4"/>
  <c r="W46" i="4"/>
  <c r="AR46" i="4" s="1"/>
  <c r="V46" i="4"/>
  <c r="AQ46" i="4" s="1"/>
  <c r="X45" i="4"/>
  <c r="W45" i="4"/>
  <c r="V45" i="4"/>
  <c r="AQ45" i="4" s="1"/>
  <c r="X44" i="4"/>
  <c r="AS44" i="4" s="1"/>
  <c r="W44" i="4"/>
  <c r="V44" i="4"/>
  <c r="X43" i="4"/>
  <c r="AS43" i="4" s="1"/>
  <c r="W43" i="4"/>
  <c r="AR43" i="4" s="1"/>
  <c r="V43" i="4"/>
  <c r="X42" i="4"/>
  <c r="W42" i="4"/>
  <c r="AR42" i="4" s="1"/>
  <c r="V42" i="4"/>
  <c r="X41" i="4"/>
  <c r="W41" i="4"/>
  <c r="V41" i="4"/>
  <c r="AQ41" i="4" s="1"/>
  <c r="X40" i="4"/>
  <c r="AS40" i="4" s="1"/>
  <c r="W40" i="4"/>
  <c r="V40" i="4"/>
  <c r="X39" i="4"/>
  <c r="AS39" i="4" s="1"/>
  <c r="W39" i="4"/>
  <c r="AR39" i="4" s="1"/>
  <c r="V39" i="4"/>
  <c r="X38" i="4"/>
  <c r="W38" i="4"/>
  <c r="AR38" i="4" s="1"/>
  <c r="V38" i="4"/>
  <c r="AQ38" i="4" s="1"/>
  <c r="X37" i="4"/>
  <c r="W37" i="4"/>
  <c r="V37" i="4"/>
  <c r="AQ37" i="4" s="1"/>
  <c r="X36" i="4"/>
  <c r="AS36" i="4" s="1"/>
  <c r="W36" i="4"/>
  <c r="V36" i="4"/>
  <c r="X35" i="4"/>
  <c r="AS35" i="4" s="1"/>
  <c r="W35" i="4"/>
  <c r="AR35" i="4" s="1"/>
  <c r="V35" i="4"/>
  <c r="X34" i="4"/>
  <c r="W34" i="4"/>
  <c r="AR34" i="4" s="1"/>
  <c r="V34" i="4"/>
  <c r="AQ34" i="4" s="1"/>
  <c r="X33" i="4"/>
  <c r="W33" i="4"/>
  <c r="V33" i="4"/>
  <c r="AQ33" i="4" s="1"/>
  <c r="X32" i="4"/>
  <c r="AS32" i="4" s="1"/>
  <c r="W32" i="4"/>
  <c r="V32" i="4"/>
  <c r="X31" i="4"/>
  <c r="AS31" i="4" s="1"/>
  <c r="W31" i="4"/>
  <c r="AR31" i="4" s="1"/>
  <c r="V31" i="4"/>
  <c r="X30" i="4"/>
  <c r="W30" i="4"/>
  <c r="AR30" i="4" s="1"/>
  <c r="V30" i="4"/>
  <c r="X29" i="4"/>
  <c r="W29" i="4"/>
  <c r="V29" i="4"/>
  <c r="AQ29" i="4" s="1"/>
  <c r="X28" i="4"/>
  <c r="AS28" i="4" s="1"/>
  <c r="W28" i="4"/>
  <c r="V28" i="4"/>
  <c r="X27" i="4"/>
  <c r="AS27" i="4" s="1"/>
  <c r="W27" i="4"/>
  <c r="AR27" i="4" s="1"/>
  <c r="V27" i="4"/>
  <c r="X26" i="4"/>
  <c r="W26" i="4"/>
  <c r="AR26" i="4" s="1"/>
  <c r="V26" i="4"/>
  <c r="X25" i="4"/>
  <c r="W25" i="4"/>
  <c r="V25" i="4"/>
  <c r="AQ25" i="4" s="1"/>
  <c r="X24" i="4"/>
  <c r="AS24" i="4" s="1"/>
  <c r="W24" i="4"/>
  <c r="V24" i="4"/>
  <c r="X23" i="4"/>
  <c r="AS23" i="4" s="1"/>
  <c r="W23" i="4"/>
  <c r="AR23" i="4" s="1"/>
  <c r="V23" i="4"/>
  <c r="X22" i="4"/>
  <c r="W22" i="4"/>
  <c r="AR22" i="4" s="1"/>
  <c r="V22" i="4"/>
  <c r="AQ22" i="4" s="1"/>
  <c r="X21" i="4"/>
  <c r="W21" i="4"/>
  <c r="V21" i="4"/>
  <c r="AQ21" i="4" s="1"/>
  <c r="X20" i="4"/>
  <c r="AS20" i="4" s="1"/>
  <c r="W20" i="4"/>
  <c r="V20" i="4"/>
  <c r="X19" i="4"/>
  <c r="AS19" i="4" s="1"/>
  <c r="W19" i="4"/>
  <c r="AR19" i="4" s="1"/>
  <c r="V19" i="4"/>
  <c r="X18" i="4"/>
  <c r="W18" i="4"/>
  <c r="AR18" i="4" s="1"/>
  <c r="V18" i="4"/>
  <c r="AQ18" i="4" s="1"/>
  <c r="X17" i="4"/>
  <c r="W17" i="4"/>
  <c r="V17" i="4"/>
  <c r="AQ17" i="4" s="1"/>
  <c r="X16" i="4"/>
  <c r="AS16" i="4" s="1"/>
  <c r="W16" i="4"/>
  <c r="V16" i="4"/>
  <c r="X15" i="4"/>
  <c r="AS15" i="4" s="1"/>
  <c r="W15" i="4"/>
  <c r="AR15" i="4" s="1"/>
  <c r="V15" i="4"/>
  <c r="X14" i="4"/>
  <c r="W14" i="4"/>
  <c r="AR14" i="4" s="1"/>
  <c r="V14" i="4"/>
  <c r="AQ14" i="4" s="1"/>
  <c r="X13" i="4"/>
  <c r="W13" i="4"/>
  <c r="V13" i="4"/>
  <c r="AQ13" i="4" s="1"/>
  <c r="X12" i="4"/>
  <c r="AS12" i="4" s="1"/>
  <c r="W12" i="4"/>
  <c r="V12" i="4"/>
  <c r="X11" i="4"/>
  <c r="AS11" i="4" s="1"/>
  <c r="W11" i="4"/>
  <c r="AR11" i="4" s="1"/>
  <c r="V11" i="4"/>
  <c r="X10" i="4"/>
  <c r="W10" i="4"/>
  <c r="AR10" i="4" s="1"/>
  <c r="V10" i="4"/>
  <c r="AQ10" i="4" s="1"/>
  <c r="X9" i="4"/>
  <c r="W9" i="4"/>
  <c r="V9" i="4"/>
  <c r="AQ9" i="4" s="1"/>
  <c r="X8" i="4"/>
  <c r="AS8" i="4" s="1"/>
  <c r="W8" i="4"/>
  <c r="V8" i="4"/>
  <c r="X7" i="4"/>
  <c r="AS7" i="4" s="1"/>
  <c r="W7" i="4"/>
  <c r="AR7" i="4" s="1"/>
  <c r="V7" i="4"/>
  <c r="X6" i="4"/>
  <c r="W6" i="4"/>
  <c r="AR6" i="4" s="1"/>
  <c r="V6" i="4"/>
  <c r="AQ6" i="4" s="1"/>
  <c r="X71" i="5"/>
  <c r="W71" i="5"/>
  <c r="V71" i="5"/>
  <c r="AQ71" i="5" s="1"/>
  <c r="X70" i="5"/>
  <c r="AS70" i="5" s="1"/>
  <c r="W70" i="5"/>
  <c r="V70" i="5"/>
  <c r="X69" i="5"/>
  <c r="AS69" i="5" s="1"/>
  <c r="W69" i="5"/>
  <c r="AR69" i="5" s="1"/>
  <c r="V69" i="5"/>
  <c r="X68" i="5"/>
  <c r="W68" i="5"/>
  <c r="AR68" i="5" s="1"/>
  <c r="V68" i="5"/>
  <c r="AQ68" i="5" s="1"/>
  <c r="X67" i="5"/>
  <c r="W67" i="5"/>
  <c r="V67" i="5"/>
  <c r="AQ67" i="5" s="1"/>
  <c r="X66" i="5"/>
  <c r="AS66" i="5" s="1"/>
  <c r="W66" i="5"/>
  <c r="V66" i="5"/>
  <c r="X65" i="5"/>
  <c r="AS65" i="5" s="1"/>
  <c r="W65" i="5"/>
  <c r="V65" i="5"/>
  <c r="X64" i="5"/>
  <c r="W64" i="5"/>
  <c r="AR64" i="5" s="1"/>
  <c r="V64" i="5"/>
  <c r="AQ64" i="5" s="1"/>
  <c r="X63" i="5"/>
  <c r="W63" i="5"/>
  <c r="V63" i="5"/>
  <c r="AQ63" i="5" s="1"/>
  <c r="X62" i="5"/>
  <c r="AS62" i="5" s="1"/>
  <c r="W62" i="5"/>
  <c r="V62" i="5"/>
  <c r="X61" i="5"/>
  <c r="AS61" i="5" s="1"/>
  <c r="W61" i="5"/>
  <c r="AR61" i="5" s="1"/>
  <c r="V61" i="5"/>
  <c r="X60" i="5"/>
  <c r="W60" i="5"/>
  <c r="AR60" i="5" s="1"/>
  <c r="V60" i="5"/>
  <c r="AQ60" i="5" s="1"/>
  <c r="X59" i="5"/>
  <c r="W59" i="5"/>
  <c r="V59" i="5"/>
  <c r="AQ59" i="5" s="1"/>
  <c r="X58" i="5"/>
  <c r="AS58" i="5" s="1"/>
  <c r="W58" i="5"/>
  <c r="V58" i="5"/>
  <c r="X57" i="5"/>
  <c r="AS57" i="5" s="1"/>
  <c r="W57" i="5"/>
  <c r="AR57" i="5" s="1"/>
  <c r="V57" i="5"/>
  <c r="X56" i="5"/>
  <c r="W56" i="5"/>
  <c r="AR56" i="5" s="1"/>
  <c r="V56" i="5"/>
  <c r="AQ56" i="5" s="1"/>
  <c r="X55" i="5"/>
  <c r="W55" i="5"/>
  <c r="V55" i="5"/>
  <c r="AQ55" i="5" s="1"/>
  <c r="X54" i="5"/>
  <c r="AS54" i="5" s="1"/>
  <c r="W54" i="5"/>
  <c r="V54" i="5"/>
  <c r="X53" i="5"/>
  <c r="AS53" i="5" s="1"/>
  <c r="W53" i="5"/>
  <c r="V53" i="5"/>
  <c r="X52" i="5"/>
  <c r="W52" i="5"/>
  <c r="AR52" i="5" s="1"/>
  <c r="V52" i="5"/>
  <c r="AQ52" i="5" s="1"/>
  <c r="X51" i="5"/>
  <c r="W51" i="5"/>
  <c r="V51" i="5"/>
  <c r="AQ51" i="5" s="1"/>
  <c r="X50" i="5"/>
  <c r="AS50" i="5" s="1"/>
  <c r="W50" i="5"/>
  <c r="V50" i="5"/>
  <c r="X49" i="5"/>
  <c r="AS49" i="5" s="1"/>
  <c r="W49" i="5"/>
  <c r="V49" i="5"/>
  <c r="X48" i="5"/>
  <c r="W48" i="5"/>
  <c r="AR48" i="5" s="1"/>
  <c r="V48" i="5"/>
  <c r="AQ48" i="5" s="1"/>
  <c r="X47" i="5"/>
  <c r="W47" i="5"/>
  <c r="V47" i="5"/>
  <c r="AQ47" i="5" s="1"/>
  <c r="X46" i="5"/>
  <c r="AS46" i="5" s="1"/>
  <c r="W46" i="5"/>
  <c r="V46" i="5"/>
  <c r="X45" i="5"/>
  <c r="AS45" i="5" s="1"/>
  <c r="W45" i="5"/>
  <c r="AR45" i="5" s="1"/>
  <c r="V45" i="5"/>
  <c r="X44" i="5"/>
  <c r="W44" i="5"/>
  <c r="AR44" i="5" s="1"/>
  <c r="V44" i="5"/>
  <c r="AQ44" i="5" s="1"/>
  <c r="X43" i="5"/>
  <c r="W43" i="5"/>
  <c r="V43" i="5"/>
  <c r="AQ43" i="5" s="1"/>
  <c r="X42" i="5"/>
  <c r="AS42" i="5" s="1"/>
  <c r="W42" i="5"/>
  <c r="V42" i="5"/>
  <c r="X41" i="5"/>
  <c r="AS41" i="5" s="1"/>
  <c r="W41" i="5"/>
  <c r="AR41" i="5" s="1"/>
  <c r="V41" i="5"/>
  <c r="X40" i="5"/>
  <c r="W40" i="5"/>
  <c r="AR40" i="5" s="1"/>
  <c r="V40" i="5"/>
  <c r="AQ40" i="5" s="1"/>
  <c r="X39" i="5"/>
  <c r="W39" i="5"/>
  <c r="V39" i="5"/>
  <c r="AQ39" i="5" s="1"/>
  <c r="X38" i="5"/>
  <c r="AS38" i="5" s="1"/>
  <c r="W38" i="5"/>
  <c r="V38" i="5"/>
  <c r="X37" i="5"/>
  <c r="AS37" i="5" s="1"/>
  <c r="W37" i="5"/>
  <c r="AR37" i="5" s="1"/>
  <c r="V37" i="5"/>
  <c r="X36" i="5"/>
  <c r="W36" i="5"/>
  <c r="AR36" i="5" s="1"/>
  <c r="V36" i="5"/>
  <c r="AQ36" i="5" s="1"/>
  <c r="X35" i="5"/>
  <c r="W35" i="5"/>
  <c r="V35" i="5"/>
  <c r="AQ35" i="5" s="1"/>
  <c r="X34" i="5"/>
  <c r="AS34" i="5" s="1"/>
  <c r="W34" i="5"/>
  <c r="V34" i="5"/>
  <c r="X33" i="5"/>
  <c r="AS33" i="5" s="1"/>
  <c r="W33" i="5"/>
  <c r="AR33" i="5" s="1"/>
  <c r="V33" i="5"/>
  <c r="X32" i="5"/>
  <c r="W32" i="5"/>
  <c r="AR32" i="5" s="1"/>
  <c r="V32" i="5"/>
  <c r="AQ32" i="5" s="1"/>
  <c r="X31" i="5"/>
  <c r="W31" i="5"/>
  <c r="V31" i="5"/>
  <c r="AQ31" i="5" s="1"/>
  <c r="X30" i="5"/>
  <c r="AS30" i="5" s="1"/>
  <c r="W30" i="5"/>
  <c r="V30" i="5"/>
  <c r="X29" i="5"/>
  <c r="AS29" i="5" s="1"/>
  <c r="W29" i="5"/>
  <c r="AR29" i="5" s="1"/>
  <c r="V29" i="5"/>
  <c r="X28" i="5"/>
  <c r="W28" i="5"/>
  <c r="AR28" i="5" s="1"/>
  <c r="V28" i="5"/>
  <c r="AQ28" i="5" s="1"/>
  <c r="X27" i="5"/>
  <c r="W27" i="5"/>
  <c r="V27" i="5"/>
  <c r="AQ27" i="5" s="1"/>
  <c r="X26" i="5"/>
  <c r="AS26" i="5" s="1"/>
  <c r="W26" i="5"/>
  <c r="V26" i="5"/>
  <c r="X25" i="5"/>
  <c r="AS25" i="5" s="1"/>
  <c r="W25" i="5"/>
  <c r="AR25" i="5" s="1"/>
  <c r="V25" i="5"/>
  <c r="X24" i="5"/>
  <c r="W24" i="5"/>
  <c r="AR24" i="5" s="1"/>
  <c r="V24" i="5"/>
  <c r="AQ24" i="5" s="1"/>
  <c r="X23" i="5"/>
  <c r="W23" i="5"/>
  <c r="V23" i="5"/>
  <c r="AQ23" i="5" s="1"/>
  <c r="X22" i="5"/>
  <c r="W22" i="5"/>
  <c r="V22" i="5"/>
  <c r="X21" i="5"/>
  <c r="AS21" i="5" s="1"/>
  <c r="W21" i="5"/>
  <c r="AR21" i="5" s="1"/>
  <c r="V21" i="5"/>
  <c r="X20" i="5"/>
  <c r="W20" i="5"/>
  <c r="AR20" i="5" s="1"/>
  <c r="V20" i="5"/>
  <c r="AQ20" i="5" s="1"/>
  <c r="X19" i="5"/>
  <c r="W19" i="5"/>
  <c r="V19" i="5"/>
  <c r="AQ19" i="5" s="1"/>
  <c r="X18" i="5"/>
  <c r="AS18" i="5" s="1"/>
  <c r="W18" i="5"/>
  <c r="V18" i="5"/>
  <c r="X17" i="5"/>
  <c r="AS17" i="5" s="1"/>
  <c r="W17" i="5"/>
  <c r="AR17" i="5" s="1"/>
  <c r="V17" i="5"/>
  <c r="X16" i="5"/>
  <c r="W16" i="5"/>
  <c r="AR16" i="5" s="1"/>
  <c r="V16" i="5"/>
  <c r="AQ16" i="5" s="1"/>
  <c r="X15" i="5"/>
  <c r="W15" i="5"/>
  <c r="V15" i="5"/>
  <c r="AQ15" i="5" s="1"/>
  <c r="X14" i="5"/>
  <c r="AS14" i="5" s="1"/>
  <c r="W14" i="5"/>
  <c r="V14" i="5"/>
  <c r="X13" i="5"/>
  <c r="AS13" i="5" s="1"/>
  <c r="W13" i="5"/>
  <c r="AR13" i="5" s="1"/>
  <c r="V13" i="5"/>
  <c r="X12" i="5"/>
  <c r="W12" i="5"/>
  <c r="AR12" i="5" s="1"/>
  <c r="V12" i="5"/>
  <c r="AQ12" i="5" s="1"/>
  <c r="X11" i="5"/>
  <c r="W11" i="5"/>
  <c r="V11" i="5"/>
  <c r="AQ11" i="5" s="1"/>
  <c r="X10" i="5"/>
  <c r="W10" i="5"/>
  <c r="V10" i="5"/>
  <c r="X9" i="5"/>
  <c r="AS9" i="5" s="1"/>
  <c r="W9" i="5"/>
  <c r="AR9" i="5" s="1"/>
  <c r="V9" i="5"/>
  <c r="X8" i="5"/>
  <c r="W8" i="5"/>
  <c r="AR8" i="5" s="1"/>
  <c r="V8" i="5"/>
  <c r="AQ8" i="5" s="1"/>
  <c r="X7" i="5"/>
  <c r="W7" i="5"/>
  <c r="V7" i="5"/>
  <c r="AQ7" i="5" s="1"/>
  <c r="X6" i="5"/>
  <c r="W6" i="5"/>
  <c r="V6" i="5"/>
  <c r="X71" i="6"/>
  <c r="AS71" i="6" s="1"/>
  <c r="W71" i="6"/>
  <c r="AR71" i="6" s="1"/>
  <c r="V71" i="6"/>
  <c r="X70" i="6"/>
  <c r="W70" i="6"/>
  <c r="AR70" i="6" s="1"/>
  <c r="V70" i="6"/>
  <c r="AQ70" i="6" s="1"/>
  <c r="X69" i="6"/>
  <c r="W69" i="6"/>
  <c r="V69" i="6"/>
  <c r="AQ69" i="6" s="1"/>
  <c r="X68" i="6"/>
  <c r="AS68" i="6" s="1"/>
  <c r="W68" i="6"/>
  <c r="V68" i="6"/>
  <c r="X67" i="6"/>
  <c r="AS67" i="6" s="1"/>
  <c r="W67" i="6"/>
  <c r="AR67" i="6" s="1"/>
  <c r="V67" i="6"/>
  <c r="X66" i="6"/>
  <c r="W66" i="6"/>
  <c r="AR66" i="6" s="1"/>
  <c r="V66" i="6"/>
  <c r="AQ66" i="6" s="1"/>
  <c r="X65" i="6"/>
  <c r="W65" i="6"/>
  <c r="V65" i="6"/>
  <c r="AQ65" i="6" s="1"/>
  <c r="X64" i="6"/>
  <c r="AS64" i="6" s="1"/>
  <c r="W64" i="6"/>
  <c r="V64" i="6"/>
  <c r="X63" i="6"/>
  <c r="AS63" i="6" s="1"/>
  <c r="W63" i="6"/>
  <c r="AR63" i="6" s="1"/>
  <c r="V63" i="6"/>
  <c r="X62" i="6"/>
  <c r="W62" i="6"/>
  <c r="AR62" i="6" s="1"/>
  <c r="V62" i="6"/>
  <c r="AQ62" i="6" s="1"/>
  <c r="X61" i="6"/>
  <c r="W61" i="6"/>
  <c r="V61" i="6"/>
  <c r="AQ61" i="6" s="1"/>
  <c r="X60" i="6"/>
  <c r="AS60" i="6" s="1"/>
  <c r="W60" i="6"/>
  <c r="V60" i="6"/>
  <c r="X59" i="6"/>
  <c r="AS59" i="6" s="1"/>
  <c r="W59" i="6"/>
  <c r="AR59" i="6" s="1"/>
  <c r="V59" i="6"/>
  <c r="X58" i="6"/>
  <c r="W58" i="6"/>
  <c r="AR58" i="6" s="1"/>
  <c r="V58" i="6"/>
  <c r="AQ58" i="6" s="1"/>
  <c r="X57" i="6"/>
  <c r="W57" i="6"/>
  <c r="V57" i="6"/>
  <c r="AQ57" i="6" s="1"/>
  <c r="X56" i="6"/>
  <c r="AS56" i="6" s="1"/>
  <c r="W56" i="6"/>
  <c r="V56" i="6"/>
  <c r="X55" i="6"/>
  <c r="AS55" i="6" s="1"/>
  <c r="W55" i="6"/>
  <c r="AR55" i="6" s="1"/>
  <c r="V55" i="6"/>
  <c r="X54" i="6"/>
  <c r="W54" i="6"/>
  <c r="AR54" i="6" s="1"/>
  <c r="V54" i="6"/>
  <c r="AQ54" i="6" s="1"/>
  <c r="X53" i="6"/>
  <c r="W53" i="6"/>
  <c r="V53" i="6"/>
  <c r="AQ53" i="6" s="1"/>
  <c r="X52" i="6"/>
  <c r="AS52" i="6" s="1"/>
  <c r="W52" i="6"/>
  <c r="V52" i="6"/>
  <c r="X51" i="6"/>
  <c r="AS51" i="6" s="1"/>
  <c r="W51" i="6"/>
  <c r="AR51" i="6" s="1"/>
  <c r="V51" i="6"/>
  <c r="X50" i="6"/>
  <c r="W50" i="6"/>
  <c r="AR50" i="6" s="1"/>
  <c r="V50" i="6"/>
  <c r="AQ50" i="6" s="1"/>
  <c r="X49" i="6"/>
  <c r="W49" i="6"/>
  <c r="V49" i="6"/>
  <c r="AQ49" i="6" s="1"/>
  <c r="X48" i="6"/>
  <c r="AS48" i="6" s="1"/>
  <c r="W48" i="6"/>
  <c r="V48" i="6"/>
  <c r="X47" i="6"/>
  <c r="AS47" i="6" s="1"/>
  <c r="W47" i="6"/>
  <c r="AR47" i="6" s="1"/>
  <c r="V47" i="6"/>
  <c r="X46" i="6"/>
  <c r="W46" i="6"/>
  <c r="AR46" i="6" s="1"/>
  <c r="V46" i="6"/>
  <c r="X45" i="6"/>
  <c r="W45" i="6"/>
  <c r="V45" i="6"/>
  <c r="AQ45" i="6" s="1"/>
  <c r="X44" i="6"/>
  <c r="AS44" i="6" s="1"/>
  <c r="W44" i="6"/>
  <c r="V44" i="6"/>
  <c r="X43" i="6"/>
  <c r="AS43" i="6" s="1"/>
  <c r="W43" i="6"/>
  <c r="AR43" i="6" s="1"/>
  <c r="V43" i="6"/>
  <c r="X42" i="6"/>
  <c r="W42" i="6"/>
  <c r="AR42" i="6" s="1"/>
  <c r="V42" i="6"/>
  <c r="AQ42" i="6" s="1"/>
  <c r="X41" i="6"/>
  <c r="W41" i="6"/>
  <c r="V41" i="6"/>
  <c r="AQ41" i="6" s="1"/>
  <c r="X40" i="6"/>
  <c r="AS40" i="6" s="1"/>
  <c r="W40" i="6"/>
  <c r="V40" i="6"/>
  <c r="X39" i="6"/>
  <c r="AS39" i="6" s="1"/>
  <c r="W39" i="6"/>
  <c r="AR39" i="6" s="1"/>
  <c r="V39" i="6"/>
  <c r="X38" i="6"/>
  <c r="W38" i="6"/>
  <c r="AR38" i="6" s="1"/>
  <c r="V38" i="6"/>
  <c r="AQ38" i="6" s="1"/>
  <c r="X37" i="6"/>
  <c r="W37" i="6"/>
  <c r="V37" i="6"/>
  <c r="AQ37" i="6" s="1"/>
  <c r="X36" i="6"/>
  <c r="AS36" i="6" s="1"/>
  <c r="W36" i="6"/>
  <c r="V36" i="6"/>
  <c r="X35" i="6"/>
  <c r="AS35" i="6" s="1"/>
  <c r="W35" i="6"/>
  <c r="AR35" i="6" s="1"/>
  <c r="V35" i="6"/>
  <c r="X34" i="6"/>
  <c r="W34" i="6"/>
  <c r="AR34" i="6" s="1"/>
  <c r="V34" i="6"/>
  <c r="X33" i="6"/>
  <c r="W33" i="6"/>
  <c r="V33" i="6"/>
  <c r="AQ33" i="6" s="1"/>
  <c r="X32" i="6"/>
  <c r="AS32" i="6" s="1"/>
  <c r="W32" i="6"/>
  <c r="V32" i="6"/>
  <c r="X31" i="6"/>
  <c r="AS31" i="6" s="1"/>
  <c r="W31" i="6"/>
  <c r="AR31" i="6" s="1"/>
  <c r="V31" i="6"/>
  <c r="X30" i="6"/>
  <c r="W30" i="6"/>
  <c r="AR30" i="6" s="1"/>
  <c r="V30" i="6"/>
  <c r="X29" i="6"/>
  <c r="W29" i="6"/>
  <c r="V29" i="6"/>
  <c r="AQ29" i="6" s="1"/>
  <c r="X28" i="6"/>
  <c r="AS28" i="6" s="1"/>
  <c r="W28" i="6"/>
  <c r="V28" i="6"/>
  <c r="X27" i="6"/>
  <c r="AS27" i="6" s="1"/>
  <c r="W27" i="6"/>
  <c r="AR27" i="6" s="1"/>
  <c r="V27" i="6"/>
  <c r="X26" i="6"/>
  <c r="W26" i="6"/>
  <c r="AR26" i="6" s="1"/>
  <c r="V26" i="6"/>
  <c r="AQ26" i="6" s="1"/>
  <c r="X25" i="6"/>
  <c r="W25" i="6"/>
  <c r="V25" i="6"/>
  <c r="AQ25" i="6" s="1"/>
  <c r="X24" i="6"/>
  <c r="AS24" i="6" s="1"/>
  <c r="W24" i="6"/>
  <c r="V24" i="6"/>
  <c r="X23" i="6"/>
  <c r="AS23" i="6" s="1"/>
  <c r="W23" i="6"/>
  <c r="AR23" i="6" s="1"/>
  <c r="V23" i="6"/>
  <c r="X22" i="6"/>
  <c r="W22" i="6"/>
  <c r="AR22" i="6" s="1"/>
  <c r="V22" i="6"/>
  <c r="AQ22" i="6" s="1"/>
  <c r="X21" i="6"/>
  <c r="W21" i="6"/>
  <c r="V21" i="6"/>
  <c r="AQ21" i="6" s="1"/>
  <c r="X20" i="6"/>
  <c r="AS20" i="6" s="1"/>
  <c r="W20" i="6"/>
  <c r="V20" i="6"/>
  <c r="X19" i="6"/>
  <c r="AS19" i="6" s="1"/>
  <c r="W19" i="6"/>
  <c r="V19" i="6"/>
  <c r="X18" i="6"/>
  <c r="W18" i="6"/>
  <c r="AR18" i="6" s="1"/>
  <c r="V18" i="6"/>
  <c r="AQ18" i="6" s="1"/>
  <c r="X17" i="6"/>
  <c r="W17" i="6"/>
  <c r="V17" i="6"/>
  <c r="AQ17" i="6" s="1"/>
  <c r="X16" i="6"/>
  <c r="AS16" i="6" s="1"/>
  <c r="W16" i="6"/>
  <c r="V16" i="6"/>
  <c r="X15" i="6"/>
  <c r="AS15" i="6" s="1"/>
  <c r="W15" i="6"/>
  <c r="AR15" i="6" s="1"/>
  <c r="V15" i="6"/>
  <c r="X14" i="6"/>
  <c r="W14" i="6"/>
  <c r="AR14" i="6" s="1"/>
  <c r="V14" i="6"/>
  <c r="AQ14" i="6" s="1"/>
  <c r="X13" i="6"/>
  <c r="W13" i="6"/>
  <c r="V13" i="6"/>
  <c r="AQ13" i="6" s="1"/>
  <c r="X12" i="6"/>
  <c r="AS12" i="6" s="1"/>
  <c r="W12" i="6"/>
  <c r="V12" i="6"/>
  <c r="X11" i="6"/>
  <c r="AS11" i="6" s="1"/>
  <c r="W11" i="6"/>
  <c r="AR11" i="6" s="1"/>
  <c r="V11" i="6"/>
  <c r="X10" i="6"/>
  <c r="W10" i="6"/>
  <c r="AR10" i="6" s="1"/>
  <c r="V10" i="6"/>
  <c r="AQ10" i="6" s="1"/>
  <c r="X9" i="6"/>
  <c r="W9" i="6"/>
  <c r="V9" i="6"/>
  <c r="AQ9" i="6" s="1"/>
  <c r="X8" i="6"/>
  <c r="W8" i="6"/>
  <c r="V8" i="6"/>
  <c r="X7" i="6"/>
  <c r="AS7" i="6" s="1"/>
  <c r="W7" i="6"/>
  <c r="AR7" i="6" s="1"/>
  <c r="V7" i="6"/>
  <c r="X6" i="6"/>
  <c r="W6" i="6"/>
  <c r="AR6" i="6" s="1"/>
  <c r="V6" i="6"/>
  <c r="AQ6" i="6" s="1"/>
  <c r="X71" i="7"/>
  <c r="W71" i="7"/>
  <c r="V71" i="7"/>
  <c r="AQ71" i="7" s="1"/>
  <c r="X70" i="7"/>
  <c r="AS70" i="7" s="1"/>
  <c r="W70" i="7"/>
  <c r="V70" i="7"/>
  <c r="X69" i="7"/>
  <c r="AS69" i="7" s="1"/>
  <c r="W69" i="7"/>
  <c r="AR69" i="7" s="1"/>
  <c r="V69" i="7"/>
  <c r="X68" i="7"/>
  <c r="W68" i="7"/>
  <c r="AR68" i="7" s="1"/>
  <c r="V68" i="7"/>
  <c r="AQ68" i="7" s="1"/>
  <c r="X67" i="7"/>
  <c r="W67" i="7"/>
  <c r="V67" i="7"/>
  <c r="AQ67" i="7" s="1"/>
  <c r="X66" i="7"/>
  <c r="AS66" i="7" s="1"/>
  <c r="W66" i="7"/>
  <c r="V66" i="7"/>
  <c r="X65" i="7"/>
  <c r="AS65" i="7" s="1"/>
  <c r="W65" i="7"/>
  <c r="AR65" i="7" s="1"/>
  <c r="V65" i="7"/>
  <c r="X64" i="7"/>
  <c r="W64" i="7"/>
  <c r="AR64" i="7" s="1"/>
  <c r="V64" i="7"/>
  <c r="X63" i="7"/>
  <c r="W63" i="7"/>
  <c r="V63" i="7"/>
  <c r="AQ63" i="7" s="1"/>
  <c r="X62" i="7"/>
  <c r="AS62" i="7" s="1"/>
  <c r="W62" i="7"/>
  <c r="V62" i="7"/>
  <c r="X61" i="7"/>
  <c r="AS61" i="7" s="1"/>
  <c r="W61" i="7"/>
  <c r="AR61" i="7" s="1"/>
  <c r="V61" i="7"/>
  <c r="X60" i="7"/>
  <c r="W60" i="7"/>
  <c r="AR60" i="7" s="1"/>
  <c r="V60" i="7"/>
  <c r="AQ60" i="7" s="1"/>
  <c r="X59" i="7"/>
  <c r="W59" i="7"/>
  <c r="V59" i="7"/>
  <c r="AQ59" i="7" s="1"/>
  <c r="X58" i="7"/>
  <c r="AS58" i="7" s="1"/>
  <c r="W58" i="7"/>
  <c r="V58" i="7"/>
  <c r="X57" i="7"/>
  <c r="AS57" i="7" s="1"/>
  <c r="W57" i="7"/>
  <c r="AR57" i="7" s="1"/>
  <c r="V57" i="7"/>
  <c r="X56" i="7"/>
  <c r="W56" i="7"/>
  <c r="AR56" i="7" s="1"/>
  <c r="V56" i="7"/>
  <c r="AQ56" i="7" s="1"/>
  <c r="X55" i="7"/>
  <c r="W55" i="7"/>
  <c r="V55" i="7"/>
  <c r="AQ55" i="7" s="1"/>
  <c r="X54" i="7"/>
  <c r="AS54" i="7" s="1"/>
  <c r="W54" i="7"/>
  <c r="V54" i="7"/>
  <c r="X53" i="7"/>
  <c r="AS53" i="7" s="1"/>
  <c r="W53" i="7"/>
  <c r="V53" i="7"/>
  <c r="X52" i="7"/>
  <c r="W52" i="7"/>
  <c r="AR52" i="7" s="1"/>
  <c r="V52" i="7"/>
  <c r="AQ52" i="7" s="1"/>
  <c r="X51" i="7"/>
  <c r="W51" i="7"/>
  <c r="V51" i="7"/>
  <c r="AQ51" i="7" s="1"/>
  <c r="X50" i="7"/>
  <c r="AS50" i="7" s="1"/>
  <c r="W50" i="7"/>
  <c r="V50" i="7"/>
  <c r="X49" i="7"/>
  <c r="AS49" i="7" s="1"/>
  <c r="W49" i="7"/>
  <c r="AR49" i="7" s="1"/>
  <c r="V49" i="7"/>
  <c r="X48" i="7"/>
  <c r="W48" i="7"/>
  <c r="AR48" i="7" s="1"/>
  <c r="V48" i="7"/>
  <c r="AQ48" i="7" s="1"/>
  <c r="X47" i="7"/>
  <c r="W47" i="7"/>
  <c r="V47" i="7"/>
  <c r="AQ47" i="7" s="1"/>
  <c r="X46" i="7"/>
  <c r="AS46" i="7" s="1"/>
  <c r="W46" i="7"/>
  <c r="V46" i="7"/>
  <c r="X45" i="7"/>
  <c r="AS45" i="7" s="1"/>
  <c r="W45" i="7"/>
  <c r="AR45" i="7" s="1"/>
  <c r="V45" i="7"/>
  <c r="X44" i="7"/>
  <c r="W44" i="7"/>
  <c r="AR44" i="7" s="1"/>
  <c r="V44" i="7"/>
  <c r="AQ44" i="7" s="1"/>
  <c r="X43" i="7"/>
  <c r="W43" i="7"/>
  <c r="V43" i="7"/>
  <c r="AQ43" i="7" s="1"/>
  <c r="X42" i="7"/>
  <c r="W42" i="7"/>
  <c r="V42" i="7"/>
  <c r="X41" i="7"/>
  <c r="AS41" i="7" s="1"/>
  <c r="W41" i="7"/>
  <c r="AR41" i="7" s="1"/>
  <c r="V41" i="7"/>
  <c r="X40" i="7"/>
  <c r="W40" i="7"/>
  <c r="AR40" i="7" s="1"/>
  <c r="V40" i="7"/>
  <c r="AQ40" i="7" s="1"/>
  <c r="X39" i="7"/>
  <c r="W39" i="7"/>
  <c r="V39" i="7"/>
  <c r="AQ39" i="7" s="1"/>
  <c r="X38" i="7"/>
  <c r="AS38" i="7" s="1"/>
  <c r="W38" i="7"/>
  <c r="V38" i="7"/>
  <c r="X37" i="7"/>
  <c r="AS37" i="7" s="1"/>
  <c r="W37" i="7"/>
  <c r="AR37" i="7" s="1"/>
  <c r="V37" i="7"/>
  <c r="X36" i="7"/>
  <c r="W36" i="7"/>
  <c r="AR36" i="7" s="1"/>
  <c r="V36" i="7"/>
  <c r="AQ36" i="7" s="1"/>
  <c r="X35" i="7"/>
  <c r="W35" i="7"/>
  <c r="V35" i="7"/>
  <c r="AQ35" i="7" s="1"/>
  <c r="X34" i="7"/>
  <c r="AS34" i="7" s="1"/>
  <c r="W34" i="7"/>
  <c r="V34" i="7"/>
  <c r="X33" i="7"/>
  <c r="AS33" i="7" s="1"/>
  <c r="W33" i="7"/>
  <c r="AR33" i="7" s="1"/>
  <c r="V33" i="7"/>
  <c r="X32" i="7"/>
  <c r="W32" i="7"/>
  <c r="AR32" i="7" s="1"/>
  <c r="V32" i="7"/>
  <c r="X31" i="7"/>
  <c r="W31" i="7"/>
  <c r="V31" i="7"/>
  <c r="AQ31" i="7" s="1"/>
  <c r="X30" i="7"/>
  <c r="AS30" i="7" s="1"/>
  <c r="W30" i="7"/>
  <c r="V30" i="7"/>
  <c r="X29" i="7"/>
  <c r="AS29" i="7" s="1"/>
  <c r="W29" i="7"/>
  <c r="AR29" i="7" s="1"/>
  <c r="V29" i="7"/>
  <c r="X28" i="7"/>
  <c r="W28" i="7"/>
  <c r="AR28" i="7" s="1"/>
  <c r="V28" i="7"/>
  <c r="AQ28" i="7" s="1"/>
  <c r="X27" i="7"/>
  <c r="W27" i="7"/>
  <c r="V27" i="7"/>
  <c r="AQ27" i="7" s="1"/>
  <c r="X26" i="7"/>
  <c r="AS26" i="7" s="1"/>
  <c r="W26" i="7"/>
  <c r="V26" i="7"/>
  <c r="X25" i="7"/>
  <c r="AS25" i="7" s="1"/>
  <c r="W25" i="7"/>
  <c r="AR25" i="7" s="1"/>
  <c r="V25" i="7"/>
  <c r="X24" i="7"/>
  <c r="W24" i="7"/>
  <c r="AR24" i="7" s="1"/>
  <c r="V24" i="7"/>
  <c r="AQ24" i="7" s="1"/>
  <c r="X23" i="7"/>
  <c r="W23" i="7"/>
  <c r="V23" i="7"/>
  <c r="AQ23" i="7" s="1"/>
  <c r="X22" i="7"/>
  <c r="AS22" i="7" s="1"/>
  <c r="W22" i="7"/>
  <c r="V22" i="7"/>
  <c r="X21" i="7"/>
  <c r="W21" i="7"/>
  <c r="AR21" i="7" s="1"/>
  <c r="V21" i="7"/>
  <c r="X20" i="7"/>
  <c r="W20" i="7"/>
  <c r="V20" i="7"/>
  <c r="AQ20" i="7" s="1"/>
  <c r="X19" i="7"/>
  <c r="W19" i="7"/>
  <c r="V19" i="7"/>
  <c r="AQ19" i="7" s="1"/>
  <c r="X18" i="7"/>
  <c r="AS18" i="7" s="1"/>
  <c r="W18" i="7"/>
  <c r="V18" i="7"/>
  <c r="X17" i="7"/>
  <c r="AS17" i="7" s="1"/>
  <c r="W17" i="7"/>
  <c r="AR17" i="7" s="1"/>
  <c r="V17" i="7"/>
  <c r="X16" i="7"/>
  <c r="W16" i="7"/>
  <c r="V16" i="7"/>
  <c r="AQ16" i="7" s="1"/>
  <c r="X15" i="7"/>
  <c r="W15" i="7"/>
  <c r="V15" i="7"/>
  <c r="X14" i="7"/>
  <c r="AS14" i="7" s="1"/>
  <c r="W14" i="7"/>
  <c r="V14" i="7"/>
  <c r="X13" i="7"/>
  <c r="AS13" i="7" s="1"/>
  <c r="W13" i="7"/>
  <c r="AR13" i="7" s="1"/>
  <c r="V13" i="7"/>
  <c r="X12" i="7"/>
  <c r="W12" i="7"/>
  <c r="AR12" i="7" s="1"/>
  <c r="V12" i="7"/>
  <c r="AQ12" i="7" s="1"/>
  <c r="X11" i="7"/>
  <c r="W11" i="7"/>
  <c r="V11" i="7"/>
  <c r="X10" i="7"/>
  <c r="AS10" i="7" s="1"/>
  <c r="W10" i="7"/>
  <c r="V10" i="7"/>
  <c r="X9" i="7"/>
  <c r="W9" i="7"/>
  <c r="AR9" i="7" s="1"/>
  <c r="V9" i="7"/>
  <c r="X8" i="7"/>
  <c r="W8" i="7"/>
  <c r="AR8" i="7" s="1"/>
  <c r="V8" i="7"/>
  <c r="AQ8" i="7" s="1"/>
  <c r="X7" i="7"/>
  <c r="W7" i="7"/>
  <c r="V7" i="7"/>
  <c r="AQ7" i="7" s="1"/>
  <c r="X6" i="7"/>
  <c r="AS6" i="7" s="1"/>
  <c r="W6" i="7"/>
  <c r="V6" i="7"/>
  <c r="X71" i="8"/>
  <c r="W71" i="8"/>
  <c r="AR71" i="8" s="1"/>
  <c r="V71" i="8"/>
  <c r="X70" i="8"/>
  <c r="W70" i="8"/>
  <c r="V70" i="8"/>
  <c r="AQ70" i="8" s="1"/>
  <c r="X69" i="8"/>
  <c r="W69" i="8"/>
  <c r="V69" i="8"/>
  <c r="AQ69" i="8" s="1"/>
  <c r="X68" i="8"/>
  <c r="AS68" i="8" s="1"/>
  <c r="W68" i="8"/>
  <c r="V68" i="8"/>
  <c r="X67" i="8"/>
  <c r="AS67" i="8" s="1"/>
  <c r="W67" i="8"/>
  <c r="AR67" i="8" s="1"/>
  <c r="V67" i="8"/>
  <c r="X66" i="8"/>
  <c r="W66" i="8"/>
  <c r="V66" i="8"/>
  <c r="AQ66" i="8" s="1"/>
  <c r="X65" i="8"/>
  <c r="W65" i="8"/>
  <c r="V65" i="8"/>
  <c r="X64" i="8"/>
  <c r="AS64" i="8" s="1"/>
  <c r="W64" i="8"/>
  <c r="V64" i="8"/>
  <c r="X63" i="8"/>
  <c r="AS63" i="8" s="1"/>
  <c r="W63" i="8"/>
  <c r="AR63" i="8" s="1"/>
  <c r="V63" i="8"/>
  <c r="X62" i="8"/>
  <c r="W62" i="8"/>
  <c r="AR62" i="8" s="1"/>
  <c r="V62" i="8"/>
  <c r="AQ62" i="8" s="1"/>
  <c r="X61" i="8"/>
  <c r="W61" i="8"/>
  <c r="V61" i="8"/>
  <c r="X60" i="8"/>
  <c r="AS60" i="8" s="1"/>
  <c r="W60" i="8"/>
  <c r="V60" i="8"/>
  <c r="X59" i="8"/>
  <c r="W59" i="8"/>
  <c r="AR59" i="8" s="1"/>
  <c r="V59" i="8"/>
  <c r="X58" i="8"/>
  <c r="W58" i="8"/>
  <c r="AR58" i="8" s="1"/>
  <c r="V58" i="8"/>
  <c r="AQ58" i="8" s="1"/>
  <c r="X57" i="8"/>
  <c r="W57" i="8"/>
  <c r="V57" i="8"/>
  <c r="AQ57" i="8" s="1"/>
  <c r="X56" i="8"/>
  <c r="AS56" i="8" s="1"/>
  <c r="W56" i="8"/>
  <c r="V56" i="8"/>
  <c r="X55" i="8"/>
  <c r="W55" i="8"/>
  <c r="AR55" i="8" s="1"/>
  <c r="V55" i="8"/>
  <c r="X54" i="8"/>
  <c r="W54" i="8"/>
  <c r="V54" i="8"/>
  <c r="AQ54" i="8" s="1"/>
  <c r="X53" i="8"/>
  <c r="W53" i="8"/>
  <c r="V53" i="8"/>
  <c r="AQ53" i="8" s="1"/>
  <c r="X52" i="8"/>
  <c r="AS52" i="8" s="1"/>
  <c r="W52" i="8"/>
  <c r="V52" i="8"/>
  <c r="X51" i="8"/>
  <c r="AS51" i="8" s="1"/>
  <c r="W51" i="8"/>
  <c r="AR51" i="8" s="1"/>
  <c r="V51" i="8"/>
  <c r="X50" i="8"/>
  <c r="W50" i="8"/>
  <c r="V50" i="8"/>
  <c r="AQ50" i="8" s="1"/>
  <c r="X49" i="8"/>
  <c r="W49" i="8"/>
  <c r="V49" i="8"/>
  <c r="X48" i="8"/>
  <c r="AS48" i="8" s="1"/>
  <c r="W48" i="8"/>
  <c r="V48" i="8"/>
  <c r="X47" i="8"/>
  <c r="AS47" i="8" s="1"/>
  <c r="W47" i="8"/>
  <c r="AR47" i="8" s="1"/>
  <c r="V47" i="8"/>
  <c r="X46" i="8"/>
  <c r="W46" i="8"/>
  <c r="AR46" i="8" s="1"/>
  <c r="V46" i="8"/>
  <c r="AQ46" i="8" s="1"/>
  <c r="X45" i="8"/>
  <c r="W45" i="8"/>
  <c r="V45" i="8"/>
  <c r="X44" i="8"/>
  <c r="AS44" i="8" s="1"/>
  <c r="W44" i="8"/>
  <c r="V44" i="8"/>
  <c r="X43" i="8"/>
  <c r="W43" i="8"/>
  <c r="AR43" i="8" s="1"/>
  <c r="V43" i="8"/>
  <c r="X42" i="8"/>
  <c r="W42" i="8"/>
  <c r="AR42" i="8" s="1"/>
  <c r="V42" i="8"/>
  <c r="AQ42" i="8" s="1"/>
  <c r="X41" i="8"/>
  <c r="W41" i="8"/>
  <c r="V41" i="8"/>
  <c r="AQ41" i="8" s="1"/>
  <c r="X40" i="8"/>
  <c r="AS40" i="8" s="1"/>
  <c r="W40" i="8"/>
  <c r="V40" i="8"/>
  <c r="X39" i="8"/>
  <c r="W39" i="8"/>
  <c r="AR39" i="8" s="1"/>
  <c r="V39" i="8"/>
  <c r="X38" i="8"/>
  <c r="W38" i="8"/>
  <c r="V38" i="8"/>
  <c r="AQ38" i="8" s="1"/>
  <c r="X37" i="8"/>
  <c r="W37" i="8"/>
  <c r="V37" i="8"/>
  <c r="AQ37" i="8" s="1"/>
  <c r="X36" i="8"/>
  <c r="AS36" i="8" s="1"/>
  <c r="W36" i="8"/>
  <c r="V36" i="8"/>
  <c r="X35" i="8"/>
  <c r="AS35" i="8" s="1"/>
  <c r="W35" i="8"/>
  <c r="AR35" i="8" s="1"/>
  <c r="V35" i="8"/>
  <c r="X34" i="8"/>
  <c r="W34" i="8"/>
  <c r="V34" i="8"/>
  <c r="AQ34" i="8" s="1"/>
  <c r="X33" i="8"/>
  <c r="W33" i="8"/>
  <c r="V33" i="8"/>
  <c r="X32" i="8"/>
  <c r="AS32" i="8" s="1"/>
  <c r="W32" i="8"/>
  <c r="V32" i="8"/>
  <c r="X31" i="8"/>
  <c r="AS31" i="8" s="1"/>
  <c r="W31" i="8"/>
  <c r="AR31" i="8" s="1"/>
  <c r="V31" i="8"/>
  <c r="X30" i="8"/>
  <c r="W30" i="8"/>
  <c r="AR30" i="8" s="1"/>
  <c r="V30" i="8"/>
  <c r="AQ30" i="8" s="1"/>
  <c r="X29" i="8"/>
  <c r="W29" i="8"/>
  <c r="V29" i="8"/>
  <c r="X28" i="8"/>
  <c r="AS28" i="8" s="1"/>
  <c r="W28" i="8"/>
  <c r="V28" i="8"/>
  <c r="X27" i="8"/>
  <c r="W27" i="8"/>
  <c r="AR27" i="8" s="1"/>
  <c r="V27" i="8"/>
  <c r="X26" i="8"/>
  <c r="W26" i="8"/>
  <c r="AR26" i="8" s="1"/>
  <c r="V26" i="8"/>
  <c r="AQ26" i="8" s="1"/>
  <c r="X25" i="8"/>
  <c r="W25" i="8"/>
  <c r="V25" i="8"/>
  <c r="AQ25" i="8" s="1"/>
  <c r="X24" i="8"/>
  <c r="AS24" i="8" s="1"/>
  <c r="W24" i="8"/>
  <c r="V24" i="8"/>
  <c r="X23" i="8"/>
  <c r="W23" i="8"/>
  <c r="AR23" i="8" s="1"/>
  <c r="V23" i="8"/>
  <c r="X22" i="8"/>
  <c r="W22" i="8"/>
  <c r="V22" i="8"/>
  <c r="AQ22" i="8" s="1"/>
  <c r="X21" i="8"/>
  <c r="W21" i="8"/>
  <c r="V21" i="8"/>
  <c r="AQ21" i="8" s="1"/>
  <c r="X20" i="8"/>
  <c r="AS20" i="8" s="1"/>
  <c r="W20" i="8"/>
  <c r="V20" i="8"/>
  <c r="X19" i="8"/>
  <c r="AS19" i="8" s="1"/>
  <c r="W19" i="8"/>
  <c r="AR19" i="8" s="1"/>
  <c r="V19" i="8"/>
  <c r="X18" i="8"/>
  <c r="W18" i="8"/>
  <c r="V18" i="8"/>
  <c r="AQ18" i="8" s="1"/>
  <c r="X17" i="8"/>
  <c r="W17" i="8"/>
  <c r="V17" i="8"/>
  <c r="X16" i="8"/>
  <c r="AS16" i="8" s="1"/>
  <c r="W16" i="8"/>
  <c r="V16" i="8"/>
  <c r="X15" i="8"/>
  <c r="AS15" i="8" s="1"/>
  <c r="W15" i="8"/>
  <c r="AR15" i="8" s="1"/>
  <c r="V15" i="8"/>
  <c r="X14" i="8"/>
  <c r="W14" i="8"/>
  <c r="AR14" i="8" s="1"/>
  <c r="V14" i="8"/>
  <c r="AQ14" i="8" s="1"/>
  <c r="X13" i="8"/>
  <c r="W13" i="8"/>
  <c r="V13" i="8"/>
  <c r="X12" i="8"/>
  <c r="AS12" i="8" s="1"/>
  <c r="W12" i="8"/>
  <c r="V12" i="8"/>
  <c r="X11" i="8"/>
  <c r="W11" i="8"/>
  <c r="AR11" i="8" s="1"/>
  <c r="V11" i="8"/>
  <c r="X10" i="8"/>
  <c r="W10" i="8"/>
  <c r="AR10" i="8" s="1"/>
  <c r="V10" i="8"/>
  <c r="AQ10" i="8" s="1"/>
  <c r="X9" i="8"/>
  <c r="W9" i="8"/>
  <c r="V9" i="8"/>
  <c r="AQ9" i="8" s="1"/>
  <c r="X8" i="8"/>
  <c r="AS8" i="8" s="1"/>
  <c r="W8" i="8"/>
  <c r="V8" i="8"/>
  <c r="X7" i="8"/>
  <c r="W7" i="8"/>
  <c r="AR7" i="8" s="1"/>
  <c r="V7" i="8"/>
  <c r="X6" i="8"/>
  <c r="W6" i="8"/>
  <c r="V6" i="8"/>
  <c r="AQ6" i="8" s="1"/>
  <c r="X71" i="9"/>
  <c r="W71" i="9"/>
  <c r="V71" i="9"/>
  <c r="AQ71" i="9" s="1"/>
  <c r="X70" i="9"/>
  <c r="AS70" i="9" s="1"/>
  <c r="W70" i="9"/>
  <c r="V70" i="9"/>
  <c r="X69" i="9"/>
  <c r="AS69" i="9" s="1"/>
  <c r="W69" i="9"/>
  <c r="AR69" i="9" s="1"/>
  <c r="V69" i="9"/>
  <c r="X68" i="9"/>
  <c r="W68" i="9"/>
  <c r="V68" i="9"/>
  <c r="AQ68" i="9" s="1"/>
  <c r="X67" i="9"/>
  <c r="W67" i="9"/>
  <c r="V67" i="9"/>
  <c r="X66" i="9"/>
  <c r="AS66" i="9" s="1"/>
  <c r="W66" i="9"/>
  <c r="V66" i="9"/>
  <c r="X65" i="9"/>
  <c r="AS65" i="9" s="1"/>
  <c r="W65" i="9"/>
  <c r="AR65" i="9" s="1"/>
  <c r="V65" i="9"/>
  <c r="X64" i="9"/>
  <c r="W64" i="9"/>
  <c r="AR64" i="9" s="1"/>
  <c r="V64" i="9"/>
  <c r="AQ64" i="9" s="1"/>
  <c r="X63" i="9"/>
  <c r="W63" i="9"/>
  <c r="V63" i="9"/>
  <c r="X62" i="9"/>
  <c r="AS62" i="9" s="1"/>
  <c r="W62" i="9"/>
  <c r="V62" i="9"/>
  <c r="X61" i="9"/>
  <c r="W61" i="9"/>
  <c r="AR61" i="9" s="1"/>
  <c r="V61" i="9"/>
  <c r="X60" i="9"/>
  <c r="W60" i="9"/>
  <c r="AR60" i="9" s="1"/>
  <c r="V60" i="9"/>
  <c r="AQ60" i="9" s="1"/>
  <c r="X59" i="9"/>
  <c r="W59" i="9"/>
  <c r="V59" i="9"/>
  <c r="AQ59" i="9" s="1"/>
  <c r="X58" i="9"/>
  <c r="AS58" i="9" s="1"/>
  <c r="W58" i="9"/>
  <c r="V58" i="9"/>
  <c r="X57" i="9"/>
  <c r="W57" i="9"/>
  <c r="AR57" i="9" s="1"/>
  <c r="V57" i="9"/>
  <c r="X56" i="9"/>
  <c r="W56" i="9"/>
  <c r="V56" i="9"/>
  <c r="AQ56" i="9" s="1"/>
  <c r="X55" i="9"/>
  <c r="W55" i="9"/>
  <c r="V55" i="9"/>
  <c r="AQ55" i="9" s="1"/>
  <c r="X54" i="9"/>
  <c r="AS54" i="9" s="1"/>
  <c r="W54" i="9"/>
  <c r="V54" i="9"/>
  <c r="X53" i="9"/>
  <c r="AS53" i="9" s="1"/>
  <c r="W53" i="9"/>
  <c r="AR53" i="9" s="1"/>
  <c r="V53" i="9"/>
  <c r="X52" i="9"/>
  <c r="W52" i="9"/>
  <c r="V52" i="9"/>
  <c r="AQ52" i="9" s="1"/>
  <c r="X51" i="9"/>
  <c r="W51" i="9"/>
  <c r="V51" i="9"/>
  <c r="X50" i="9"/>
  <c r="AS50" i="9" s="1"/>
  <c r="W50" i="9"/>
  <c r="V50" i="9"/>
  <c r="X49" i="9"/>
  <c r="AS49" i="9" s="1"/>
  <c r="W49" i="9"/>
  <c r="AR49" i="9" s="1"/>
  <c r="V49" i="9"/>
  <c r="X48" i="9"/>
  <c r="W48" i="9"/>
  <c r="AR48" i="9" s="1"/>
  <c r="V48" i="9"/>
  <c r="AQ48" i="9" s="1"/>
  <c r="X47" i="9"/>
  <c r="W47" i="9"/>
  <c r="V47" i="9"/>
  <c r="X46" i="9"/>
  <c r="AS46" i="9" s="1"/>
  <c r="W46" i="9"/>
  <c r="V46" i="9"/>
  <c r="X45" i="9"/>
  <c r="W45" i="9"/>
  <c r="AR45" i="9" s="1"/>
  <c r="V45" i="9"/>
  <c r="X44" i="9"/>
  <c r="W44" i="9"/>
  <c r="AR44" i="9" s="1"/>
  <c r="V44" i="9"/>
  <c r="AQ44" i="9" s="1"/>
  <c r="X43" i="9"/>
  <c r="W43" i="9"/>
  <c r="V43" i="9"/>
  <c r="AQ43" i="9" s="1"/>
  <c r="X42" i="9"/>
  <c r="AS42" i="9" s="1"/>
  <c r="W42" i="9"/>
  <c r="V42" i="9"/>
  <c r="X41" i="9"/>
  <c r="W41" i="9"/>
  <c r="AR41" i="9" s="1"/>
  <c r="V41" i="9"/>
  <c r="X40" i="9"/>
  <c r="W40" i="9"/>
  <c r="V40" i="9"/>
  <c r="AQ40" i="9" s="1"/>
  <c r="X39" i="9"/>
  <c r="W39" i="9"/>
  <c r="V39" i="9"/>
  <c r="AQ39" i="9" s="1"/>
  <c r="X38" i="9"/>
  <c r="AS38" i="9" s="1"/>
  <c r="W38" i="9"/>
  <c r="V38" i="9"/>
  <c r="X37" i="9"/>
  <c r="AS37" i="9" s="1"/>
  <c r="W37" i="9"/>
  <c r="AR37" i="9" s="1"/>
  <c r="V37" i="9"/>
  <c r="X36" i="9"/>
  <c r="W36" i="9"/>
  <c r="V36" i="9"/>
  <c r="AQ36" i="9" s="1"/>
  <c r="X35" i="9"/>
  <c r="W35" i="9"/>
  <c r="V35" i="9"/>
  <c r="X34" i="9"/>
  <c r="AS34" i="9" s="1"/>
  <c r="W34" i="9"/>
  <c r="V34" i="9"/>
  <c r="X33" i="9"/>
  <c r="AS33" i="9" s="1"/>
  <c r="W33" i="9"/>
  <c r="AR33" i="9" s="1"/>
  <c r="V33" i="9"/>
  <c r="X32" i="9"/>
  <c r="W32" i="9"/>
  <c r="AR32" i="9" s="1"/>
  <c r="V32" i="9"/>
  <c r="AQ32" i="9" s="1"/>
  <c r="X31" i="9"/>
  <c r="W31" i="9"/>
  <c r="V31" i="9"/>
  <c r="X30" i="9"/>
  <c r="AS30" i="9" s="1"/>
  <c r="W30" i="9"/>
  <c r="V30" i="9"/>
  <c r="X29" i="9"/>
  <c r="W29" i="9"/>
  <c r="AR29" i="9" s="1"/>
  <c r="V29" i="9"/>
  <c r="X28" i="9"/>
  <c r="W28" i="9"/>
  <c r="AR28" i="9" s="1"/>
  <c r="V28" i="9"/>
  <c r="AQ28" i="9" s="1"/>
  <c r="X27" i="9"/>
  <c r="W27" i="9"/>
  <c r="V27" i="9"/>
  <c r="AQ27" i="9" s="1"/>
  <c r="X26" i="9"/>
  <c r="AS26" i="9" s="1"/>
  <c r="W26" i="9"/>
  <c r="V26" i="9"/>
  <c r="X25" i="9"/>
  <c r="W25" i="9"/>
  <c r="AR25" i="9" s="1"/>
  <c r="V25" i="9"/>
  <c r="X24" i="9"/>
  <c r="W24" i="9"/>
  <c r="V24" i="9"/>
  <c r="AQ24" i="9" s="1"/>
  <c r="X23" i="9"/>
  <c r="W23" i="9"/>
  <c r="V23" i="9"/>
  <c r="AQ23" i="9" s="1"/>
  <c r="X22" i="9"/>
  <c r="AS22" i="9" s="1"/>
  <c r="W22" i="9"/>
  <c r="V22" i="9"/>
  <c r="X21" i="9"/>
  <c r="AS21" i="9" s="1"/>
  <c r="W21" i="9"/>
  <c r="AR21" i="9" s="1"/>
  <c r="V21" i="9"/>
  <c r="X20" i="9"/>
  <c r="W20" i="9"/>
  <c r="V20" i="9"/>
  <c r="AQ20" i="9" s="1"/>
  <c r="X19" i="9"/>
  <c r="W19" i="9"/>
  <c r="V19" i="9"/>
  <c r="X18" i="9"/>
  <c r="AS18" i="9" s="1"/>
  <c r="W18" i="9"/>
  <c r="V18" i="9"/>
  <c r="X17" i="9"/>
  <c r="AS17" i="9" s="1"/>
  <c r="W17" i="9"/>
  <c r="AR17" i="9" s="1"/>
  <c r="V17" i="9"/>
  <c r="X16" i="9"/>
  <c r="W16" i="9"/>
  <c r="AR16" i="9" s="1"/>
  <c r="V16" i="9"/>
  <c r="AQ16" i="9" s="1"/>
  <c r="X15" i="9"/>
  <c r="W15" i="9"/>
  <c r="V15" i="9"/>
  <c r="X14" i="9"/>
  <c r="AS14" i="9" s="1"/>
  <c r="W14" i="9"/>
  <c r="V14" i="9"/>
  <c r="X13" i="9"/>
  <c r="W13" i="9"/>
  <c r="AR13" i="9" s="1"/>
  <c r="V13" i="9"/>
  <c r="X12" i="9"/>
  <c r="W12" i="9"/>
  <c r="AR12" i="9" s="1"/>
  <c r="V12" i="9"/>
  <c r="AQ12" i="9" s="1"/>
  <c r="X11" i="9"/>
  <c r="W11" i="9"/>
  <c r="V11" i="9"/>
  <c r="AQ11" i="9" s="1"/>
  <c r="X10" i="9"/>
  <c r="AS10" i="9" s="1"/>
  <c r="W10" i="9"/>
  <c r="V10" i="9"/>
  <c r="X9" i="9"/>
  <c r="W9" i="9"/>
  <c r="AR9" i="9" s="1"/>
  <c r="V9" i="9"/>
  <c r="X8" i="9"/>
  <c r="W8" i="9"/>
  <c r="V8" i="9"/>
  <c r="AQ8" i="9" s="1"/>
  <c r="X7" i="9"/>
  <c r="W7" i="9"/>
  <c r="V7" i="9"/>
  <c r="AQ7" i="9" s="1"/>
  <c r="X6" i="9"/>
  <c r="AS6" i="9" s="1"/>
  <c r="W6" i="9"/>
  <c r="V6" i="9"/>
  <c r="X71" i="10"/>
  <c r="AS71" i="10" s="1"/>
  <c r="W71" i="10"/>
  <c r="AR71" i="10" s="1"/>
  <c r="V71" i="10"/>
  <c r="X70" i="10"/>
  <c r="W70" i="10"/>
  <c r="V70" i="10"/>
  <c r="AQ70" i="10" s="1"/>
  <c r="X69" i="10"/>
  <c r="W69" i="10"/>
  <c r="V69" i="10"/>
  <c r="X68" i="10"/>
  <c r="AS68" i="10" s="1"/>
  <c r="W68" i="10"/>
  <c r="V68" i="10"/>
  <c r="X67" i="10"/>
  <c r="AS67" i="10" s="1"/>
  <c r="W67" i="10"/>
  <c r="AR67" i="10" s="1"/>
  <c r="V67" i="10"/>
  <c r="X66" i="10"/>
  <c r="W66" i="10"/>
  <c r="AR66" i="10" s="1"/>
  <c r="V66" i="10"/>
  <c r="AQ66" i="10" s="1"/>
  <c r="X65" i="10"/>
  <c r="W65" i="10"/>
  <c r="V65" i="10"/>
  <c r="X64" i="10"/>
  <c r="AS64" i="10" s="1"/>
  <c r="W64" i="10"/>
  <c r="V64" i="10"/>
  <c r="X63" i="10"/>
  <c r="W63" i="10"/>
  <c r="AR63" i="10" s="1"/>
  <c r="V63" i="10"/>
  <c r="X62" i="10"/>
  <c r="W62" i="10"/>
  <c r="AR62" i="10" s="1"/>
  <c r="V62" i="10"/>
  <c r="AQ62" i="10" s="1"/>
  <c r="X61" i="10"/>
  <c r="W61" i="10"/>
  <c r="V61" i="10"/>
  <c r="AQ61" i="10" s="1"/>
  <c r="X60" i="10"/>
  <c r="AS60" i="10" s="1"/>
  <c r="W60" i="10"/>
  <c r="V60" i="10"/>
  <c r="X59" i="10"/>
  <c r="W59" i="10"/>
  <c r="AR59" i="10" s="1"/>
  <c r="V59" i="10"/>
  <c r="X58" i="10"/>
  <c r="W58" i="10"/>
  <c r="V58" i="10"/>
  <c r="AQ58" i="10" s="1"/>
  <c r="X57" i="10"/>
  <c r="W57" i="10"/>
  <c r="V57" i="10"/>
  <c r="AQ57" i="10" s="1"/>
  <c r="X56" i="10"/>
  <c r="AS56" i="10" s="1"/>
  <c r="W56" i="10"/>
  <c r="V56" i="10"/>
  <c r="X55" i="10"/>
  <c r="AS55" i="10" s="1"/>
  <c r="W55" i="10"/>
  <c r="AR55" i="10" s="1"/>
  <c r="V55" i="10"/>
  <c r="X54" i="10"/>
  <c r="W54" i="10"/>
  <c r="V54" i="10"/>
  <c r="AQ54" i="10" s="1"/>
  <c r="X53" i="10"/>
  <c r="W53" i="10"/>
  <c r="V53" i="10"/>
  <c r="X52" i="10"/>
  <c r="AS52" i="10" s="1"/>
  <c r="W52" i="10"/>
  <c r="V52" i="10"/>
  <c r="X51" i="10"/>
  <c r="AS51" i="10" s="1"/>
  <c r="W51" i="10"/>
  <c r="AR51" i="10" s="1"/>
  <c r="V51" i="10"/>
  <c r="X50" i="10"/>
  <c r="W50" i="10"/>
  <c r="AR50" i="10" s="1"/>
  <c r="V50" i="10"/>
  <c r="AQ50" i="10" s="1"/>
  <c r="X49" i="10"/>
  <c r="W49" i="10"/>
  <c r="V49" i="10"/>
  <c r="X48" i="10"/>
  <c r="AS48" i="10" s="1"/>
  <c r="W48" i="10"/>
  <c r="V48" i="10"/>
  <c r="X47" i="10"/>
  <c r="W47" i="10"/>
  <c r="V47" i="10"/>
  <c r="X46" i="10"/>
  <c r="W46" i="10"/>
  <c r="V46" i="10"/>
  <c r="X45" i="10"/>
  <c r="W45" i="10"/>
  <c r="V45" i="10"/>
  <c r="X44" i="10"/>
  <c r="W44" i="10"/>
  <c r="V44" i="10"/>
  <c r="X43" i="10"/>
  <c r="W43" i="10"/>
  <c r="V43" i="10"/>
  <c r="X42" i="10"/>
  <c r="W42" i="10"/>
  <c r="V42" i="10"/>
  <c r="X41" i="10"/>
  <c r="W41" i="10"/>
  <c r="V41" i="10"/>
  <c r="X40" i="10"/>
  <c r="W40" i="10"/>
  <c r="V40" i="10"/>
  <c r="X39" i="10"/>
  <c r="W39" i="10"/>
  <c r="V39" i="10"/>
  <c r="X38" i="10"/>
  <c r="W38" i="10"/>
  <c r="V38" i="10"/>
  <c r="X37" i="10"/>
  <c r="W37" i="10"/>
  <c r="V37" i="10"/>
  <c r="X36" i="10"/>
  <c r="W36" i="10"/>
  <c r="V36" i="10"/>
  <c r="X35" i="10"/>
  <c r="W35" i="10"/>
  <c r="V35" i="10"/>
  <c r="X34" i="10"/>
  <c r="W34" i="10"/>
  <c r="V34" i="10"/>
  <c r="X33" i="10"/>
  <c r="W33" i="10"/>
  <c r="V33" i="10"/>
  <c r="X32" i="10"/>
  <c r="W32" i="10"/>
  <c r="V32" i="10"/>
  <c r="X31" i="10"/>
  <c r="W31" i="10"/>
  <c r="V31" i="10"/>
  <c r="X30" i="10"/>
  <c r="W30" i="10"/>
  <c r="V30" i="10"/>
  <c r="X29" i="10"/>
  <c r="W29" i="10"/>
  <c r="V29" i="10"/>
  <c r="X28" i="10"/>
  <c r="W28" i="10"/>
  <c r="V28" i="10"/>
  <c r="X27" i="10"/>
  <c r="W27" i="10"/>
  <c r="V27" i="10"/>
  <c r="X26" i="10"/>
  <c r="W26" i="10"/>
  <c r="V26" i="10"/>
  <c r="X25" i="10"/>
  <c r="W25" i="10"/>
  <c r="V25" i="10"/>
  <c r="X24" i="10"/>
  <c r="W24" i="10"/>
  <c r="V24" i="10"/>
  <c r="X23" i="10"/>
  <c r="W23" i="10"/>
  <c r="V23" i="10"/>
  <c r="X22" i="10"/>
  <c r="W22" i="10"/>
  <c r="V22" i="10"/>
  <c r="X21" i="10"/>
  <c r="W21" i="10"/>
  <c r="V21" i="10"/>
  <c r="X20" i="10"/>
  <c r="W20" i="10"/>
  <c r="V20" i="10"/>
  <c r="X19" i="10"/>
  <c r="W19" i="10"/>
  <c r="V19" i="10"/>
  <c r="X18" i="10"/>
  <c r="W18" i="10"/>
  <c r="V18" i="10"/>
  <c r="X17" i="10"/>
  <c r="W17" i="10"/>
  <c r="V17" i="10"/>
  <c r="X16" i="10"/>
  <c r="W16" i="10"/>
  <c r="V16" i="10"/>
  <c r="X15" i="10"/>
  <c r="W15" i="10"/>
  <c r="V15" i="10"/>
  <c r="X14" i="10"/>
  <c r="W14" i="10"/>
  <c r="V14" i="10"/>
  <c r="X13" i="10"/>
  <c r="W13" i="10"/>
  <c r="V13" i="10"/>
  <c r="X12" i="10"/>
  <c r="W12" i="10"/>
  <c r="V12" i="10"/>
  <c r="X11" i="10"/>
  <c r="W11" i="10"/>
  <c r="V11" i="10"/>
  <c r="X10" i="10"/>
  <c r="W10" i="10"/>
  <c r="V10" i="10"/>
  <c r="X9" i="10"/>
  <c r="W9" i="10"/>
  <c r="V9" i="10"/>
  <c r="X8" i="10"/>
  <c r="W8" i="10"/>
  <c r="V8" i="10"/>
  <c r="X7" i="10"/>
  <c r="W7" i="10"/>
  <c r="V7" i="10"/>
  <c r="X6" i="10"/>
  <c r="W6" i="10"/>
  <c r="V6" i="10"/>
  <c r="X71" i="11"/>
  <c r="W71" i="11"/>
  <c r="V71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5" i="11"/>
  <c r="W65" i="11"/>
  <c r="V65" i="11"/>
  <c r="X64" i="11"/>
  <c r="W64" i="11"/>
  <c r="V64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8" i="11"/>
  <c r="W58" i="11"/>
  <c r="V58" i="11"/>
  <c r="X57" i="11"/>
  <c r="W57" i="11"/>
  <c r="V57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51" i="11"/>
  <c r="W51" i="11"/>
  <c r="V51" i="11"/>
  <c r="X50" i="11"/>
  <c r="W50" i="11"/>
  <c r="V50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4" i="11"/>
  <c r="W44" i="11"/>
  <c r="V44" i="11"/>
  <c r="X43" i="11"/>
  <c r="W43" i="11"/>
  <c r="V43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7" i="11"/>
  <c r="W37" i="11"/>
  <c r="V37" i="11"/>
  <c r="X36" i="11"/>
  <c r="W36" i="11"/>
  <c r="V36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30" i="11"/>
  <c r="W30" i="11"/>
  <c r="V30" i="11"/>
  <c r="X29" i="11"/>
  <c r="W29" i="11"/>
  <c r="V29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3" i="11"/>
  <c r="W23" i="11"/>
  <c r="V23" i="11"/>
  <c r="X22" i="11"/>
  <c r="W22" i="11"/>
  <c r="V22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6" i="11"/>
  <c r="W16" i="11"/>
  <c r="V16" i="11"/>
  <c r="X15" i="11"/>
  <c r="W15" i="11"/>
  <c r="V15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X9" i="11"/>
  <c r="W9" i="11"/>
  <c r="V9" i="11"/>
  <c r="X8" i="11"/>
  <c r="W8" i="11"/>
  <c r="V8" i="11"/>
  <c r="X7" i="11"/>
  <c r="W7" i="11"/>
  <c r="V7" i="11"/>
  <c r="X6" i="11"/>
  <c r="W6" i="11"/>
  <c r="V6" i="11"/>
  <c r="X71" i="12"/>
  <c r="W71" i="12"/>
  <c r="V71" i="12"/>
  <c r="X70" i="12"/>
  <c r="W70" i="12"/>
  <c r="V70" i="12"/>
  <c r="X69" i="12"/>
  <c r="W69" i="12"/>
  <c r="V69" i="12"/>
  <c r="X68" i="12"/>
  <c r="W68" i="12"/>
  <c r="V68" i="12"/>
  <c r="X67" i="12"/>
  <c r="W67" i="12"/>
  <c r="V67" i="12"/>
  <c r="X66" i="12"/>
  <c r="W66" i="12"/>
  <c r="V66" i="12"/>
  <c r="X65" i="12"/>
  <c r="W65" i="12"/>
  <c r="V65" i="12"/>
  <c r="X64" i="12"/>
  <c r="W64" i="12"/>
  <c r="V64" i="12"/>
  <c r="X63" i="12"/>
  <c r="W63" i="12"/>
  <c r="V63" i="12"/>
  <c r="X62" i="12"/>
  <c r="W62" i="12"/>
  <c r="V62" i="12"/>
  <c r="X61" i="12"/>
  <c r="W61" i="12"/>
  <c r="V61" i="12"/>
  <c r="X60" i="12"/>
  <c r="W60" i="12"/>
  <c r="V60" i="12"/>
  <c r="X59" i="12"/>
  <c r="W59" i="12"/>
  <c r="V59" i="12"/>
  <c r="X58" i="12"/>
  <c r="W58" i="12"/>
  <c r="V58" i="12"/>
  <c r="X57" i="12"/>
  <c r="W57" i="12"/>
  <c r="V57" i="12"/>
  <c r="X56" i="12"/>
  <c r="W56" i="12"/>
  <c r="V56" i="12"/>
  <c r="X55" i="12"/>
  <c r="W55" i="12"/>
  <c r="V55" i="12"/>
  <c r="X54" i="12"/>
  <c r="W54" i="12"/>
  <c r="V54" i="12"/>
  <c r="X53" i="12"/>
  <c r="W53" i="12"/>
  <c r="V53" i="12"/>
  <c r="X52" i="12"/>
  <c r="W52" i="12"/>
  <c r="V52" i="12"/>
  <c r="X51" i="12"/>
  <c r="W51" i="12"/>
  <c r="V51" i="12"/>
  <c r="X50" i="12"/>
  <c r="W50" i="12"/>
  <c r="V50" i="12"/>
  <c r="X49" i="12"/>
  <c r="W49" i="12"/>
  <c r="V49" i="12"/>
  <c r="X48" i="12"/>
  <c r="W48" i="12"/>
  <c r="V48" i="12"/>
  <c r="X47" i="12"/>
  <c r="W47" i="12"/>
  <c r="V47" i="12"/>
  <c r="X46" i="12"/>
  <c r="W46" i="12"/>
  <c r="V46" i="12"/>
  <c r="X45" i="12"/>
  <c r="W45" i="12"/>
  <c r="V45" i="12"/>
  <c r="X44" i="12"/>
  <c r="W44" i="12"/>
  <c r="V44" i="12"/>
  <c r="X43" i="12"/>
  <c r="W43" i="12"/>
  <c r="V43" i="12"/>
  <c r="X42" i="12"/>
  <c r="W42" i="12"/>
  <c r="V42" i="12"/>
  <c r="X41" i="12"/>
  <c r="W41" i="12"/>
  <c r="V41" i="12"/>
  <c r="X40" i="12"/>
  <c r="W40" i="12"/>
  <c r="V40" i="12"/>
  <c r="X39" i="12"/>
  <c r="W39" i="12"/>
  <c r="V39" i="12"/>
  <c r="X38" i="12"/>
  <c r="W38" i="12"/>
  <c r="V38" i="12"/>
  <c r="X37" i="12"/>
  <c r="W37" i="12"/>
  <c r="V37" i="12"/>
  <c r="X36" i="12"/>
  <c r="W36" i="12"/>
  <c r="V36" i="12"/>
  <c r="X35" i="12"/>
  <c r="W35" i="12"/>
  <c r="V35" i="12"/>
  <c r="X34" i="12"/>
  <c r="W34" i="12"/>
  <c r="V34" i="12"/>
  <c r="X33" i="12"/>
  <c r="W33" i="12"/>
  <c r="V33" i="12"/>
  <c r="X32" i="12"/>
  <c r="W32" i="12"/>
  <c r="V32" i="12"/>
  <c r="X31" i="12"/>
  <c r="W31" i="12"/>
  <c r="V31" i="12"/>
  <c r="X30" i="12"/>
  <c r="W30" i="12"/>
  <c r="V30" i="12"/>
  <c r="X29" i="12"/>
  <c r="W29" i="12"/>
  <c r="V29" i="12"/>
  <c r="X28" i="12"/>
  <c r="W28" i="12"/>
  <c r="V28" i="12"/>
  <c r="X27" i="12"/>
  <c r="W27" i="12"/>
  <c r="V27" i="12"/>
  <c r="X26" i="12"/>
  <c r="W26" i="12"/>
  <c r="V26" i="12"/>
  <c r="X25" i="12"/>
  <c r="W25" i="12"/>
  <c r="V25" i="12"/>
  <c r="X24" i="12"/>
  <c r="W24" i="12"/>
  <c r="V24" i="12"/>
  <c r="X23" i="12"/>
  <c r="W23" i="12"/>
  <c r="V23" i="12"/>
  <c r="X22" i="12"/>
  <c r="W22" i="12"/>
  <c r="V22" i="12"/>
  <c r="X21" i="12"/>
  <c r="W21" i="12"/>
  <c r="V21" i="12"/>
  <c r="X20" i="12"/>
  <c r="W20" i="12"/>
  <c r="V20" i="12"/>
  <c r="X19" i="12"/>
  <c r="W19" i="12"/>
  <c r="V19" i="12"/>
  <c r="X18" i="12"/>
  <c r="W18" i="12"/>
  <c r="V18" i="12"/>
  <c r="X17" i="12"/>
  <c r="W17" i="12"/>
  <c r="V17" i="12"/>
  <c r="X16" i="12"/>
  <c r="W16" i="12"/>
  <c r="V16" i="12"/>
  <c r="X15" i="12"/>
  <c r="W15" i="12"/>
  <c r="V15" i="12"/>
  <c r="X14" i="12"/>
  <c r="W14" i="12"/>
  <c r="V14" i="12"/>
  <c r="X13" i="12"/>
  <c r="W13" i="12"/>
  <c r="V13" i="12"/>
  <c r="X12" i="12"/>
  <c r="W12" i="12"/>
  <c r="V12" i="12"/>
  <c r="X11" i="12"/>
  <c r="W11" i="12"/>
  <c r="V11" i="12"/>
  <c r="X10" i="12"/>
  <c r="W10" i="12"/>
  <c r="V10" i="12"/>
  <c r="X9" i="12"/>
  <c r="W9" i="12"/>
  <c r="V9" i="12"/>
  <c r="X8" i="12"/>
  <c r="W8" i="12"/>
  <c r="V8" i="12"/>
  <c r="X7" i="12"/>
  <c r="W7" i="12"/>
  <c r="V7" i="12"/>
  <c r="X6" i="12"/>
  <c r="W6" i="12"/>
  <c r="V6" i="12"/>
  <c r="X71" i="2"/>
  <c r="W71" i="2"/>
  <c r="V71" i="2"/>
  <c r="X70" i="2"/>
  <c r="W70" i="2"/>
  <c r="V70" i="2"/>
  <c r="X69" i="2"/>
  <c r="W69" i="2"/>
  <c r="V69" i="2"/>
  <c r="X68" i="2"/>
  <c r="W68" i="2"/>
  <c r="AR68" i="2" s="1"/>
  <c r="V68" i="2"/>
  <c r="AQ68" i="2" s="1"/>
  <c r="X67" i="2"/>
  <c r="W67" i="2"/>
  <c r="V67" i="2"/>
  <c r="AQ67" i="2" s="1"/>
  <c r="X66" i="2"/>
  <c r="W66" i="2"/>
  <c r="V66" i="2"/>
  <c r="X65" i="2"/>
  <c r="W65" i="2"/>
  <c r="V65" i="2"/>
  <c r="X64" i="2"/>
  <c r="W64" i="2"/>
  <c r="AR64" i="2" s="1"/>
  <c r="V64" i="2"/>
  <c r="X63" i="2"/>
  <c r="W63" i="2"/>
  <c r="V63" i="2"/>
  <c r="AQ63" i="2" s="1"/>
  <c r="X62" i="2"/>
  <c r="AS62" i="2" s="1"/>
  <c r="W62" i="2"/>
  <c r="V62" i="2"/>
  <c r="X61" i="2"/>
  <c r="AS61" i="2" s="1"/>
  <c r="W61" i="2"/>
  <c r="V61" i="2"/>
  <c r="X60" i="2"/>
  <c r="W60" i="2"/>
  <c r="V60" i="2"/>
  <c r="X59" i="2"/>
  <c r="W59" i="2"/>
  <c r="V59" i="2"/>
  <c r="AQ59" i="2" s="1"/>
  <c r="X58" i="2"/>
  <c r="W58" i="2"/>
  <c r="V58" i="2"/>
  <c r="X57" i="2"/>
  <c r="AS57" i="2" s="1"/>
  <c r="W57" i="2"/>
  <c r="AR57" i="2" s="1"/>
  <c r="V57" i="2"/>
  <c r="X56" i="2"/>
  <c r="W56" i="2"/>
  <c r="AR56" i="2" s="1"/>
  <c r="V56" i="2"/>
  <c r="X55" i="2"/>
  <c r="W55" i="2"/>
  <c r="V55" i="2"/>
  <c r="X54" i="2"/>
  <c r="W54" i="2"/>
  <c r="V54" i="2"/>
  <c r="X53" i="2"/>
  <c r="AS53" i="2" s="1"/>
  <c r="W53" i="2"/>
  <c r="V53" i="2"/>
  <c r="X52" i="2"/>
  <c r="W52" i="2"/>
  <c r="AR52" i="2" s="1"/>
  <c r="V52" i="2"/>
  <c r="AQ52" i="2" s="1"/>
  <c r="X51" i="2"/>
  <c r="W51" i="2"/>
  <c r="V51" i="2"/>
  <c r="AQ51" i="2" s="1"/>
  <c r="X50" i="2"/>
  <c r="W50" i="2"/>
  <c r="V50" i="2"/>
  <c r="X49" i="2"/>
  <c r="W49" i="2"/>
  <c r="V49" i="2"/>
  <c r="X48" i="2"/>
  <c r="W48" i="2"/>
  <c r="AR48" i="2" s="1"/>
  <c r="V48" i="2"/>
  <c r="X47" i="2"/>
  <c r="W47" i="2"/>
  <c r="V47" i="2"/>
  <c r="AQ47" i="2" s="1"/>
  <c r="X46" i="2"/>
  <c r="AS46" i="2" s="1"/>
  <c r="W46" i="2"/>
  <c r="V46" i="2"/>
  <c r="X45" i="2"/>
  <c r="AS45" i="2" s="1"/>
  <c r="W45" i="2"/>
  <c r="V45" i="2"/>
  <c r="X44" i="2"/>
  <c r="W44" i="2"/>
  <c r="V44" i="2"/>
  <c r="X43" i="2"/>
  <c r="W43" i="2"/>
  <c r="V43" i="2"/>
  <c r="AQ43" i="2" s="1"/>
  <c r="X42" i="2"/>
  <c r="W42" i="2"/>
  <c r="V42" i="2"/>
  <c r="X41" i="2"/>
  <c r="AS41" i="2" s="1"/>
  <c r="W41" i="2"/>
  <c r="AR41" i="2" s="1"/>
  <c r="V41" i="2"/>
  <c r="X40" i="2"/>
  <c r="W40" i="2"/>
  <c r="AR40" i="2" s="1"/>
  <c r="V40" i="2"/>
  <c r="X39" i="2"/>
  <c r="W39" i="2"/>
  <c r="V39" i="2"/>
  <c r="X38" i="2"/>
  <c r="W38" i="2"/>
  <c r="V38" i="2"/>
  <c r="X37" i="2"/>
  <c r="AS37" i="2" s="1"/>
  <c r="W37" i="2"/>
  <c r="V37" i="2"/>
  <c r="X36" i="2"/>
  <c r="W36" i="2"/>
  <c r="AR36" i="2" s="1"/>
  <c r="V36" i="2"/>
  <c r="AQ36" i="2" s="1"/>
  <c r="X35" i="2"/>
  <c r="W35" i="2"/>
  <c r="V35" i="2"/>
  <c r="AQ35" i="2" s="1"/>
  <c r="X34" i="2"/>
  <c r="W34" i="2"/>
  <c r="V34" i="2"/>
  <c r="X33" i="2"/>
  <c r="W33" i="2"/>
  <c r="V33" i="2"/>
  <c r="X32" i="2"/>
  <c r="W32" i="2"/>
  <c r="AR32" i="2" s="1"/>
  <c r="V32" i="2"/>
  <c r="X31" i="2"/>
  <c r="W31" i="2"/>
  <c r="V31" i="2"/>
  <c r="AQ31" i="2" s="1"/>
  <c r="X30" i="2"/>
  <c r="W30" i="2"/>
  <c r="V30" i="2"/>
  <c r="X29" i="2"/>
  <c r="AS29" i="2" s="1"/>
  <c r="W29" i="2"/>
  <c r="V29" i="2"/>
  <c r="X28" i="2"/>
  <c r="W28" i="2"/>
  <c r="V28" i="2"/>
  <c r="X27" i="2"/>
  <c r="W27" i="2"/>
  <c r="V27" i="2"/>
  <c r="X26" i="2"/>
  <c r="W26" i="2"/>
  <c r="V26" i="2"/>
  <c r="X25" i="2"/>
  <c r="AS25" i="2" s="1"/>
  <c r="W25" i="2"/>
  <c r="AR25" i="2" s="1"/>
  <c r="V25" i="2"/>
  <c r="X24" i="2"/>
  <c r="W24" i="2"/>
  <c r="AR24" i="2" s="1"/>
  <c r="V24" i="2"/>
  <c r="X23" i="2"/>
  <c r="W23" i="2"/>
  <c r="V23" i="2"/>
  <c r="X22" i="2"/>
  <c r="W22" i="2"/>
  <c r="V22" i="2"/>
  <c r="X21" i="2"/>
  <c r="AS21" i="2" s="1"/>
  <c r="W21" i="2"/>
  <c r="V21" i="2"/>
  <c r="X20" i="2"/>
  <c r="W20" i="2"/>
  <c r="AR20" i="2" s="1"/>
  <c r="V20" i="2"/>
  <c r="AQ20" i="2" s="1"/>
  <c r="X19" i="2"/>
  <c r="W19" i="2"/>
  <c r="V19" i="2"/>
  <c r="AQ19" i="2" s="1"/>
  <c r="X18" i="2"/>
  <c r="W18" i="2"/>
  <c r="V18" i="2"/>
  <c r="X17" i="2"/>
  <c r="W17" i="2"/>
  <c r="V17" i="2"/>
  <c r="X16" i="2"/>
  <c r="W16" i="2"/>
  <c r="AR16" i="2" s="1"/>
  <c r="V16" i="2"/>
  <c r="X15" i="2"/>
  <c r="W15" i="2"/>
  <c r="V15" i="2"/>
  <c r="AQ15" i="2" s="1"/>
  <c r="X14" i="2"/>
  <c r="AS14" i="2" s="1"/>
  <c r="W14" i="2"/>
  <c r="V14" i="2"/>
  <c r="X13" i="2"/>
  <c r="AS13" i="2" s="1"/>
  <c r="W13" i="2"/>
  <c r="V13" i="2"/>
  <c r="X12" i="2"/>
  <c r="W12" i="2"/>
  <c r="V12" i="2"/>
  <c r="X11" i="2"/>
  <c r="W11" i="2"/>
  <c r="V11" i="2"/>
  <c r="AQ11" i="2" s="1"/>
  <c r="X10" i="2"/>
  <c r="W10" i="2"/>
  <c r="V10" i="2"/>
  <c r="X9" i="2"/>
  <c r="AS9" i="2" s="1"/>
  <c r="W9" i="2"/>
  <c r="AR9" i="2" s="1"/>
  <c r="V9" i="2"/>
  <c r="X8" i="2"/>
  <c r="W8" i="2"/>
  <c r="AR8" i="2" s="1"/>
  <c r="V8" i="2"/>
  <c r="X7" i="2"/>
  <c r="W7" i="2"/>
  <c r="V7" i="2"/>
  <c r="X6" i="2"/>
  <c r="W6" i="2"/>
  <c r="V6" i="2"/>
  <c r="L71" i="3"/>
  <c r="K71" i="3"/>
  <c r="J71" i="3"/>
  <c r="L70" i="3"/>
  <c r="K70" i="3"/>
  <c r="J70" i="3"/>
  <c r="L69" i="3"/>
  <c r="K69" i="3"/>
  <c r="J69" i="3"/>
  <c r="L68" i="3"/>
  <c r="K68" i="3"/>
  <c r="J68" i="3"/>
  <c r="L67" i="3"/>
  <c r="K67" i="3"/>
  <c r="J67" i="3"/>
  <c r="L66" i="3"/>
  <c r="K66" i="3"/>
  <c r="J66" i="3"/>
  <c r="L65" i="3"/>
  <c r="K65" i="3"/>
  <c r="J65" i="3"/>
  <c r="L64" i="3"/>
  <c r="K64" i="3"/>
  <c r="J64" i="3"/>
  <c r="L63" i="3"/>
  <c r="K63" i="3"/>
  <c r="J63" i="3"/>
  <c r="L62" i="3"/>
  <c r="K62" i="3"/>
  <c r="J62" i="3"/>
  <c r="L61" i="3"/>
  <c r="K61" i="3"/>
  <c r="J61" i="3"/>
  <c r="L60" i="3"/>
  <c r="K60" i="3"/>
  <c r="J60" i="3"/>
  <c r="L59" i="3"/>
  <c r="K59" i="3"/>
  <c r="J59" i="3"/>
  <c r="L58" i="3"/>
  <c r="K58" i="3"/>
  <c r="J58" i="3"/>
  <c r="L57" i="3"/>
  <c r="K57" i="3"/>
  <c r="J57" i="3"/>
  <c r="L56" i="3"/>
  <c r="K56" i="3"/>
  <c r="J56" i="3"/>
  <c r="L55" i="3"/>
  <c r="K55" i="3"/>
  <c r="J55" i="3"/>
  <c r="L54" i="3"/>
  <c r="K54" i="3"/>
  <c r="J54" i="3"/>
  <c r="L53" i="3"/>
  <c r="K53" i="3"/>
  <c r="J53" i="3"/>
  <c r="L52" i="3"/>
  <c r="K52" i="3"/>
  <c r="J52" i="3"/>
  <c r="L51" i="3"/>
  <c r="K51" i="3"/>
  <c r="J51" i="3"/>
  <c r="L50" i="3"/>
  <c r="K50" i="3"/>
  <c r="J50" i="3"/>
  <c r="L49" i="3"/>
  <c r="K49" i="3"/>
  <c r="J49" i="3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71" i="4"/>
  <c r="K71" i="4"/>
  <c r="J71" i="4"/>
  <c r="L70" i="4"/>
  <c r="K70" i="4"/>
  <c r="J70" i="4"/>
  <c r="L69" i="4"/>
  <c r="K69" i="4"/>
  <c r="J69" i="4"/>
  <c r="L68" i="4"/>
  <c r="K68" i="4"/>
  <c r="J68" i="4"/>
  <c r="L67" i="4"/>
  <c r="K67" i="4"/>
  <c r="J67" i="4"/>
  <c r="L66" i="4"/>
  <c r="K66" i="4"/>
  <c r="J66" i="4"/>
  <c r="L65" i="4"/>
  <c r="K65" i="4"/>
  <c r="J65" i="4"/>
  <c r="L64" i="4"/>
  <c r="K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L55" i="4"/>
  <c r="K55" i="4"/>
  <c r="J55" i="4"/>
  <c r="L54" i="4"/>
  <c r="K54" i="4"/>
  <c r="J54" i="4"/>
  <c r="L53" i="4"/>
  <c r="K53" i="4"/>
  <c r="J53" i="4"/>
  <c r="L52" i="4"/>
  <c r="K52" i="4"/>
  <c r="J52" i="4"/>
  <c r="L51" i="4"/>
  <c r="K51" i="4"/>
  <c r="J51" i="4"/>
  <c r="L50" i="4"/>
  <c r="K50" i="4"/>
  <c r="J50" i="4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71" i="5"/>
  <c r="K71" i="5"/>
  <c r="J71" i="5"/>
  <c r="L70" i="5"/>
  <c r="K70" i="5"/>
  <c r="J70" i="5"/>
  <c r="L69" i="5"/>
  <c r="K69" i="5"/>
  <c r="J69" i="5"/>
  <c r="L68" i="5"/>
  <c r="K68" i="5"/>
  <c r="J68" i="5"/>
  <c r="L67" i="5"/>
  <c r="K67" i="5"/>
  <c r="J67" i="5"/>
  <c r="L66" i="5"/>
  <c r="K66" i="5"/>
  <c r="J66" i="5"/>
  <c r="L65" i="5"/>
  <c r="K65" i="5"/>
  <c r="J65" i="5"/>
  <c r="L64" i="5"/>
  <c r="K64" i="5"/>
  <c r="J64" i="5"/>
  <c r="L63" i="5"/>
  <c r="K63" i="5"/>
  <c r="J63" i="5"/>
  <c r="L62" i="5"/>
  <c r="K62" i="5"/>
  <c r="J62" i="5"/>
  <c r="L61" i="5"/>
  <c r="K61" i="5"/>
  <c r="J61" i="5"/>
  <c r="L60" i="5"/>
  <c r="K60" i="5"/>
  <c r="J60" i="5"/>
  <c r="L59" i="5"/>
  <c r="K59" i="5"/>
  <c r="J59" i="5"/>
  <c r="L58" i="5"/>
  <c r="K58" i="5"/>
  <c r="J58" i="5"/>
  <c r="L57" i="5"/>
  <c r="K57" i="5"/>
  <c r="J57" i="5"/>
  <c r="L56" i="5"/>
  <c r="K56" i="5"/>
  <c r="J56" i="5"/>
  <c r="L55" i="5"/>
  <c r="K55" i="5"/>
  <c r="J55" i="5"/>
  <c r="L54" i="5"/>
  <c r="K54" i="5"/>
  <c r="J54" i="5"/>
  <c r="L53" i="5"/>
  <c r="K53" i="5"/>
  <c r="J53" i="5"/>
  <c r="L52" i="5"/>
  <c r="K52" i="5"/>
  <c r="J52" i="5"/>
  <c r="L51" i="5"/>
  <c r="K51" i="5"/>
  <c r="J51" i="5"/>
  <c r="L50" i="5"/>
  <c r="K50" i="5"/>
  <c r="J50" i="5"/>
  <c r="L49" i="5"/>
  <c r="K49" i="5"/>
  <c r="J49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L13" i="5"/>
  <c r="K13" i="5"/>
  <c r="J13" i="5"/>
  <c r="L12" i="5"/>
  <c r="K12" i="5"/>
  <c r="J12" i="5"/>
  <c r="L11" i="5"/>
  <c r="K11" i="5"/>
  <c r="J11" i="5"/>
  <c r="L10" i="5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L71" i="6"/>
  <c r="K71" i="6"/>
  <c r="J71" i="6"/>
  <c r="L70" i="6"/>
  <c r="K70" i="6"/>
  <c r="J70" i="6"/>
  <c r="L69" i="6"/>
  <c r="K69" i="6"/>
  <c r="J69" i="6"/>
  <c r="L68" i="6"/>
  <c r="K68" i="6"/>
  <c r="J68" i="6"/>
  <c r="L67" i="6"/>
  <c r="K67" i="6"/>
  <c r="J67" i="6"/>
  <c r="L66" i="6"/>
  <c r="K66" i="6"/>
  <c r="J66" i="6"/>
  <c r="L65" i="6"/>
  <c r="K65" i="6"/>
  <c r="J65" i="6"/>
  <c r="L64" i="6"/>
  <c r="K64" i="6"/>
  <c r="J64" i="6"/>
  <c r="L63" i="6"/>
  <c r="K63" i="6"/>
  <c r="J63" i="6"/>
  <c r="L62" i="6"/>
  <c r="K62" i="6"/>
  <c r="J62" i="6"/>
  <c r="L61" i="6"/>
  <c r="K61" i="6"/>
  <c r="J61" i="6"/>
  <c r="L60" i="6"/>
  <c r="K60" i="6"/>
  <c r="J60" i="6"/>
  <c r="L59" i="6"/>
  <c r="K59" i="6"/>
  <c r="J59" i="6"/>
  <c r="L58" i="6"/>
  <c r="K58" i="6"/>
  <c r="J58" i="6"/>
  <c r="L57" i="6"/>
  <c r="K57" i="6"/>
  <c r="J57" i="6"/>
  <c r="L56" i="6"/>
  <c r="K56" i="6"/>
  <c r="J56" i="6"/>
  <c r="L55" i="6"/>
  <c r="K55" i="6"/>
  <c r="J55" i="6"/>
  <c r="L54" i="6"/>
  <c r="K54" i="6"/>
  <c r="J54" i="6"/>
  <c r="L53" i="6"/>
  <c r="K53" i="6"/>
  <c r="J53" i="6"/>
  <c r="L52" i="6"/>
  <c r="K52" i="6"/>
  <c r="J52" i="6"/>
  <c r="L51" i="6"/>
  <c r="K51" i="6"/>
  <c r="J51" i="6"/>
  <c r="L50" i="6"/>
  <c r="K50" i="6"/>
  <c r="J50" i="6"/>
  <c r="L49" i="6"/>
  <c r="K49" i="6"/>
  <c r="J49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13" i="6"/>
  <c r="K13" i="6"/>
  <c r="J13" i="6"/>
  <c r="L12" i="6"/>
  <c r="K12" i="6"/>
  <c r="J12" i="6"/>
  <c r="L11" i="6"/>
  <c r="K11" i="6"/>
  <c r="J11" i="6"/>
  <c r="L10" i="6"/>
  <c r="K10" i="6"/>
  <c r="J10" i="6"/>
  <c r="L9" i="6"/>
  <c r="K9" i="6"/>
  <c r="J9" i="6"/>
  <c r="L8" i="6"/>
  <c r="K8" i="6"/>
  <c r="J8" i="6"/>
  <c r="L7" i="6"/>
  <c r="K7" i="6"/>
  <c r="J7" i="6"/>
  <c r="L6" i="6"/>
  <c r="K6" i="6"/>
  <c r="J6" i="6"/>
  <c r="L71" i="7"/>
  <c r="K71" i="7"/>
  <c r="J71" i="7"/>
  <c r="L70" i="7"/>
  <c r="K70" i="7"/>
  <c r="J70" i="7"/>
  <c r="L69" i="7"/>
  <c r="K69" i="7"/>
  <c r="J69" i="7"/>
  <c r="L68" i="7"/>
  <c r="K68" i="7"/>
  <c r="J68" i="7"/>
  <c r="L67" i="7"/>
  <c r="K67" i="7"/>
  <c r="J67" i="7"/>
  <c r="L66" i="7"/>
  <c r="K66" i="7"/>
  <c r="J66" i="7"/>
  <c r="L65" i="7"/>
  <c r="K65" i="7"/>
  <c r="J65" i="7"/>
  <c r="L64" i="7"/>
  <c r="K64" i="7"/>
  <c r="J64" i="7"/>
  <c r="L63" i="7"/>
  <c r="K63" i="7"/>
  <c r="J63" i="7"/>
  <c r="L62" i="7"/>
  <c r="K62" i="7"/>
  <c r="J62" i="7"/>
  <c r="L61" i="7"/>
  <c r="K61" i="7"/>
  <c r="J61" i="7"/>
  <c r="L60" i="7"/>
  <c r="K60" i="7"/>
  <c r="J60" i="7"/>
  <c r="L59" i="7"/>
  <c r="K59" i="7"/>
  <c r="J59" i="7"/>
  <c r="L58" i="7"/>
  <c r="K58" i="7"/>
  <c r="J58" i="7"/>
  <c r="L57" i="7"/>
  <c r="K57" i="7"/>
  <c r="J57" i="7"/>
  <c r="L56" i="7"/>
  <c r="K56" i="7"/>
  <c r="J56" i="7"/>
  <c r="L55" i="7"/>
  <c r="K55" i="7"/>
  <c r="J55" i="7"/>
  <c r="L54" i="7"/>
  <c r="K54" i="7"/>
  <c r="J54" i="7"/>
  <c r="L53" i="7"/>
  <c r="K53" i="7"/>
  <c r="J53" i="7"/>
  <c r="L52" i="7"/>
  <c r="K52" i="7"/>
  <c r="J52" i="7"/>
  <c r="L51" i="7"/>
  <c r="K51" i="7"/>
  <c r="J51" i="7"/>
  <c r="L50" i="7"/>
  <c r="K50" i="7"/>
  <c r="J50" i="7"/>
  <c r="L49" i="7"/>
  <c r="K49" i="7"/>
  <c r="J49" i="7"/>
  <c r="L48" i="7"/>
  <c r="K48" i="7"/>
  <c r="J48" i="7"/>
  <c r="L47" i="7"/>
  <c r="K47" i="7"/>
  <c r="J47" i="7"/>
  <c r="L46" i="7"/>
  <c r="K46" i="7"/>
  <c r="J46" i="7"/>
  <c r="L45" i="7"/>
  <c r="K45" i="7"/>
  <c r="J45" i="7"/>
  <c r="L44" i="7"/>
  <c r="K44" i="7"/>
  <c r="J44" i="7"/>
  <c r="L43" i="7"/>
  <c r="K43" i="7"/>
  <c r="J43" i="7"/>
  <c r="L42" i="7"/>
  <c r="K42" i="7"/>
  <c r="J42" i="7"/>
  <c r="L41" i="7"/>
  <c r="K41" i="7"/>
  <c r="J41" i="7"/>
  <c r="L40" i="7"/>
  <c r="K40" i="7"/>
  <c r="J40" i="7"/>
  <c r="L39" i="7"/>
  <c r="K39" i="7"/>
  <c r="J39" i="7"/>
  <c r="L38" i="7"/>
  <c r="K38" i="7"/>
  <c r="J38" i="7"/>
  <c r="L37" i="7"/>
  <c r="K37" i="7"/>
  <c r="J37" i="7"/>
  <c r="L36" i="7"/>
  <c r="K36" i="7"/>
  <c r="J36" i="7"/>
  <c r="L35" i="7"/>
  <c r="K35" i="7"/>
  <c r="J35" i="7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K8" i="7"/>
  <c r="J8" i="7"/>
  <c r="L7" i="7"/>
  <c r="K7" i="7"/>
  <c r="J7" i="7"/>
  <c r="L6" i="7"/>
  <c r="K6" i="7"/>
  <c r="J6" i="7"/>
  <c r="L71" i="8"/>
  <c r="K71" i="8"/>
  <c r="J71" i="8"/>
  <c r="L70" i="8"/>
  <c r="K70" i="8"/>
  <c r="J70" i="8"/>
  <c r="L69" i="8"/>
  <c r="K69" i="8"/>
  <c r="J69" i="8"/>
  <c r="L68" i="8"/>
  <c r="K68" i="8"/>
  <c r="J68" i="8"/>
  <c r="L67" i="8"/>
  <c r="K67" i="8"/>
  <c r="J67" i="8"/>
  <c r="L66" i="8"/>
  <c r="K66" i="8"/>
  <c r="J66" i="8"/>
  <c r="L65" i="8"/>
  <c r="K65" i="8"/>
  <c r="J65" i="8"/>
  <c r="L64" i="8"/>
  <c r="K64" i="8"/>
  <c r="J64" i="8"/>
  <c r="L63" i="8"/>
  <c r="K63" i="8"/>
  <c r="J63" i="8"/>
  <c r="L62" i="8"/>
  <c r="K62" i="8"/>
  <c r="J62" i="8"/>
  <c r="L61" i="8"/>
  <c r="K61" i="8"/>
  <c r="J61" i="8"/>
  <c r="L60" i="8"/>
  <c r="K60" i="8"/>
  <c r="J60" i="8"/>
  <c r="L59" i="8"/>
  <c r="K59" i="8"/>
  <c r="J59" i="8"/>
  <c r="L58" i="8"/>
  <c r="K58" i="8"/>
  <c r="J58" i="8"/>
  <c r="L57" i="8"/>
  <c r="K57" i="8"/>
  <c r="J57" i="8"/>
  <c r="L56" i="8"/>
  <c r="K56" i="8"/>
  <c r="J56" i="8"/>
  <c r="L55" i="8"/>
  <c r="K55" i="8"/>
  <c r="J55" i="8"/>
  <c r="L54" i="8"/>
  <c r="K54" i="8"/>
  <c r="J54" i="8"/>
  <c r="L53" i="8"/>
  <c r="K53" i="8"/>
  <c r="J53" i="8"/>
  <c r="L52" i="8"/>
  <c r="K52" i="8"/>
  <c r="J52" i="8"/>
  <c r="L51" i="8"/>
  <c r="K51" i="8"/>
  <c r="J51" i="8"/>
  <c r="L50" i="8"/>
  <c r="K50" i="8"/>
  <c r="J50" i="8"/>
  <c r="L49" i="8"/>
  <c r="K49" i="8"/>
  <c r="J49" i="8"/>
  <c r="L48" i="8"/>
  <c r="K48" i="8"/>
  <c r="J48" i="8"/>
  <c r="L47" i="8"/>
  <c r="K47" i="8"/>
  <c r="J47" i="8"/>
  <c r="L46" i="8"/>
  <c r="K46" i="8"/>
  <c r="J46" i="8"/>
  <c r="L45" i="8"/>
  <c r="K45" i="8"/>
  <c r="J45" i="8"/>
  <c r="L44" i="8"/>
  <c r="K44" i="8"/>
  <c r="J44" i="8"/>
  <c r="L43" i="8"/>
  <c r="K43" i="8"/>
  <c r="J43" i="8"/>
  <c r="L42" i="8"/>
  <c r="K42" i="8"/>
  <c r="J42" i="8"/>
  <c r="L41" i="8"/>
  <c r="K41" i="8"/>
  <c r="J41" i="8"/>
  <c r="L40" i="8"/>
  <c r="K40" i="8"/>
  <c r="J40" i="8"/>
  <c r="L39" i="8"/>
  <c r="K39" i="8"/>
  <c r="J39" i="8"/>
  <c r="L38" i="8"/>
  <c r="K38" i="8"/>
  <c r="J38" i="8"/>
  <c r="L37" i="8"/>
  <c r="K37" i="8"/>
  <c r="J37" i="8"/>
  <c r="L36" i="8"/>
  <c r="K36" i="8"/>
  <c r="J36" i="8"/>
  <c r="L35" i="8"/>
  <c r="K35" i="8"/>
  <c r="J35" i="8"/>
  <c r="L34" i="8"/>
  <c r="K34" i="8"/>
  <c r="J34" i="8"/>
  <c r="L33" i="8"/>
  <c r="K33" i="8"/>
  <c r="J33" i="8"/>
  <c r="L32" i="8"/>
  <c r="K32" i="8"/>
  <c r="J32" i="8"/>
  <c r="L31" i="8"/>
  <c r="K31" i="8"/>
  <c r="J31" i="8"/>
  <c r="L30" i="8"/>
  <c r="K30" i="8"/>
  <c r="J30" i="8"/>
  <c r="L29" i="8"/>
  <c r="K29" i="8"/>
  <c r="J29" i="8"/>
  <c r="L28" i="8"/>
  <c r="K28" i="8"/>
  <c r="J28" i="8"/>
  <c r="L27" i="8"/>
  <c r="K27" i="8"/>
  <c r="J27" i="8"/>
  <c r="L26" i="8"/>
  <c r="K26" i="8"/>
  <c r="J26" i="8"/>
  <c r="L25" i="8"/>
  <c r="K25" i="8"/>
  <c r="J25" i="8"/>
  <c r="L24" i="8"/>
  <c r="K24" i="8"/>
  <c r="J24" i="8"/>
  <c r="L23" i="8"/>
  <c r="K23" i="8"/>
  <c r="J23" i="8"/>
  <c r="L22" i="8"/>
  <c r="K22" i="8"/>
  <c r="J22" i="8"/>
  <c r="L21" i="8"/>
  <c r="K21" i="8"/>
  <c r="J21" i="8"/>
  <c r="L20" i="8"/>
  <c r="K20" i="8"/>
  <c r="J20" i="8"/>
  <c r="L19" i="8"/>
  <c r="K19" i="8"/>
  <c r="J19" i="8"/>
  <c r="L18" i="8"/>
  <c r="K18" i="8"/>
  <c r="J18" i="8"/>
  <c r="L17" i="8"/>
  <c r="K17" i="8"/>
  <c r="J17" i="8"/>
  <c r="L16" i="8"/>
  <c r="K16" i="8"/>
  <c r="J16" i="8"/>
  <c r="L15" i="8"/>
  <c r="K15" i="8"/>
  <c r="J15" i="8"/>
  <c r="L14" i="8"/>
  <c r="K14" i="8"/>
  <c r="J14" i="8"/>
  <c r="L13" i="8"/>
  <c r="K13" i="8"/>
  <c r="J13" i="8"/>
  <c r="L12" i="8"/>
  <c r="K12" i="8"/>
  <c r="J12" i="8"/>
  <c r="L11" i="8"/>
  <c r="K11" i="8"/>
  <c r="J11" i="8"/>
  <c r="L10" i="8"/>
  <c r="K10" i="8"/>
  <c r="J10" i="8"/>
  <c r="L9" i="8"/>
  <c r="K9" i="8"/>
  <c r="J9" i="8"/>
  <c r="L8" i="8"/>
  <c r="K8" i="8"/>
  <c r="J8" i="8"/>
  <c r="L7" i="8"/>
  <c r="K7" i="8"/>
  <c r="J7" i="8"/>
  <c r="L6" i="8"/>
  <c r="K6" i="8"/>
  <c r="J6" i="8"/>
  <c r="L71" i="9"/>
  <c r="K71" i="9"/>
  <c r="J71" i="9"/>
  <c r="L70" i="9"/>
  <c r="K70" i="9"/>
  <c r="J70" i="9"/>
  <c r="L69" i="9"/>
  <c r="K69" i="9"/>
  <c r="J69" i="9"/>
  <c r="L68" i="9"/>
  <c r="K68" i="9"/>
  <c r="J68" i="9"/>
  <c r="L67" i="9"/>
  <c r="K67" i="9"/>
  <c r="J67" i="9"/>
  <c r="L66" i="9"/>
  <c r="K66" i="9"/>
  <c r="J66" i="9"/>
  <c r="L65" i="9"/>
  <c r="K65" i="9"/>
  <c r="J65" i="9"/>
  <c r="L64" i="9"/>
  <c r="K64" i="9"/>
  <c r="J64" i="9"/>
  <c r="L63" i="9"/>
  <c r="K63" i="9"/>
  <c r="J63" i="9"/>
  <c r="L62" i="9"/>
  <c r="K62" i="9"/>
  <c r="J62" i="9"/>
  <c r="L61" i="9"/>
  <c r="K61" i="9"/>
  <c r="J61" i="9"/>
  <c r="L60" i="9"/>
  <c r="K60" i="9"/>
  <c r="J60" i="9"/>
  <c r="L59" i="9"/>
  <c r="K59" i="9"/>
  <c r="J59" i="9"/>
  <c r="L58" i="9"/>
  <c r="K58" i="9"/>
  <c r="J58" i="9"/>
  <c r="L57" i="9"/>
  <c r="K57" i="9"/>
  <c r="J57" i="9"/>
  <c r="L56" i="9"/>
  <c r="K56" i="9"/>
  <c r="J56" i="9"/>
  <c r="L55" i="9"/>
  <c r="K55" i="9"/>
  <c r="J55" i="9"/>
  <c r="L54" i="9"/>
  <c r="K54" i="9"/>
  <c r="J54" i="9"/>
  <c r="L53" i="9"/>
  <c r="K53" i="9"/>
  <c r="J53" i="9"/>
  <c r="L52" i="9"/>
  <c r="K52" i="9"/>
  <c r="J52" i="9"/>
  <c r="L51" i="9"/>
  <c r="K51" i="9"/>
  <c r="J51" i="9"/>
  <c r="L50" i="9"/>
  <c r="K50" i="9"/>
  <c r="J50" i="9"/>
  <c r="L49" i="9"/>
  <c r="K49" i="9"/>
  <c r="J49" i="9"/>
  <c r="L48" i="9"/>
  <c r="K48" i="9"/>
  <c r="J48" i="9"/>
  <c r="L47" i="9"/>
  <c r="K47" i="9"/>
  <c r="J47" i="9"/>
  <c r="L46" i="9"/>
  <c r="K46" i="9"/>
  <c r="J46" i="9"/>
  <c r="L45" i="9"/>
  <c r="K45" i="9"/>
  <c r="J45" i="9"/>
  <c r="L44" i="9"/>
  <c r="K44" i="9"/>
  <c r="J44" i="9"/>
  <c r="L43" i="9"/>
  <c r="K43" i="9"/>
  <c r="J43" i="9"/>
  <c r="L42" i="9"/>
  <c r="K42" i="9"/>
  <c r="J42" i="9"/>
  <c r="L41" i="9"/>
  <c r="K41" i="9"/>
  <c r="J41" i="9"/>
  <c r="L40" i="9"/>
  <c r="K40" i="9"/>
  <c r="J40" i="9"/>
  <c r="L39" i="9"/>
  <c r="K39" i="9"/>
  <c r="J39" i="9"/>
  <c r="L38" i="9"/>
  <c r="K38" i="9"/>
  <c r="J38" i="9"/>
  <c r="L37" i="9"/>
  <c r="K37" i="9"/>
  <c r="J37" i="9"/>
  <c r="L36" i="9"/>
  <c r="K36" i="9"/>
  <c r="J36" i="9"/>
  <c r="L35" i="9"/>
  <c r="K35" i="9"/>
  <c r="J35" i="9"/>
  <c r="L34" i="9"/>
  <c r="K34" i="9"/>
  <c r="J34" i="9"/>
  <c r="L33" i="9"/>
  <c r="K33" i="9"/>
  <c r="J33" i="9"/>
  <c r="L32" i="9"/>
  <c r="K32" i="9"/>
  <c r="J32" i="9"/>
  <c r="L31" i="9"/>
  <c r="K31" i="9"/>
  <c r="J3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4" i="9"/>
  <c r="K24" i="9"/>
  <c r="J24" i="9"/>
  <c r="L23" i="9"/>
  <c r="K23" i="9"/>
  <c r="J23" i="9"/>
  <c r="L22" i="9"/>
  <c r="K22" i="9"/>
  <c r="J22" i="9"/>
  <c r="L21" i="9"/>
  <c r="K21" i="9"/>
  <c r="J21" i="9"/>
  <c r="L20" i="9"/>
  <c r="K20" i="9"/>
  <c r="J20" i="9"/>
  <c r="L19" i="9"/>
  <c r="K19" i="9"/>
  <c r="J19" i="9"/>
  <c r="L18" i="9"/>
  <c r="K18" i="9"/>
  <c r="J18" i="9"/>
  <c r="L17" i="9"/>
  <c r="K17" i="9"/>
  <c r="J17" i="9"/>
  <c r="L16" i="9"/>
  <c r="K16" i="9"/>
  <c r="J16" i="9"/>
  <c r="L15" i="9"/>
  <c r="K15" i="9"/>
  <c r="J15" i="9"/>
  <c r="L14" i="9"/>
  <c r="K14" i="9"/>
  <c r="J14" i="9"/>
  <c r="L13" i="9"/>
  <c r="K13" i="9"/>
  <c r="J13" i="9"/>
  <c r="L12" i="9"/>
  <c r="K12" i="9"/>
  <c r="J12" i="9"/>
  <c r="L11" i="9"/>
  <c r="K11" i="9"/>
  <c r="J11" i="9"/>
  <c r="L10" i="9"/>
  <c r="K10" i="9"/>
  <c r="J10" i="9"/>
  <c r="L9" i="9"/>
  <c r="K9" i="9"/>
  <c r="J9" i="9"/>
  <c r="L8" i="9"/>
  <c r="K8" i="9"/>
  <c r="J8" i="9"/>
  <c r="L7" i="9"/>
  <c r="K7" i="9"/>
  <c r="J7" i="9"/>
  <c r="L6" i="9"/>
  <c r="K6" i="9"/>
  <c r="J6" i="9"/>
  <c r="L71" i="10"/>
  <c r="K71" i="10"/>
  <c r="J71" i="10"/>
  <c r="L70" i="10"/>
  <c r="K70" i="10"/>
  <c r="J70" i="10"/>
  <c r="L69" i="10"/>
  <c r="K69" i="10"/>
  <c r="J69" i="10"/>
  <c r="L68" i="10"/>
  <c r="K68" i="10"/>
  <c r="J68" i="10"/>
  <c r="L67" i="10"/>
  <c r="K67" i="10"/>
  <c r="J67" i="10"/>
  <c r="L66" i="10"/>
  <c r="K66" i="10"/>
  <c r="J66" i="10"/>
  <c r="L65" i="10"/>
  <c r="K65" i="10"/>
  <c r="J65" i="10"/>
  <c r="L64" i="10"/>
  <c r="K64" i="10"/>
  <c r="J64" i="10"/>
  <c r="L63" i="10"/>
  <c r="K63" i="10"/>
  <c r="J63" i="10"/>
  <c r="L62" i="10"/>
  <c r="K62" i="10"/>
  <c r="J62" i="10"/>
  <c r="L61" i="10"/>
  <c r="K61" i="10"/>
  <c r="J61" i="10"/>
  <c r="L60" i="10"/>
  <c r="K60" i="10"/>
  <c r="J60" i="10"/>
  <c r="L59" i="10"/>
  <c r="K59" i="10"/>
  <c r="J59" i="10"/>
  <c r="L58" i="10"/>
  <c r="K58" i="10"/>
  <c r="J58" i="10"/>
  <c r="L57" i="10"/>
  <c r="K57" i="10"/>
  <c r="J57" i="10"/>
  <c r="L56" i="10"/>
  <c r="K56" i="10"/>
  <c r="J56" i="10"/>
  <c r="L55" i="10"/>
  <c r="K55" i="10"/>
  <c r="J55" i="10"/>
  <c r="L54" i="10"/>
  <c r="K54" i="10"/>
  <c r="J54" i="10"/>
  <c r="L53" i="10"/>
  <c r="K53" i="10"/>
  <c r="J53" i="10"/>
  <c r="L52" i="10"/>
  <c r="K52" i="10"/>
  <c r="J52" i="10"/>
  <c r="L51" i="10"/>
  <c r="K51" i="10"/>
  <c r="J51" i="10"/>
  <c r="L50" i="10"/>
  <c r="K50" i="10"/>
  <c r="J50" i="10"/>
  <c r="L49" i="10"/>
  <c r="K49" i="10"/>
  <c r="J49" i="10"/>
  <c r="L48" i="10"/>
  <c r="K48" i="10"/>
  <c r="J48" i="10"/>
  <c r="L47" i="10"/>
  <c r="K47" i="10"/>
  <c r="J47" i="10"/>
  <c r="L46" i="10"/>
  <c r="K46" i="10"/>
  <c r="J46" i="10"/>
  <c r="L45" i="10"/>
  <c r="K45" i="10"/>
  <c r="J45" i="10"/>
  <c r="L44" i="10"/>
  <c r="K44" i="10"/>
  <c r="J44" i="10"/>
  <c r="L43" i="10"/>
  <c r="K43" i="10"/>
  <c r="J43" i="10"/>
  <c r="L42" i="10"/>
  <c r="K42" i="10"/>
  <c r="J42" i="10"/>
  <c r="L41" i="10"/>
  <c r="K41" i="10"/>
  <c r="J41" i="10"/>
  <c r="L40" i="10"/>
  <c r="K40" i="10"/>
  <c r="J40" i="10"/>
  <c r="L39" i="10"/>
  <c r="K39" i="10"/>
  <c r="J39" i="10"/>
  <c r="L38" i="10"/>
  <c r="K38" i="10"/>
  <c r="J38" i="10"/>
  <c r="L37" i="10"/>
  <c r="K37" i="10"/>
  <c r="J37" i="10"/>
  <c r="L36" i="10"/>
  <c r="K36" i="10"/>
  <c r="J36" i="10"/>
  <c r="L35" i="10"/>
  <c r="K35" i="10"/>
  <c r="J35" i="10"/>
  <c r="L34" i="10"/>
  <c r="K34" i="10"/>
  <c r="J34" i="10"/>
  <c r="L33" i="10"/>
  <c r="K33" i="10"/>
  <c r="J33" i="10"/>
  <c r="L32" i="10"/>
  <c r="K32" i="10"/>
  <c r="J32" i="10"/>
  <c r="L31" i="10"/>
  <c r="K31" i="10"/>
  <c r="J31" i="10"/>
  <c r="L30" i="10"/>
  <c r="K30" i="10"/>
  <c r="J30" i="10"/>
  <c r="L29" i="10"/>
  <c r="K29" i="10"/>
  <c r="J29" i="10"/>
  <c r="L28" i="10"/>
  <c r="K28" i="10"/>
  <c r="J28" i="10"/>
  <c r="L27" i="10"/>
  <c r="K27" i="10"/>
  <c r="J27" i="10"/>
  <c r="L26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L21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  <c r="L6" i="10"/>
  <c r="K6" i="10"/>
  <c r="J6" i="10"/>
  <c r="L71" i="11"/>
  <c r="K71" i="11"/>
  <c r="J71" i="11"/>
  <c r="L70" i="11"/>
  <c r="K70" i="11"/>
  <c r="J70" i="11"/>
  <c r="L69" i="11"/>
  <c r="K69" i="11"/>
  <c r="J69" i="11"/>
  <c r="L68" i="11"/>
  <c r="K68" i="11"/>
  <c r="J68" i="11"/>
  <c r="L67" i="11"/>
  <c r="K67" i="11"/>
  <c r="J67" i="11"/>
  <c r="L66" i="11"/>
  <c r="K66" i="11"/>
  <c r="J66" i="11"/>
  <c r="L65" i="11"/>
  <c r="K65" i="11"/>
  <c r="J65" i="11"/>
  <c r="L64" i="11"/>
  <c r="K64" i="11"/>
  <c r="J64" i="11"/>
  <c r="L63" i="11"/>
  <c r="K63" i="11"/>
  <c r="J63" i="11"/>
  <c r="L62" i="11"/>
  <c r="K62" i="11"/>
  <c r="J62" i="11"/>
  <c r="L61" i="11"/>
  <c r="K61" i="11"/>
  <c r="J61" i="11"/>
  <c r="L60" i="11"/>
  <c r="K60" i="11"/>
  <c r="J60" i="11"/>
  <c r="L59" i="11"/>
  <c r="K59" i="11"/>
  <c r="J59" i="11"/>
  <c r="L58" i="11"/>
  <c r="K58" i="11"/>
  <c r="J58" i="11"/>
  <c r="L57" i="11"/>
  <c r="K57" i="11"/>
  <c r="J57" i="11"/>
  <c r="L56" i="11"/>
  <c r="K56" i="11"/>
  <c r="J56" i="11"/>
  <c r="L55" i="11"/>
  <c r="K55" i="11"/>
  <c r="J55" i="11"/>
  <c r="L54" i="11"/>
  <c r="K54" i="11"/>
  <c r="J54" i="11"/>
  <c r="L53" i="11"/>
  <c r="K53" i="11"/>
  <c r="J53" i="11"/>
  <c r="L52" i="11"/>
  <c r="K52" i="11"/>
  <c r="J52" i="11"/>
  <c r="L51" i="11"/>
  <c r="K51" i="11"/>
  <c r="J51" i="11"/>
  <c r="L50" i="11"/>
  <c r="K50" i="11"/>
  <c r="J50" i="11"/>
  <c r="L49" i="11"/>
  <c r="K49" i="11"/>
  <c r="J49" i="11"/>
  <c r="L48" i="11"/>
  <c r="K48" i="11"/>
  <c r="J48" i="11"/>
  <c r="L47" i="11"/>
  <c r="K47" i="11"/>
  <c r="J47" i="11"/>
  <c r="L46" i="11"/>
  <c r="K46" i="11"/>
  <c r="J46" i="11"/>
  <c r="L45" i="11"/>
  <c r="K45" i="11"/>
  <c r="J45" i="11"/>
  <c r="L44" i="11"/>
  <c r="K44" i="11"/>
  <c r="J44" i="11"/>
  <c r="L43" i="11"/>
  <c r="K43" i="11"/>
  <c r="J43" i="11"/>
  <c r="L42" i="11"/>
  <c r="K42" i="11"/>
  <c r="J42" i="11"/>
  <c r="L41" i="11"/>
  <c r="K41" i="11"/>
  <c r="J41" i="11"/>
  <c r="L40" i="11"/>
  <c r="K40" i="11"/>
  <c r="J40" i="11"/>
  <c r="L39" i="11"/>
  <c r="K39" i="11"/>
  <c r="J39" i="11"/>
  <c r="L38" i="11"/>
  <c r="K38" i="11"/>
  <c r="J38" i="11"/>
  <c r="L37" i="11"/>
  <c r="K37" i="11"/>
  <c r="J37" i="11"/>
  <c r="L36" i="11"/>
  <c r="K36" i="11"/>
  <c r="J36" i="11"/>
  <c r="L35" i="11"/>
  <c r="K35" i="11"/>
  <c r="J35" i="11"/>
  <c r="L34" i="11"/>
  <c r="K34" i="11"/>
  <c r="J34" i="11"/>
  <c r="L33" i="11"/>
  <c r="K33" i="11"/>
  <c r="J33" i="11"/>
  <c r="L32" i="11"/>
  <c r="K32" i="11"/>
  <c r="J32" i="11"/>
  <c r="L31" i="11"/>
  <c r="K31" i="11"/>
  <c r="J31" i="11"/>
  <c r="L30" i="11"/>
  <c r="K30" i="11"/>
  <c r="J30" i="11"/>
  <c r="L29" i="11"/>
  <c r="K29" i="11"/>
  <c r="J29" i="11"/>
  <c r="L28" i="11"/>
  <c r="K28" i="11"/>
  <c r="J28" i="11"/>
  <c r="L27" i="11"/>
  <c r="K27" i="11"/>
  <c r="J27" i="11"/>
  <c r="L26" i="11"/>
  <c r="K26" i="11"/>
  <c r="J26" i="11"/>
  <c r="L25" i="11"/>
  <c r="K25" i="11"/>
  <c r="J25" i="11"/>
  <c r="L24" i="11"/>
  <c r="K24" i="11"/>
  <c r="J24" i="11"/>
  <c r="L23" i="11"/>
  <c r="K23" i="11"/>
  <c r="J23" i="11"/>
  <c r="L22" i="11"/>
  <c r="K22" i="11"/>
  <c r="J22" i="11"/>
  <c r="L21" i="11"/>
  <c r="K21" i="11"/>
  <c r="J21" i="11"/>
  <c r="L20" i="11"/>
  <c r="K20" i="11"/>
  <c r="J20" i="11"/>
  <c r="L19" i="11"/>
  <c r="K19" i="11"/>
  <c r="J19" i="11"/>
  <c r="L18" i="11"/>
  <c r="K18" i="11"/>
  <c r="J18" i="11"/>
  <c r="L17" i="11"/>
  <c r="K17" i="11"/>
  <c r="J17" i="11"/>
  <c r="L16" i="11"/>
  <c r="K16" i="11"/>
  <c r="J16" i="11"/>
  <c r="L15" i="11"/>
  <c r="K15" i="11"/>
  <c r="J15" i="11"/>
  <c r="L14" i="11"/>
  <c r="K14" i="11"/>
  <c r="J14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L9" i="11"/>
  <c r="K9" i="11"/>
  <c r="J9" i="11"/>
  <c r="L8" i="11"/>
  <c r="K8" i="11"/>
  <c r="J8" i="11"/>
  <c r="L7" i="11"/>
  <c r="K7" i="11"/>
  <c r="J7" i="11"/>
  <c r="L6" i="11"/>
  <c r="K6" i="11"/>
  <c r="J6" i="11"/>
  <c r="L71" i="12"/>
  <c r="K71" i="12"/>
  <c r="J71" i="12"/>
  <c r="L70" i="12"/>
  <c r="K70" i="12"/>
  <c r="J70" i="12"/>
  <c r="L69" i="12"/>
  <c r="K69" i="12"/>
  <c r="J69" i="12"/>
  <c r="L68" i="12"/>
  <c r="K68" i="12"/>
  <c r="J68" i="12"/>
  <c r="L67" i="12"/>
  <c r="K67" i="12"/>
  <c r="J67" i="12"/>
  <c r="L66" i="12"/>
  <c r="K66" i="12"/>
  <c r="J66" i="12"/>
  <c r="L65" i="12"/>
  <c r="K65" i="12"/>
  <c r="J65" i="12"/>
  <c r="K64" i="12"/>
  <c r="J64" i="12"/>
  <c r="L63" i="12"/>
  <c r="K63" i="12"/>
  <c r="J63" i="12"/>
  <c r="L62" i="12"/>
  <c r="K62" i="12"/>
  <c r="J62" i="12"/>
  <c r="L61" i="12"/>
  <c r="K61" i="12"/>
  <c r="J61" i="12"/>
  <c r="L60" i="12"/>
  <c r="K60" i="12"/>
  <c r="J60" i="12"/>
  <c r="L59" i="12"/>
  <c r="K59" i="12"/>
  <c r="J59" i="12"/>
  <c r="L58" i="12"/>
  <c r="K58" i="12"/>
  <c r="J58" i="12"/>
  <c r="L57" i="12"/>
  <c r="K57" i="12"/>
  <c r="J57" i="12"/>
  <c r="L56" i="12"/>
  <c r="K56" i="12"/>
  <c r="J56" i="12"/>
  <c r="L55" i="12"/>
  <c r="K55" i="12"/>
  <c r="J55" i="12"/>
  <c r="L54" i="12"/>
  <c r="K54" i="12"/>
  <c r="J54" i="12"/>
  <c r="L53" i="12"/>
  <c r="K53" i="12"/>
  <c r="J53" i="12"/>
  <c r="L52" i="12"/>
  <c r="K52" i="12"/>
  <c r="J52" i="12"/>
  <c r="L51" i="12"/>
  <c r="K51" i="12"/>
  <c r="J51" i="12"/>
  <c r="L50" i="12"/>
  <c r="K50" i="12"/>
  <c r="J50" i="12"/>
  <c r="L49" i="12"/>
  <c r="K49" i="12"/>
  <c r="J49" i="12"/>
  <c r="L48" i="12"/>
  <c r="K48" i="12"/>
  <c r="J48" i="12"/>
  <c r="L47" i="12"/>
  <c r="K47" i="12"/>
  <c r="J47" i="12"/>
  <c r="L46" i="12"/>
  <c r="K46" i="12"/>
  <c r="J46" i="12"/>
  <c r="L45" i="12"/>
  <c r="K45" i="12"/>
  <c r="J45" i="12"/>
  <c r="L44" i="12"/>
  <c r="K44" i="12"/>
  <c r="J44" i="12"/>
  <c r="L43" i="12"/>
  <c r="K43" i="12"/>
  <c r="J43" i="12"/>
  <c r="L42" i="12"/>
  <c r="K42" i="12"/>
  <c r="J42" i="12"/>
  <c r="L41" i="12"/>
  <c r="K41" i="12"/>
  <c r="J41" i="12"/>
  <c r="L40" i="12"/>
  <c r="K40" i="12"/>
  <c r="J40" i="12"/>
  <c r="L39" i="12"/>
  <c r="K39" i="12"/>
  <c r="J39" i="12"/>
  <c r="L38" i="12"/>
  <c r="K38" i="12"/>
  <c r="J38" i="12"/>
  <c r="L37" i="12"/>
  <c r="K37" i="12"/>
  <c r="J37" i="12"/>
  <c r="L36" i="12"/>
  <c r="K36" i="12"/>
  <c r="J36" i="12"/>
  <c r="L35" i="12"/>
  <c r="K35" i="12"/>
  <c r="J35" i="12"/>
  <c r="L34" i="12"/>
  <c r="K34" i="12"/>
  <c r="J34" i="12"/>
  <c r="L33" i="12"/>
  <c r="K33" i="12"/>
  <c r="J33" i="12"/>
  <c r="L32" i="12"/>
  <c r="K32" i="12"/>
  <c r="J32" i="12"/>
  <c r="L31" i="12"/>
  <c r="K31" i="12"/>
  <c r="J31" i="12"/>
  <c r="L30" i="12"/>
  <c r="K30" i="12"/>
  <c r="J30" i="12"/>
  <c r="L29" i="12"/>
  <c r="K29" i="12"/>
  <c r="J29" i="12"/>
  <c r="L28" i="12"/>
  <c r="K28" i="12"/>
  <c r="J28" i="12"/>
  <c r="L27" i="12"/>
  <c r="K27" i="12"/>
  <c r="J27" i="12"/>
  <c r="L26" i="12"/>
  <c r="K26" i="12"/>
  <c r="J26" i="12"/>
  <c r="L25" i="12"/>
  <c r="K25" i="12"/>
  <c r="J25" i="12"/>
  <c r="L24" i="12"/>
  <c r="K24" i="12"/>
  <c r="J24" i="12"/>
  <c r="L23" i="12"/>
  <c r="K23" i="12"/>
  <c r="J23" i="12"/>
  <c r="L22" i="12"/>
  <c r="K22" i="12"/>
  <c r="J22" i="12"/>
  <c r="L21" i="12"/>
  <c r="K21" i="12"/>
  <c r="J21" i="12"/>
  <c r="L20" i="12"/>
  <c r="K20" i="12"/>
  <c r="J20" i="12"/>
  <c r="L19" i="12"/>
  <c r="K19" i="12"/>
  <c r="J19" i="12"/>
  <c r="L18" i="12"/>
  <c r="K18" i="12"/>
  <c r="J18" i="12"/>
  <c r="L17" i="12"/>
  <c r="K17" i="12"/>
  <c r="J17" i="12"/>
  <c r="L16" i="12"/>
  <c r="K16" i="12"/>
  <c r="J16" i="12"/>
  <c r="L15" i="12"/>
  <c r="K15" i="12"/>
  <c r="J15" i="12"/>
  <c r="L14" i="12"/>
  <c r="K14" i="12"/>
  <c r="J14" i="12"/>
  <c r="L13" i="12"/>
  <c r="K13" i="12"/>
  <c r="J13" i="12"/>
  <c r="L12" i="12"/>
  <c r="K12" i="12"/>
  <c r="J12" i="12"/>
  <c r="L11" i="12"/>
  <c r="K11" i="12"/>
  <c r="J11" i="12"/>
  <c r="L10" i="12"/>
  <c r="K10" i="12"/>
  <c r="J10" i="12"/>
  <c r="L9" i="12"/>
  <c r="K9" i="12"/>
  <c r="J9" i="12"/>
  <c r="L8" i="12"/>
  <c r="K8" i="12"/>
  <c r="J8" i="12"/>
  <c r="L7" i="12"/>
  <c r="K7" i="12"/>
  <c r="J7" i="12"/>
  <c r="L6" i="12"/>
  <c r="K6" i="12"/>
  <c r="J6" i="12"/>
  <c r="L71" i="2"/>
  <c r="K71" i="2"/>
  <c r="AR71" i="2" s="1"/>
  <c r="J71" i="2"/>
  <c r="L70" i="2"/>
  <c r="K70" i="2"/>
  <c r="J70" i="2"/>
  <c r="AQ70" i="2" s="1"/>
  <c r="L69" i="2"/>
  <c r="K69" i="2"/>
  <c r="J69" i="2"/>
  <c r="L68" i="2"/>
  <c r="AS68" i="2" s="1"/>
  <c r="K68" i="2"/>
  <c r="J68" i="2"/>
  <c r="L67" i="2"/>
  <c r="K67" i="2"/>
  <c r="AR67" i="2" s="1"/>
  <c r="J67" i="2"/>
  <c r="L66" i="2"/>
  <c r="K66" i="2"/>
  <c r="J66" i="2"/>
  <c r="AQ66" i="2" s="1"/>
  <c r="L65" i="2"/>
  <c r="K65" i="2"/>
  <c r="J65" i="2"/>
  <c r="L64" i="2"/>
  <c r="AS64" i="2" s="1"/>
  <c r="K64" i="2"/>
  <c r="J64" i="2"/>
  <c r="L63" i="2"/>
  <c r="K63" i="2"/>
  <c r="AR63" i="2" s="1"/>
  <c r="J63" i="2"/>
  <c r="L62" i="2"/>
  <c r="K62" i="2"/>
  <c r="J62" i="2"/>
  <c r="AQ62" i="2" s="1"/>
  <c r="L61" i="2"/>
  <c r="K61" i="2"/>
  <c r="J61" i="2"/>
  <c r="L60" i="2"/>
  <c r="AS60" i="2" s="1"/>
  <c r="K60" i="2"/>
  <c r="J60" i="2"/>
  <c r="L59" i="2"/>
  <c r="K59" i="2"/>
  <c r="AR59" i="2" s="1"/>
  <c r="J59" i="2"/>
  <c r="L58" i="2"/>
  <c r="K58" i="2"/>
  <c r="J58" i="2"/>
  <c r="AQ58" i="2" s="1"/>
  <c r="L57" i="2"/>
  <c r="K57" i="2"/>
  <c r="J57" i="2"/>
  <c r="L56" i="2"/>
  <c r="AS56" i="2" s="1"/>
  <c r="K56" i="2"/>
  <c r="J56" i="2"/>
  <c r="L55" i="2"/>
  <c r="K55" i="2"/>
  <c r="AR55" i="2" s="1"/>
  <c r="J55" i="2"/>
  <c r="L54" i="2"/>
  <c r="K54" i="2"/>
  <c r="J54" i="2"/>
  <c r="AQ54" i="2" s="1"/>
  <c r="L53" i="2"/>
  <c r="K53" i="2"/>
  <c r="J53" i="2"/>
  <c r="L52" i="2"/>
  <c r="AS52" i="2" s="1"/>
  <c r="K52" i="2"/>
  <c r="J52" i="2"/>
  <c r="L51" i="2"/>
  <c r="K51" i="2"/>
  <c r="AR51" i="2" s="1"/>
  <c r="J51" i="2"/>
  <c r="L50" i="2"/>
  <c r="K50" i="2"/>
  <c r="J50" i="2"/>
  <c r="AQ50" i="2" s="1"/>
  <c r="L49" i="2"/>
  <c r="K49" i="2"/>
  <c r="J49" i="2"/>
  <c r="L48" i="2"/>
  <c r="AS48" i="2" s="1"/>
  <c r="K48" i="2"/>
  <c r="J48" i="2"/>
  <c r="L47" i="2"/>
  <c r="K47" i="2"/>
  <c r="AR47" i="2" s="1"/>
  <c r="J47" i="2"/>
  <c r="L46" i="2"/>
  <c r="K46" i="2"/>
  <c r="J46" i="2"/>
  <c r="AQ46" i="2" s="1"/>
  <c r="L45" i="2"/>
  <c r="K45" i="2"/>
  <c r="J45" i="2"/>
  <c r="L44" i="2"/>
  <c r="AS44" i="2" s="1"/>
  <c r="K44" i="2"/>
  <c r="J44" i="2"/>
  <c r="L43" i="2"/>
  <c r="K43" i="2"/>
  <c r="AR43" i="2" s="1"/>
  <c r="J43" i="2"/>
  <c r="L42" i="2"/>
  <c r="K42" i="2"/>
  <c r="J42" i="2"/>
  <c r="AQ42" i="2" s="1"/>
  <c r="L41" i="2"/>
  <c r="K41" i="2"/>
  <c r="J41" i="2"/>
  <c r="L40" i="2"/>
  <c r="AS40" i="2" s="1"/>
  <c r="K40" i="2"/>
  <c r="J40" i="2"/>
  <c r="L39" i="2"/>
  <c r="K39" i="2"/>
  <c r="AR39" i="2" s="1"/>
  <c r="J39" i="2"/>
  <c r="L38" i="2"/>
  <c r="K38" i="2"/>
  <c r="J38" i="2"/>
  <c r="AQ38" i="2" s="1"/>
  <c r="L37" i="2"/>
  <c r="K37" i="2"/>
  <c r="J37" i="2"/>
  <c r="L36" i="2"/>
  <c r="AS36" i="2" s="1"/>
  <c r="K36" i="2"/>
  <c r="J36" i="2"/>
  <c r="L35" i="2"/>
  <c r="K35" i="2"/>
  <c r="AR35" i="2" s="1"/>
  <c r="J35" i="2"/>
  <c r="L34" i="2"/>
  <c r="K34" i="2"/>
  <c r="J34" i="2"/>
  <c r="AQ34" i="2" s="1"/>
  <c r="L33" i="2"/>
  <c r="K33" i="2"/>
  <c r="J33" i="2"/>
  <c r="L32" i="2"/>
  <c r="AS32" i="2" s="1"/>
  <c r="K32" i="2"/>
  <c r="J32" i="2"/>
  <c r="L31" i="2"/>
  <c r="K31" i="2"/>
  <c r="AR31" i="2" s="1"/>
  <c r="J31" i="2"/>
  <c r="L30" i="2"/>
  <c r="K30" i="2"/>
  <c r="J30" i="2"/>
  <c r="AQ30" i="2" s="1"/>
  <c r="L29" i="2"/>
  <c r="K29" i="2"/>
  <c r="J29" i="2"/>
  <c r="L28" i="2"/>
  <c r="AS28" i="2" s="1"/>
  <c r="K28" i="2"/>
  <c r="J28" i="2"/>
  <c r="L27" i="2"/>
  <c r="K27" i="2"/>
  <c r="AR27" i="2" s="1"/>
  <c r="J27" i="2"/>
  <c r="L26" i="2"/>
  <c r="K26" i="2"/>
  <c r="J26" i="2"/>
  <c r="AQ26" i="2" s="1"/>
  <c r="L25" i="2"/>
  <c r="K25" i="2"/>
  <c r="J25" i="2"/>
  <c r="L24" i="2"/>
  <c r="AS24" i="2" s="1"/>
  <c r="K24" i="2"/>
  <c r="J24" i="2"/>
  <c r="L23" i="2"/>
  <c r="K23" i="2"/>
  <c r="AR23" i="2" s="1"/>
  <c r="J23" i="2"/>
  <c r="L22" i="2"/>
  <c r="K22" i="2"/>
  <c r="J22" i="2"/>
  <c r="AQ22" i="2" s="1"/>
  <c r="L21" i="2"/>
  <c r="K21" i="2"/>
  <c r="J21" i="2"/>
  <c r="L20" i="2"/>
  <c r="AS20" i="2" s="1"/>
  <c r="K20" i="2"/>
  <c r="J20" i="2"/>
  <c r="L19" i="2"/>
  <c r="K19" i="2"/>
  <c r="AR19" i="2" s="1"/>
  <c r="J19" i="2"/>
  <c r="L18" i="2"/>
  <c r="K18" i="2"/>
  <c r="J18" i="2"/>
  <c r="AQ18" i="2" s="1"/>
  <c r="L17" i="2"/>
  <c r="K17" i="2"/>
  <c r="J17" i="2"/>
  <c r="L16" i="2"/>
  <c r="AS16" i="2" s="1"/>
  <c r="K16" i="2"/>
  <c r="J16" i="2"/>
  <c r="L15" i="2"/>
  <c r="K15" i="2"/>
  <c r="AR15" i="2" s="1"/>
  <c r="J15" i="2"/>
  <c r="L14" i="2"/>
  <c r="K14" i="2"/>
  <c r="J14" i="2"/>
  <c r="AQ14" i="2" s="1"/>
  <c r="L13" i="2"/>
  <c r="K13" i="2"/>
  <c r="J13" i="2"/>
  <c r="L12" i="2"/>
  <c r="AS12" i="2" s="1"/>
  <c r="K12" i="2"/>
  <c r="J12" i="2"/>
  <c r="L11" i="2"/>
  <c r="K11" i="2"/>
  <c r="AR11" i="2" s="1"/>
  <c r="J11" i="2"/>
  <c r="L10" i="2"/>
  <c r="K10" i="2"/>
  <c r="J10" i="2"/>
  <c r="AQ10" i="2" s="1"/>
  <c r="L9" i="2"/>
  <c r="K9" i="2"/>
  <c r="J9" i="2"/>
  <c r="L8" i="2"/>
  <c r="AS8" i="2" s="1"/>
  <c r="K8" i="2"/>
  <c r="J8" i="2"/>
  <c r="L7" i="2"/>
  <c r="K7" i="2"/>
  <c r="AR7" i="2" s="1"/>
  <c r="J7" i="2"/>
  <c r="L6" i="2"/>
  <c r="K6" i="2"/>
  <c r="J6" i="2"/>
  <c r="AQ6" i="2" s="1"/>
  <c r="AQ68" i="1"/>
  <c r="X71" i="1"/>
  <c r="W71" i="1"/>
  <c r="V71" i="1"/>
  <c r="X70" i="1"/>
  <c r="W70" i="1"/>
  <c r="V70" i="1"/>
  <c r="X69" i="1"/>
  <c r="W69" i="1"/>
  <c r="V69" i="1"/>
  <c r="X68" i="1"/>
  <c r="W68" i="1"/>
  <c r="V68" i="1"/>
  <c r="X67" i="1"/>
  <c r="W67" i="1"/>
  <c r="V67" i="1"/>
  <c r="X66" i="1"/>
  <c r="W66" i="1"/>
  <c r="V66" i="1"/>
  <c r="X65" i="1"/>
  <c r="W65" i="1"/>
  <c r="V65" i="1"/>
  <c r="X64" i="1"/>
  <c r="W64" i="1"/>
  <c r="V64" i="1"/>
  <c r="X63" i="1"/>
  <c r="W63" i="1"/>
  <c r="V63" i="1"/>
  <c r="X62" i="1"/>
  <c r="W62" i="1"/>
  <c r="V62" i="1"/>
  <c r="X61" i="1"/>
  <c r="W61" i="1"/>
  <c r="V61" i="1"/>
  <c r="X60" i="1"/>
  <c r="W60" i="1"/>
  <c r="V60" i="1"/>
  <c r="X59" i="1"/>
  <c r="W59" i="1"/>
  <c r="V59" i="1"/>
  <c r="X58" i="1"/>
  <c r="W58" i="1"/>
  <c r="V58" i="1"/>
  <c r="X57" i="1"/>
  <c r="W57" i="1"/>
  <c r="V57" i="1"/>
  <c r="X56" i="1"/>
  <c r="AS56" i="1" s="1"/>
  <c r="W56" i="1"/>
  <c r="V56" i="1"/>
  <c r="AQ56" i="1" s="1"/>
  <c r="X55" i="1"/>
  <c r="W55" i="1"/>
  <c r="V55" i="1"/>
  <c r="X54" i="1"/>
  <c r="W54" i="1"/>
  <c r="V54" i="1"/>
  <c r="AQ54" i="1" s="1"/>
  <c r="X53" i="1"/>
  <c r="W53" i="1"/>
  <c r="AR53" i="1" s="1"/>
  <c r="V53" i="1"/>
  <c r="X52" i="1"/>
  <c r="W52" i="1"/>
  <c r="V52" i="1"/>
  <c r="X51" i="1"/>
  <c r="W51" i="1"/>
  <c r="AR51" i="1" s="1"/>
  <c r="V51" i="1"/>
  <c r="X50" i="1"/>
  <c r="AS50" i="1" s="1"/>
  <c r="W50" i="1"/>
  <c r="V50" i="1"/>
  <c r="X49" i="1"/>
  <c r="W49" i="1"/>
  <c r="V49" i="1"/>
  <c r="X48" i="1"/>
  <c r="AS48" i="1" s="1"/>
  <c r="W48" i="1"/>
  <c r="V48" i="1"/>
  <c r="AQ48" i="1" s="1"/>
  <c r="X47" i="1"/>
  <c r="W47" i="1"/>
  <c r="V47" i="1"/>
  <c r="X46" i="1"/>
  <c r="W46" i="1"/>
  <c r="V46" i="1"/>
  <c r="AQ46" i="1" s="1"/>
  <c r="X45" i="1"/>
  <c r="W45" i="1"/>
  <c r="AR45" i="1" s="1"/>
  <c r="V45" i="1"/>
  <c r="X44" i="1"/>
  <c r="W44" i="1"/>
  <c r="V44" i="1"/>
  <c r="X43" i="1"/>
  <c r="W43" i="1"/>
  <c r="AR43" i="1" s="1"/>
  <c r="V43" i="1"/>
  <c r="X42" i="1"/>
  <c r="AS42" i="1" s="1"/>
  <c r="W42" i="1"/>
  <c r="V42" i="1"/>
  <c r="X41" i="1"/>
  <c r="W41" i="1"/>
  <c r="V41" i="1"/>
  <c r="X40" i="1"/>
  <c r="AS40" i="1" s="1"/>
  <c r="W40" i="1"/>
  <c r="V40" i="1"/>
  <c r="AQ40" i="1" s="1"/>
  <c r="X39" i="1"/>
  <c r="W39" i="1"/>
  <c r="V39" i="1"/>
  <c r="X38" i="1"/>
  <c r="W38" i="1"/>
  <c r="V38" i="1"/>
  <c r="AQ38" i="1" s="1"/>
  <c r="X37" i="1"/>
  <c r="W37" i="1"/>
  <c r="AR37" i="1" s="1"/>
  <c r="V37" i="1"/>
  <c r="X36" i="1"/>
  <c r="W36" i="1"/>
  <c r="V36" i="1"/>
  <c r="X35" i="1"/>
  <c r="W35" i="1"/>
  <c r="AR35" i="1" s="1"/>
  <c r="V35" i="1"/>
  <c r="X34" i="1"/>
  <c r="AS34" i="1" s="1"/>
  <c r="W34" i="1"/>
  <c r="V34" i="1"/>
  <c r="X33" i="1"/>
  <c r="W33" i="1"/>
  <c r="V33" i="1"/>
  <c r="X32" i="1"/>
  <c r="AS32" i="1" s="1"/>
  <c r="W32" i="1"/>
  <c r="V32" i="1"/>
  <c r="AQ32" i="1" s="1"/>
  <c r="X31" i="1"/>
  <c r="W31" i="1"/>
  <c r="V31" i="1"/>
  <c r="X30" i="1"/>
  <c r="W30" i="1"/>
  <c r="V30" i="1"/>
  <c r="AQ30" i="1" s="1"/>
  <c r="X29" i="1"/>
  <c r="W29" i="1"/>
  <c r="AR29" i="1" s="1"/>
  <c r="V29" i="1"/>
  <c r="X28" i="1"/>
  <c r="W28" i="1"/>
  <c r="V28" i="1"/>
  <c r="X27" i="1"/>
  <c r="W27" i="1"/>
  <c r="AR27" i="1" s="1"/>
  <c r="V27" i="1"/>
  <c r="X26" i="1"/>
  <c r="AS26" i="1" s="1"/>
  <c r="W26" i="1"/>
  <c r="V26" i="1"/>
  <c r="X25" i="1"/>
  <c r="W25" i="1"/>
  <c r="V25" i="1"/>
  <c r="X24" i="1"/>
  <c r="AS24" i="1" s="1"/>
  <c r="W24" i="1"/>
  <c r="V24" i="1"/>
  <c r="AQ24" i="1" s="1"/>
  <c r="X23" i="1"/>
  <c r="W23" i="1"/>
  <c r="V23" i="1"/>
  <c r="X22" i="1"/>
  <c r="W22" i="1"/>
  <c r="V22" i="1"/>
  <c r="AQ22" i="1" s="1"/>
  <c r="X21" i="1"/>
  <c r="W21" i="1"/>
  <c r="AR21" i="1" s="1"/>
  <c r="V21" i="1"/>
  <c r="X20" i="1"/>
  <c r="W20" i="1"/>
  <c r="V20" i="1"/>
  <c r="X19" i="1"/>
  <c r="W19" i="1"/>
  <c r="AR19" i="1" s="1"/>
  <c r="V19" i="1"/>
  <c r="X18" i="1"/>
  <c r="AS18" i="1" s="1"/>
  <c r="W18" i="1"/>
  <c r="V18" i="1"/>
  <c r="X17" i="1"/>
  <c r="W17" i="1"/>
  <c r="V17" i="1"/>
  <c r="X16" i="1"/>
  <c r="AS16" i="1" s="1"/>
  <c r="W16" i="1"/>
  <c r="V16" i="1"/>
  <c r="AQ16" i="1" s="1"/>
  <c r="X15" i="1"/>
  <c r="W15" i="1"/>
  <c r="V15" i="1"/>
  <c r="X14" i="1"/>
  <c r="W14" i="1"/>
  <c r="V14" i="1"/>
  <c r="AQ14" i="1" s="1"/>
  <c r="X13" i="1"/>
  <c r="W13" i="1"/>
  <c r="AR13" i="1" s="1"/>
  <c r="V13" i="1"/>
  <c r="X12" i="1"/>
  <c r="W12" i="1"/>
  <c r="V12" i="1"/>
  <c r="X11" i="1"/>
  <c r="W11" i="1"/>
  <c r="AR11" i="1" s="1"/>
  <c r="V11" i="1"/>
  <c r="X10" i="1"/>
  <c r="AS10" i="1" s="1"/>
  <c r="W10" i="1"/>
  <c r="V10" i="1"/>
  <c r="X9" i="1"/>
  <c r="W9" i="1"/>
  <c r="V9" i="1"/>
  <c r="X8" i="1"/>
  <c r="AS8" i="1" s="1"/>
  <c r="W8" i="1"/>
  <c r="V8" i="1"/>
  <c r="AQ8" i="1" s="1"/>
  <c r="X7" i="1"/>
  <c r="W7" i="1"/>
  <c r="V7" i="1"/>
  <c r="X6" i="1"/>
  <c r="W6" i="1"/>
  <c r="V6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J8" i="1"/>
  <c r="K8" i="1"/>
  <c r="L8" i="1"/>
  <c r="J9" i="1"/>
  <c r="AQ9" i="1" s="1"/>
  <c r="K9" i="1"/>
  <c r="L9" i="1"/>
  <c r="J10" i="1"/>
  <c r="K10" i="1"/>
  <c r="AR10" i="1" s="1"/>
  <c r="L10" i="1"/>
  <c r="J11" i="1"/>
  <c r="K11" i="1"/>
  <c r="L11" i="1"/>
  <c r="AS11" i="1" s="1"/>
  <c r="J12" i="1"/>
  <c r="K12" i="1"/>
  <c r="L12" i="1"/>
  <c r="J13" i="1"/>
  <c r="AQ13" i="1" s="1"/>
  <c r="K13" i="1"/>
  <c r="L13" i="1"/>
  <c r="J14" i="1"/>
  <c r="K14" i="1"/>
  <c r="AR14" i="1" s="1"/>
  <c r="L14" i="1"/>
  <c r="J15" i="1"/>
  <c r="K15" i="1"/>
  <c r="L15" i="1"/>
  <c r="AS15" i="1" s="1"/>
  <c r="J16" i="1"/>
  <c r="K16" i="1"/>
  <c r="L16" i="1"/>
  <c r="J17" i="1"/>
  <c r="AQ17" i="1" s="1"/>
  <c r="K17" i="1"/>
  <c r="L17" i="1"/>
  <c r="J18" i="1"/>
  <c r="K18" i="1"/>
  <c r="AR18" i="1" s="1"/>
  <c r="L18" i="1"/>
  <c r="J19" i="1"/>
  <c r="K19" i="1"/>
  <c r="L19" i="1"/>
  <c r="AS19" i="1" s="1"/>
  <c r="J20" i="1"/>
  <c r="K20" i="1"/>
  <c r="L20" i="1"/>
  <c r="J21" i="1"/>
  <c r="AQ21" i="1" s="1"/>
  <c r="K21" i="1"/>
  <c r="L21" i="1"/>
  <c r="J22" i="1"/>
  <c r="K22" i="1"/>
  <c r="AR22" i="1" s="1"/>
  <c r="L22" i="1"/>
  <c r="J23" i="1"/>
  <c r="K23" i="1"/>
  <c r="L23" i="1"/>
  <c r="AS23" i="1" s="1"/>
  <c r="J24" i="1"/>
  <c r="K24" i="1"/>
  <c r="L24" i="1"/>
  <c r="J25" i="1"/>
  <c r="AQ25" i="1" s="1"/>
  <c r="K25" i="1"/>
  <c r="L25" i="1"/>
  <c r="J26" i="1"/>
  <c r="K26" i="1"/>
  <c r="AR26" i="1" s="1"/>
  <c r="L26" i="1"/>
  <c r="J27" i="1"/>
  <c r="K27" i="1"/>
  <c r="L27" i="1"/>
  <c r="AS27" i="1" s="1"/>
  <c r="J28" i="1"/>
  <c r="K28" i="1"/>
  <c r="L28" i="1"/>
  <c r="J29" i="1"/>
  <c r="AQ29" i="1" s="1"/>
  <c r="K29" i="1"/>
  <c r="L29" i="1"/>
  <c r="J30" i="1"/>
  <c r="K30" i="1"/>
  <c r="AR30" i="1" s="1"/>
  <c r="L30" i="1"/>
  <c r="J31" i="1"/>
  <c r="K31" i="1"/>
  <c r="L31" i="1"/>
  <c r="AS31" i="1" s="1"/>
  <c r="J32" i="1"/>
  <c r="K32" i="1"/>
  <c r="L32" i="1"/>
  <c r="J33" i="1"/>
  <c r="AQ33" i="1" s="1"/>
  <c r="K33" i="1"/>
  <c r="L33" i="1"/>
  <c r="J34" i="1"/>
  <c r="K34" i="1"/>
  <c r="AR34" i="1" s="1"/>
  <c r="L34" i="1"/>
  <c r="J35" i="1"/>
  <c r="K35" i="1"/>
  <c r="L35" i="1"/>
  <c r="AS35" i="1" s="1"/>
  <c r="J36" i="1"/>
  <c r="K36" i="1"/>
  <c r="L36" i="1"/>
  <c r="J37" i="1"/>
  <c r="AQ37" i="1" s="1"/>
  <c r="K37" i="1"/>
  <c r="L37" i="1"/>
  <c r="J38" i="1"/>
  <c r="K38" i="1"/>
  <c r="AR38" i="1" s="1"/>
  <c r="L38" i="1"/>
  <c r="J39" i="1"/>
  <c r="K39" i="1"/>
  <c r="L39" i="1"/>
  <c r="AS39" i="1" s="1"/>
  <c r="J40" i="1"/>
  <c r="K40" i="1"/>
  <c r="L40" i="1"/>
  <c r="J41" i="1"/>
  <c r="AQ41" i="1" s="1"/>
  <c r="K41" i="1"/>
  <c r="L41" i="1"/>
  <c r="J42" i="1"/>
  <c r="K42" i="1"/>
  <c r="AR42" i="1" s="1"/>
  <c r="L42" i="1"/>
  <c r="J43" i="1"/>
  <c r="K43" i="1"/>
  <c r="L43" i="1"/>
  <c r="AS43" i="1" s="1"/>
  <c r="J44" i="1"/>
  <c r="K44" i="1"/>
  <c r="L44" i="1"/>
  <c r="J45" i="1"/>
  <c r="AQ45" i="1" s="1"/>
  <c r="K45" i="1"/>
  <c r="L45" i="1"/>
  <c r="J46" i="1"/>
  <c r="K46" i="1"/>
  <c r="AR46" i="1" s="1"/>
  <c r="L46" i="1"/>
  <c r="J47" i="1"/>
  <c r="K47" i="1"/>
  <c r="L47" i="1"/>
  <c r="AS47" i="1" s="1"/>
  <c r="J48" i="1"/>
  <c r="K48" i="1"/>
  <c r="L48" i="1"/>
  <c r="J49" i="1"/>
  <c r="AQ49" i="1" s="1"/>
  <c r="K49" i="1"/>
  <c r="L49" i="1"/>
  <c r="J50" i="1"/>
  <c r="K50" i="1"/>
  <c r="AR50" i="1" s="1"/>
  <c r="L50" i="1"/>
  <c r="J51" i="1"/>
  <c r="K51" i="1"/>
  <c r="L51" i="1"/>
  <c r="AS51" i="1" s="1"/>
  <c r="J52" i="1"/>
  <c r="K52" i="1"/>
  <c r="L52" i="1"/>
  <c r="J53" i="1"/>
  <c r="AQ53" i="1" s="1"/>
  <c r="K53" i="1"/>
  <c r="L53" i="1"/>
  <c r="J54" i="1"/>
  <c r="K54" i="1"/>
  <c r="AR54" i="1" s="1"/>
  <c r="L54" i="1"/>
  <c r="J55" i="1"/>
  <c r="K55" i="1"/>
  <c r="L55" i="1"/>
  <c r="AS55" i="1" s="1"/>
  <c r="J56" i="1"/>
  <c r="K56" i="1"/>
  <c r="L56" i="1"/>
  <c r="J57" i="1"/>
  <c r="AQ57" i="1" s="1"/>
  <c r="K57" i="1"/>
  <c r="L57" i="1"/>
  <c r="J7" i="1"/>
  <c r="K7" i="1"/>
  <c r="L7" i="1"/>
  <c r="AS7" i="1" s="1"/>
  <c r="K6" i="1"/>
  <c r="L6" i="1"/>
  <c r="J6" i="1"/>
  <c r="AS71" i="2"/>
  <c r="AR70" i="2"/>
  <c r="AS69" i="2"/>
  <c r="AQ69" i="2"/>
  <c r="AS67" i="2"/>
  <c r="AR66" i="2"/>
  <c r="AQ65" i="2"/>
  <c r="AS63" i="2"/>
  <c r="AR62" i="2"/>
  <c r="AQ61" i="2"/>
  <c r="AS59" i="2"/>
  <c r="AR58" i="2"/>
  <c r="AQ57" i="2"/>
  <c r="AS55" i="2"/>
  <c r="AR54" i="2"/>
  <c r="AQ53" i="2"/>
  <c r="AS51" i="2"/>
  <c r="AR50" i="2"/>
  <c r="AQ49" i="2"/>
  <c r="AS47" i="2"/>
  <c r="AR46" i="2"/>
  <c r="AQ45" i="2"/>
  <c r="AS43" i="2"/>
  <c r="AR42" i="2"/>
  <c r="AQ41" i="2"/>
  <c r="AS39" i="2"/>
  <c r="AR38" i="2"/>
  <c r="AQ37" i="2"/>
  <c r="AS35" i="2"/>
  <c r="AR34" i="2"/>
  <c r="AQ33" i="2"/>
  <c r="AS31" i="2"/>
  <c r="AS30" i="2"/>
  <c r="AR30" i="2"/>
  <c r="AQ29" i="2"/>
  <c r="AS27" i="2"/>
  <c r="AQ27" i="2"/>
  <c r="AR26" i="2"/>
  <c r="AQ25" i="2"/>
  <c r="AS23" i="2"/>
  <c r="AR22" i="2"/>
  <c r="AQ21" i="2"/>
  <c r="AS19" i="2"/>
  <c r="AR18" i="2"/>
  <c r="AQ17" i="2"/>
  <c r="AS15" i="2"/>
  <c r="AR14" i="2"/>
  <c r="AQ13" i="2"/>
  <c r="AS11" i="2"/>
  <c r="AR10" i="2"/>
  <c r="AQ9" i="2"/>
  <c r="AS7" i="2"/>
  <c r="AR6" i="2"/>
  <c r="AR70" i="3"/>
  <c r="AQ70" i="3"/>
  <c r="AQ69" i="3"/>
  <c r="AS67" i="3"/>
  <c r="AR67" i="3"/>
  <c r="AR66" i="3"/>
  <c r="AQ66" i="3"/>
  <c r="AS65" i="3"/>
  <c r="AQ65" i="3"/>
  <c r="AS64" i="3"/>
  <c r="AS63" i="3"/>
  <c r="AR63" i="3"/>
  <c r="AR62" i="3"/>
  <c r="AQ62" i="3"/>
  <c r="AS61" i="3"/>
  <c r="AQ61" i="3"/>
  <c r="AS60" i="3"/>
  <c r="AR60" i="3"/>
  <c r="AS59" i="3"/>
  <c r="AR59" i="3"/>
  <c r="AR58" i="3"/>
  <c r="AQ58" i="3"/>
  <c r="AS57" i="3"/>
  <c r="AQ57" i="3"/>
  <c r="AS56" i="3"/>
  <c r="AR56" i="3"/>
  <c r="AS55" i="3"/>
  <c r="AR55" i="3"/>
  <c r="AR54" i="3"/>
  <c r="AQ54" i="3"/>
  <c r="AQ53" i="3"/>
  <c r="AS52" i="3"/>
  <c r="AR52" i="3"/>
  <c r="AS51" i="3"/>
  <c r="AR51" i="3"/>
  <c r="AR50" i="3"/>
  <c r="AQ50" i="3"/>
  <c r="AQ49" i="3"/>
  <c r="AS48" i="3"/>
  <c r="AR48" i="3"/>
  <c r="AS47" i="3"/>
  <c r="AR47" i="3"/>
  <c r="AQ47" i="3"/>
  <c r="AR46" i="3"/>
  <c r="AQ46" i="3"/>
  <c r="AQ45" i="3"/>
  <c r="AS44" i="3"/>
  <c r="AS43" i="3"/>
  <c r="AR43" i="3"/>
  <c r="AQ43" i="3"/>
  <c r="AR42" i="3"/>
  <c r="AQ42" i="3"/>
  <c r="AS41" i="3"/>
  <c r="AQ41" i="3"/>
  <c r="AS40" i="3"/>
  <c r="AS39" i="3"/>
  <c r="AR39" i="3"/>
  <c r="AR38" i="3"/>
  <c r="AQ38" i="3"/>
  <c r="AS37" i="3"/>
  <c r="AQ37" i="3"/>
  <c r="AS36" i="3"/>
  <c r="AR36" i="3"/>
  <c r="AS35" i="3"/>
  <c r="AR35" i="3"/>
  <c r="AR34" i="3"/>
  <c r="AQ34" i="3"/>
  <c r="AQ33" i="3"/>
  <c r="AS32" i="3"/>
  <c r="AR32" i="3"/>
  <c r="AS31" i="3"/>
  <c r="AR31" i="3"/>
  <c r="AQ31" i="3"/>
  <c r="AR30" i="3"/>
  <c r="AQ30" i="3"/>
  <c r="AQ29" i="3"/>
  <c r="AS28" i="3"/>
  <c r="AS27" i="3"/>
  <c r="AR27" i="3"/>
  <c r="AQ27" i="3"/>
  <c r="AR26" i="3"/>
  <c r="AQ26" i="3"/>
  <c r="AS25" i="3"/>
  <c r="AQ25" i="3"/>
  <c r="AS24" i="3"/>
  <c r="AS23" i="3"/>
  <c r="AR23" i="3"/>
  <c r="AR22" i="3"/>
  <c r="AQ22" i="3"/>
  <c r="AQ21" i="3"/>
  <c r="AS20" i="3"/>
  <c r="AS19" i="3"/>
  <c r="AR19" i="3"/>
  <c r="AS18" i="3"/>
  <c r="AR18" i="3"/>
  <c r="AQ18" i="3"/>
  <c r="AQ17" i="3"/>
  <c r="AS16" i="3"/>
  <c r="AS15" i="3"/>
  <c r="AR15" i="3"/>
  <c r="AR14" i="3"/>
  <c r="AQ14" i="3"/>
  <c r="AQ13" i="3"/>
  <c r="AS12" i="3"/>
  <c r="AS11" i="3"/>
  <c r="AR11" i="3"/>
  <c r="AR10" i="3"/>
  <c r="AQ10" i="3"/>
  <c r="AQ9" i="3"/>
  <c r="AS8" i="3"/>
  <c r="AS7" i="3"/>
  <c r="AR7" i="3"/>
  <c r="AS6" i="3"/>
  <c r="AR6" i="3"/>
  <c r="AQ6" i="3"/>
  <c r="AQ71" i="4"/>
  <c r="AS70" i="4"/>
  <c r="AS69" i="4"/>
  <c r="AR69" i="4"/>
  <c r="AS68" i="4"/>
  <c r="AR68" i="4"/>
  <c r="AQ68" i="4"/>
  <c r="AQ67" i="4"/>
  <c r="AS66" i="4"/>
  <c r="AS65" i="4"/>
  <c r="AR65" i="4"/>
  <c r="AR64" i="4"/>
  <c r="AQ64" i="4"/>
  <c r="AQ63" i="4"/>
  <c r="AS62" i="4"/>
  <c r="AS61" i="4"/>
  <c r="AR61" i="4"/>
  <c r="AR60" i="4"/>
  <c r="AQ60" i="4"/>
  <c r="AQ59" i="4"/>
  <c r="AS58" i="4"/>
  <c r="AS57" i="4"/>
  <c r="AR57" i="4"/>
  <c r="AR56" i="4"/>
  <c r="AQ56" i="4"/>
  <c r="AQ55" i="4"/>
  <c r="AS54" i="4"/>
  <c r="AS53" i="4"/>
  <c r="AR53" i="4"/>
  <c r="AR52" i="4"/>
  <c r="AQ52" i="4"/>
  <c r="AQ51" i="4"/>
  <c r="AS50" i="4"/>
  <c r="AS49" i="4"/>
  <c r="AR49" i="4"/>
  <c r="AR48" i="4"/>
  <c r="AQ48" i="4"/>
  <c r="AQ47" i="4"/>
  <c r="AS46" i="4"/>
  <c r="AS45" i="4"/>
  <c r="AR45" i="4"/>
  <c r="AR44" i="4"/>
  <c r="AQ44" i="4"/>
  <c r="AQ43" i="4"/>
  <c r="AS42" i="4"/>
  <c r="AQ42" i="4"/>
  <c r="AS41" i="4"/>
  <c r="AR41" i="4"/>
  <c r="AR40" i="4"/>
  <c r="AQ40" i="4"/>
  <c r="AQ39" i="4"/>
  <c r="AS38" i="4"/>
  <c r="AS37" i="4"/>
  <c r="AR37" i="4"/>
  <c r="AR36" i="4"/>
  <c r="AQ36" i="4"/>
  <c r="AQ35" i="4"/>
  <c r="AS34" i="4"/>
  <c r="AS33" i="4"/>
  <c r="AR33" i="4"/>
  <c r="AR32" i="4"/>
  <c r="AQ32" i="4"/>
  <c r="AQ31" i="4"/>
  <c r="AS30" i="4"/>
  <c r="AQ30" i="4"/>
  <c r="AS29" i="4"/>
  <c r="AR29" i="4"/>
  <c r="AR28" i="4"/>
  <c r="AQ28" i="4"/>
  <c r="AQ27" i="4"/>
  <c r="AS26" i="4"/>
  <c r="AQ26" i="4"/>
  <c r="AS25" i="4"/>
  <c r="AR25" i="4"/>
  <c r="AR24" i="4"/>
  <c r="AQ24" i="4"/>
  <c r="AQ23" i="4"/>
  <c r="AS22" i="4"/>
  <c r="AS21" i="4"/>
  <c r="AR21" i="4"/>
  <c r="AR20" i="4"/>
  <c r="AQ20" i="4"/>
  <c r="AQ19" i="4"/>
  <c r="AS18" i="4"/>
  <c r="AS17" i="4"/>
  <c r="AR17" i="4"/>
  <c r="AR16" i="4"/>
  <c r="AQ16" i="4"/>
  <c r="AQ15" i="4"/>
  <c r="AS14" i="4"/>
  <c r="AS13" i="4"/>
  <c r="AR13" i="4"/>
  <c r="AR12" i="4"/>
  <c r="AQ12" i="4"/>
  <c r="AQ11" i="4"/>
  <c r="AS10" i="4"/>
  <c r="AS9" i="4"/>
  <c r="AR9" i="4"/>
  <c r="AR8" i="4"/>
  <c r="AQ8" i="4"/>
  <c r="AQ7" i="4"/>
  <c r="AS6" i="4"/>
  <c r="AS71" i="5"/>
  <c r="AR71" i="5"/>
  <c r="AR70" i="5"/>
  <c r="AQ70" i="5"/>
  <c r="AQ69" i="5"/>
  <c r="AS68" i="5"/>
  <c r="AS67" i="5"/>
  <c r="AR67" i="5"/>
  <c r="AR66" i="5"/>
  <c r="AQ66" i="5"/>
  <c r="AR65" i="5"/>
  <c r="AQ65" i="5"/>
  <c r="AS64" i="5"/>
  <c r="AS63" i="5"/>
  <c r="AR63" i="5"/>
  <c r="AR62" i="5"/>
  <c r="AQ62" i="5"/>
  <c r="AQ61" i="5"/>
  <c r="AS60" i="5"/>
  <c r="AS59" i="5"/>
  <c r="AR59" i="5"/>
  <c r="AR58" i="5"/>
  <c r="AQ58" i="5"/>
  <c r="AQ57" i="5"/>
  <c r="AS56" i="5"/>
  <c r="AS55" i="5"/>
  <c r="AR55" i="5"/>
  <c r="AR54" i="5"/>
  <c r="AQ54" i="5"/>
  <c r="AR53" i="5"/>
  <c r="AQ53" i="5"/>
  <c r="AS52" i="5"/>
  <c r="AS51" i="5"/>
  <c r="AR51" i="5"/>
  <c r="AR50" i="5"/>
  <c r="AQ50" i="5"/>
  <c r="AR49" i="5"/>
  <c r="AQ49" i="5"/>
  <c r="AS48" i="5"/>
  <c r="AS47" i="5"/>
  <c r="AR47" i="5"/>
  <c r="AR46" i="5"/>
  <c r="AQ46" i="5"/>
  <c r="AQ45" i="5"/>
  <c r="AS44" i="5"/>
  <c r="AS43" i="5"/>
  <c r="AR43" i="5"/>
  <c r="AR42" i="5"/>
  <c r="AQ42" i="5"/>
  <c r="AQ41" i="5"/>
  <c r="AS40" i="5"/>
  <c r="AS39" i="5"/>
  <c r="AR39" i="5"/>
  <c r="AR38" i="5"/>
  <c r="AQ38" i="5"/>
  <c r="AQ37" i="5"/>
  <c r="AS36" i="5"/>
  <c r="AS35" i="5"/>
  <c r="AR35" i="5"/>
  <c r="AR34" i="5"/>
  <c r="AQ34" i="5"/>
  <c r="AQ33" i="5"/>
  <c r="AS32" i="5"/>
  <c r="AS31" i="5"/>
  <c r="AR31" i="5"/>
  <c r="AR30" i="5"/>
  <c r="AQ30" i="5"/>
  <c r="AQ29" i="5"/>
  <c r="AS28" i="5"/>
  <c r="AS27" i="5"/>
  <c r="AR27" i="5"/>
  <c r="AR26" i="5"/>
  <c r="AQ26" i="5"/>
  <c r="AQ25" i="5"/>
  <c r="AS24" i="5"/>
  <c r="AS23" i="5"/>
  <c r="AR23" i="5"/>
  <c r="AS22" i="5"/>
  <c r="AR22" i="5"/>
  <c r="AQ22" i="5"/>
  <c r="AQ21" i="5"/>
  <c r="AS20" i="5"/>
  <c r="AS19" i="5"/>
  <c r="AR19" i="5"/>
  <c r="AR18" i="5"/>
  <c r="AQ18" i="5"/>
  <c r="AQ17" i="5"/>
  <c r="AS16" i="5"/>
  <c r="AS15" i="5"/>
  <c r="AR15" i="5"/>
  <c r="AR14" i="5"/>
  <c r="AQ14" i="5"/>
  <c r="AQ13" i="5"/>
  <c r="AS12" i="5"/>
  <c r="AS11" i="5"/>
  <c r="AR11" i="5"/>
  <c r="AS10" i="5"/>
  <c r="AR10" i="5"/>
  <c r="AQ10" i="5"/>
  <c r="AQ9" i="5"/>
  <c r="AS8" i="5"/>
  <c r="AS7" i="5"/>
  <c r="AR7" i="5"/>
  <c r="AS6" i="5"/>
  <c r="AR6" i="5"/>
  <c r="AQ6" i="5"/>
  <c r="AQ71" i="6"/>
  <c r="AS70" i="6"/>
  <c r="AS69" i="6"/>
  <c r="AR69" i="6"/>
  <c r="AR68" i="6"/>
  <c r="AQ68" i="6"/>
  <c r="AQ67" i="6"/>
  <c r="AS66" i="6"/>
  <c r="AS65" i="6"/>
  <c r="AR65" i="6"/>
  <c r="AR64" i="6"/>
  <c r="AQ64" i="6"/>
  <c r="AQ63" i="6"/>
  <c r="AS62" i="6"/>
  <c r="AS61" i="6"/>
  <c r="AR61" i="6"/>
  <c r="AR60" i="6"/>
  <c r="AQ60" i="6"/>
  <c r="AQ59" i="6"/>
  <c r="AS58" i="6"/>
  <c r="AS57" i="6"/>
  <c r="AR57" i="6"/>
  <c r="AR56" i="6"/>
  <c r="AQ56" i="6"/>
  <c r="AQ55" i="6"/>
  <c r="AS54" i="6"/>
  <c r="AS53" i="6"/>
  <c r="AR53" i="6"/>
  <c r="AR52" i="6"/>
  <c r="AQ52" i="6"/>
  <c r="AQ51" i="6"/>
  <c r="AS50" i="6"/>
  <c r="AS49" i="6"/>
  <c r="AR49" i="6"/>
  <c r="AR48" i="6"/>
  <c r="AQ48" i="6"/>
  <c r="AQ47" i="6"/>
  <c r="AS46" i="6"/>
  <c r="AQ46" i="6"/>
  <c r="AS45" i="6"/>
  <c r="AR45" i="6"/>
  <c r="AR44" i="6"/>
  <c r="AQ44" i="6"/>
  <c r="AQ43" i="6"/>
  <c r="AS42" i="6"/>
  <c r="AS41" i="6"/>
  <c r="AR41" i="6"/>
  <c r="AR40" i="6"/>
  <c r="AQ40" i="6"/>
  <c r="AQ39" i="6"/>
  <c r="AS38" i="6"/>
  <c r="AS37" i="6"/>
  <c r="AR37" i="6"/>
  <c r="AR36" i="6"/>
  <c r="AQ36" i="6"/>
  <c r="AQ35" i="6"/>
  <c r="AS34" i="6"/>
  <c r="AQ34" i="6"/>
  <c r="AS33" i="6"/>
  <c r="AR33" i="6"/>
  <c r="AR32" i="6"/>
  <c r="AQ32" i="6"/>
  <c r="AQ31" i="6"/>
  <c r="AS30" i="6"/>
  <c r="AQ30" i="6"/>
  <c r="AS29" i="6"/>
  <c r="AR29" i="6"/>
  <c r="AR28" i="6"/>
  <c r="AQ28" i="6"/>
  <c r="AQ27" i="6"/>
  <c r="AS26" i="6"/>
  <c r="AS25" i="6"/>
  <c r="AR25" i="6"/>
  <c r="AR24" i="6"/>
  <c r="AQ24" i="6"/>
  <c r="AQ23" i="6"/>
  <c r="AS22" i="6"/>
  <c r="AS21" i="6"/>
  <c r="AR21" i="6"/>
  <c r="AR20" i="6"/>
  <c r="AQ20" i="6"/>
  <c r="AR19" i="6"/>
  <c r="AQ19" i="6"/>
  <c r="AS18" i="6"/>
  <c r="AS17" i="6"/>
  <c r="AR17" i="6"/>
  <c r="AR16" i="6"/>
  <c r="AQ16" i="6"/>
  <c r="AQ15" i="6"/>
  <c r="AS14" i="6"/>
  <c r="AS13" i="6"/>
  <c r="AR13" i="6"/>
  <c r="AR12" i="6"/>
  <c r="AQ12" i="6"/>
  <c r="AQ11" i="6"/>
  <c r="AS10" i="6"/>
  <c r="AS9" i="6"/>
  <c r="AR9" i="6"/>
  <c r="AS8" i="6"/>
  <c r="AR8" i="6"/>
  <c r="AQ8" i="6"/>
  <c r="AQ7" i="6"/>
  <c r="AS6" i="6"/>
  <c r="AS71" i="7"/>
  <c r="AR71" i="7"/>
  <c r="AR70" i="7"/>
  <c r="AQ70" i="7"/>
  <c r="AQ69" i="7"/>
  <c r="AS68" i="7"/>
  <c r="AS67" i="7"/>
  <c r="AR67" i="7"/>
  <c r="AR66" i="7"/>
  <c r="AQ66" i="7"/>
  <c r="AQ65" i="7"/>
  <c r="AS64" i="7"/>
  <c r="AQ64" i="7"/>
  <c r="AS63" i="7"/>
  <c r="AR63" i="7"/>
  <c r="AR62" i="7"/>
  <c r="AQ62" i="7"/>
  <c r="AQ61" i="7"/>
  <c r="AS60" i="7"/>
  <c r="AS59" i="7"/>
  <c r="AR59" i="7"/>
  <c r="AR58" i="7"/>
  <c r="AQ58" i="7"/>
  <c r="AQ57" i="7"/>
  <c r="AS56" i="7"/>
  <c r="AS55" i="7"/>
  <c r="AR55" i="7"/>
  <c r="AR54" i="7"/>
  <c r="AQ54" i="7"/>
  <c r="AR53" i="7"/>
  <c r="AQ53" i="7"/>
  <c r="AS52" i="7"/>
  <c r="AS51" i="7"/>
  <c r="AR51" i="7"/>
  <c r="AR50" i="7"/>
  <c r="AQ50" i="7"/>
  <c r="AQ49" i="7"/>
  <c r="AS48" i="7"/>
  <c r="AS47" i="7"/>
  <c r="AR47" i="7"/>
  <c r="AR46" i="7"/>
  <c r="AQ46" i="7"/>
  <c r="AQ45" i="7"/>
  <c r="AS44" i="7"/>
  <c r="AS43" i="7"/>
  <c r="AR43" i="7"/>
  <c r="AS42" i="7"/>
  <c r="AR42" i="7"/>
  <c r="AQ42" i="7"/>
  <c r="AQ41" i="7"/>
  <c r="AS40" i="7"/>
  <c r="AS39" i="7"/>
  <c r="AR39" i="7"/>
  <c r="AR38" i="7"/>
  <c r="AQ38" i="7"/>
  <c r="AQ37" i="7"/>
  <c r="AS36" i="7"/>
  <c r="AS35" i="7"/>
  <c r="AR35" i="7"/>
  <c r="AR34" i="7"/>
  <c r="AQ34" i="7"/>
  <c r="AQ33" i="7"/>
  <c r="AS32" i="7"/>
  <c r="AQ32" i="7"/>
  <c r="AS31" i="7"/>
  <c r="AR31" i="7"/>
  <c r="AR30" i="7"/>
  <c r="AQ30" i="7"/>
  <c r="AQ29" i="7"/>
  <c r="AS28" i="7"/>
  <c r="AS27" i="7"/>
  <c r="AR27" i="7"/>
  <c r="AR26" i="7"/>
  <c r="AQ26" i="7"/>
  <c r="AQ25" i="7"/>
  <c r="AS24" i="7"/>
  <c r="AS23" i="7"/>
  <c r="AR23" i="7"/>
  <c r="AR22" i="7"/>
  <c r="AQ22" i="7"/>
  <c r="AS21" i="7"/>
  <c r="AQ21" i="7"/>
  <c r="AS20" i="7"/>
  <c r="AR20" i="7"/>
  <c r="AS19" i="7"/>
  <c r="AR19" i="7"/>
  <c r="AR18" i="7"/>
  <c r="AQ18" i="7"/>
  <c r="AQ17" i="7"/>
  <c r="AS16" i="7"/>
  <c r="AR16" i="7"/>
  <c r="AS15" i="7"/>
  <c r="AR15" i="7"/>
  <c r="AQ15" i="7"/>
  <c r="AR14" i="7"/>
  <c r="AQ14" i="7"/>
  <c r="AQ13" i="7"/>
  <c r="AS12" i="7"/>
  <c r="AS11" i="7"/>
  <c r="AR11" i="7"/>
  <c r="AQ11" i="7"/>
  <c r="AR10" i="7"/>
  <c r="AQ10" i="7"/>
  <c r="AS9" i="7"/>
  <c r="AQ9" i="7"/>
  <c r="AS8" i="7"/>
  <c r="AS7" i="7"/>
  <c r="AR7" i="7"/>
  <c r="AR6" i="7"/>
  <c r="AQ6" i="7"/>
  <c r="AS71" i="8"/>
  <c r="AQ71" i="8"/>
  <c r="AS70" i="8"/>
  <c r="AR70" i="8"/>
  <c r="AS69" i="8"/>
  <c r="AR69" i="8"/>
  <c r="AR68" i="8"/>
  <c r="AQ68" i="8"/>
  <c r="AQ67" i="8"/>
  <c r="AS66" i="8"/>
  <c r="AR66" i="8"/>
  <c r="AS65" i="8"/>
  <c r="AR65" i="8"/>
  <c r="AQ65" i="8"/>
  <c r="AR64" i="8"/>
  <c r="AQ64" i="8"/>
  <c r="AQ63" i="8"/>
  <c r="AS62" i="8"/>
  <c r="AS61" i="8"/>
  <c r="AR61" i="8"/>
  <c r="AQ61" i="8"/>
  <c r="AR60" i="8"/>
  <c r="AQ60" i="8"/>
  <c r="AS59" i="8"/>
  <c r="AQ59" i="8"/>
  <c r="AS58" i="8"/>
  <c r="AS57" i="8"/>
  <c r="AR57" i="8"/>
  <c r="AR56" i="8"/>
  <c r="AQ56" i="8"/>
  <c r="AS55" i="8"/>
  <c r="AQ55" i="8"/>
  <c r="AS54" i="8"/>
  <c r="AR54" i="8"/>
  <c r="AS53" i="8"/>
  <c r="AR53" i="8"/>
  <c r="AR52" i="8"/>
  <c r="AQ52" i="8"/>
  <c r="AQ51" i="8"/>
  <c r="AS50" i="8"/>
  <c r="AR50" i="8"/>
  <c r="AS49" i="8"/>
  <c r="AR49" i="8"/>
  <c r="AQ49" i="8"/>
  <c r="AR48" i="8"/>
  <c r="AQ48" i="8"/>
  <c r="AQ47" i="8"/>
  <c r="AS46" i="8"/>
  <c r="AS45" i="8"/>
  <c r="AR45" i="8"/>
  <c r="AQ45" i="8"/>
  <c r="AR44" i="8"/>
  <c r="AQ44" i="8"/>
  <c r="AS43" i="8"/>
  <c r="AQ43" i="8"/>
  <c r="AS42" i="8"/>
  <c r="AS41" i="8"/>
  <c r="AR41" i="8"/>
  <c r="AR40" i="8"/>
  <c r="AQ40" i="8"/>
  <c r="AS39" i="8"/>
  <c r="AQ39" i="8"/>
  <c r="AS38" i="8"/>
  <c r="AR38" i="8"/>
  <c r="AS37" i="8"/>
  <c r="AR37" i="8"/>
  <c r="AR36" i="8"/>
  <c r="AQ36" i="8"/>
  <c r="AQ35" i="8"/>
  <c r="AS34" i="8"/>
  <c r="AR34" i="8"/>
  <c r="AS33" i="8"/>
  <c r="AR33" i="8"/>
  <c r="AQ33" i="8"/>
  <c r="AR32" i="8"/>
  <c r="AQ32" i="8"/>
  <c r="AQ31" i="8"/>
  <c r="AS30" i="8"/>
  <c r="AS29" i="8"/>
  <c r="AR29" i="8"/>
  <c r="AQ29" i="8"/>
  <c r="AR28" i="8"/>
  <c r="AQ28" i="8"/>
  <c r="AS27" i="8"/>
  <c r="AQ27" i="8"/>
  <c r="AS26" i="8"/>
  <c r="AS25" i="8"/>
  <c r="AR25" i="8"/>
  <c r="AR24" i="8"/>
  <c r="AQ24" i="8"/>
  <c r="AS23" i="8"/>
  <c r="AQ23" i="8"/>
  <c r="AS22" i="8"/>
  <c r="AR22" i="8"/>
  <c r="AS21" i="8"/>
  <c r="AR21" i="8"/>
  <c r="AR20" i="8"/>
  <c r="AQ20" i="8"/>
  <c r="AQ19" i="8"/>
  <c r="AS18" i="8"/>
  <c r="AR18" i="8"/>
  <c r="AS17" i="8"/>
  <c r="AR17" i="8"/>
  <c r="AQ17" i="8"/>
  <c r="AR16" i="8"/>
  <c r="AQ16" i="8"/>
  <c r="AQ15" i="8"/>
  <c r="AS14" i="8"/>
  <c r="AS13" i="8"/>
  <c r="AR13" i="8"/>
  <c r="AQ13" i="8"/>
  <c r="AR12" i="8"/>
  <c r="AQ12" i="8"/>
  <c r="AS11" i="8"/>
  <c r="AQ11" i="8"/>
  <c r="AS10" i="8"/>
  <c r="AS9" i="8"/>
  <c r="AR9" i="8"/>
  <c r="AR8" i="8"/>
  <c r="AQ8" i="8"/>
  <c r="AS7" i="8"/>
  <c r="AQ7" i="8"/>
  <c r="AS6" i="8"/>
  <c r="AR6" i="8"/>
  <c r="AS71" i="9"/>
  <c r="AR71" i="9"/>
  <c r="AR70" i="9"/>
  <c r="AQ70" i="9"/>
  <c r="AQ69" i="9"/>
  <c r="AS68" i="9"/>
  <c r="AR68" i="9"/>
  <c r="AS67" i="9"/>
  <c r="AR67" i="9"/>
  <c r="AQ67" i="9"/>
  <c r="AR66" i="9"/>
  <c r="AQ66" i="9"/>
  <c r="AQ65" i="9"/>
  <c r="AS64" i="9"/>
  <c r="AS63" i="9"/>
  <c r="AR63" i="9"/>
  <c r="AQ63" i="9"/>
  <c r="AR62" i="9"/>
  <c r="AQ62" i="9"/>
  <c r="AS61" i="9"/>
  <c r="AQ61" i="9"/>
  <c r="AS60" i="9"/>
  <c r="AS59" i="9"/>
  <c r="AR59" i="9"/>
  <c r="AR58" i="9"/>
  <c r="AQ58" i="9"/>
  <c r="AS57" i="9"/>
  <c r="AQ57" i="9"/>
  <c r="AS56" i="9"/>
  <c r="AR56" i="9"/>
  <c r="AS55" i="9"/>
  <c r="AR55" i="9"/>
  <c r="AR54" i="9"/>
  <c r="AQ54" i="9"/>
  <c r="AQ53" i="9"/>
  <c r="AS52" i="9"/>
  <c r="AR52" i="9"/>
  <c r="AS51" i="9"/>
  <c r="AR51" i="9"/>
  <c r="AQ51" i="9"/>
  <c r="AR50" i="9"/>
  <c r="AQ50" i="9"/>
  <c r="AQ49" i="9"/>
  <c r="AS48" i="9"/>
  <c r="AS47" i="9"/>
  <c r="AR47" i="9"/>
  <c r="AQ47" i="9"/>
  <c r="AR46" i="9"/>
  <c r="AQ46" i="9"/>
  <c r="AS45" i="9"/>
  <c r="AQ45" i="9"/>
  <c r="AS44" i="9"/>
  <c r="AS43" i="9"/>
  <c r="AR43" i="9"/>
  <c r="AR42" i="9"/>
  <c r="AQ42" i="9"/>
  <c r="AS41" i="9"/>
  <c r="AQ41" i="9"/>
  <c r="AS40" i="9"/>
  <c r="AR40" i="9"/>
  <c r="AS39" i="9"/>
  <c r="AR39" i="9"/>
  <c r="AR38" i="9"/>
  <c r="AQ38" i="9"/>
  <c r="AQ37" i="9"/>
  <c r="AS36" i="9"/>
  <c r="AR36" i="9"/>
  <c r="AS35" i="9"/>
  <c r="AR35" i="9"/>
  <c r="AQ35" i="9"/>
  <c r="AR34" i="9"/>
  <c r="AQ34" i="9"/>
  <c r="AQ33" i="9"/>
  <c r="AS32" i="9"/>
  <c r="AS31" i="9"/>
  <c r="AR31" i="9"/>
  <c r="AQ31" i="9"/>
  <c r="AR30" i="9"/>
  <c r="AQ30" i="9"/>
  <c r="AS29" i="9"/>
  <c r="AQ29" i="9"/>
  <c r="AS28" i="9"/>
  <c r="AS27" i="9"/>
  <c r="AR27" i="9"/>
  <c r="AR26" i="9"/>
  <c r="AQ26" i="9"/>
  <c r="AS25" i="9"/>
  <c r="AQ25" i="9"/>
  <c r="AS24" i="9"/>
  <c r="AR24" i="9"/>
  <c r="AS23" i="9"/>
  <c r="AR23" i="9"/>
  <c r="AR22" i="9"/>
  <c r="AQ22" i="9"/>
  <c r="AQ21" i="9"/>
  <c r="AS20" i="9"/>
  <c r="AR20" i="9"/>
  <c r="AS19" i="9"/>
  <c r="AR19" i="9"/>
  <c r="AQ19" i="9"/>
  <c r="AR18" i="9"/>
  <c r="AQ18" i="9"/>
  <c r="AQ17" i="9"/>
  <c r="AS16" i="9"/>
  <c r="AS15" i="9"/>
  <c r="AR15" i="9"/>
  <c r="AQ15" i="9"/>
  <c r="AR14" i="9"/>
  <c r="AQ14" i="9"/>
  <c r="AS13" i="9"/>
  <c r="AQ13" i="9"/>
  <c r="AS12" i="9"/>
  <c r="AS11" i="9"/>
  <c r="AR11" i="9"/>
  <c r="AR10" i="9"/>
  <c r="AQ10" i="9"/>
  <c r="AS9" i="9"/>
  <c r="AQ9" i="9"/>
  <c r="AS8" i="9"/>
  <c r="AR8" i="9"/>
  <c r="AS7" i="9"/>
  <c r="AR7" i="9"/>
  <c r="AR6" i="9"/>
  <c r="AQ6" i="9"/>
  <c r="AQ71" i="10"/>
  <c r="AS70" i="10"/>
  <c r="AR70" i="10"/>
  <c r="AS69" i="10"/>
  <c r="AR69" i="10"/>
  <c r="AQ69" i="10"/>
  <c r="AR68" i="10"/>
  <c r="AQ68" i="10"/>
  <c r="AQ67" i="10"/>
  <c r="AS66" i="10"/>
  <c r="AS65" i="10"/>
  <c r="AR65" i="10"/>
  <c r="AQ65" i="10"/>
  <c r="AR64" i="10"/>
  <c r="AQ64" i="10"/>
  <c r="AS63" i="10"/>
  <c r="AQ63" i="10"/>
  <c r="AS62" i="10"/>
  <c r="AS61" i="10"/>
  <c r="AR61" i="10"/>
  <c r="AR60" i="10"/>
  <c r="AQ60" i="10"/>
  <c r="AS59" i="10"/>
  <c r="AQ59" i="10"/>
  <c r="AS58" i="10"/>
  <c r="AR58" i="10"/>
  <c r="AS57" i="10"/>
  <c r="AR57" i="10"/>
  <c r="AR56" i="10"/>
  <c r="AQ56" i="10"/>
  <c r="AQ55" i="10"/>
  <c r="AS54" i="10"/>
  <c r="AR54" i="10"/>
  <c r="AS53" i="10"/>
  <c r="AR53" i="10"/>
  <c r="AQ53" i="10"/>
  <c r="AR52" i="10"/>
  <c r="AQ52" i="10"/>
  <c r="AQ51" i="10"/>
  <c r="AS50" i="10"/>
  <c r="AS49" i="10"/>
  <c r="AR49" i="10"/>
  <c r="AQ49" i="10"/>
  <c r="AR48" i="10"/>
  <c r="AQ48" i="10"/>
  <c r="AS47" i="10"/>
  <c r="AR47" i="10"/>
  <c r="AQ47" i="10"/>
  <c r="AS46" i="10"/>
  <c r="AR46" i="10"/>
  <c r="AQ46" i="10"/>
  <c r="AS45" i="10"/>
  <c r="AR45" i="10"/>
  <c r="AQ45" i="10"/>
  <c r="AS44" i="10"/>
  <c r="AR44" i="10"/>
  <c r="AQ44" i="10"/>
  <c r="AS43" i="10"/>
  <c r="AR43" i="10"/>
  <c r="AQ43" i="10"/>
  <c r="AS42" i="10"/>
  <c r="AR42" i="10"/>
  <c r="AQ42" i="10"/>
  <c r="AS41" i="10"/>
  <c r="AR41" i="10"/>
  <c r="AQ41" i="10"/>
  <c r="AS40" i="10"/>
  <c r="AR40" i="10"/>
  <c r="AQ40" i="10"/>
  <c r="AS39" i="10"/>
  <c r="AR39" i="10"/>
  <c r="AQ39" i="10"/>
  <c r="AS38" i="10"/>
  <c r="AR38" i="10"/>
  <c r="AQ38" i="10"/>
  <c r="AS37" i="10"/>
  <c r="AR37" i="10"/>
  <c r="AQ37" i="10"/>
  <c r="AS36" i="10"/>
  <c r="AR36" i="10"/>
  <c r="AQ36" i="10"/>
  <c r="AS35" i="10"/>
  <c r="AR35" i="10"/>
  <c r="AQ35" i="10"/>
  <c r="AS34" i="10"/>
  <c r="AR34" i="10"/>
  <c r="AQ34" i="10"/>
  <c r="AS33" i="10"/>
  <c r="AR33" i="10"/>
  <c r="AQ33" i="10"/>
  <c r="AS32" i="10"/>
  <c r="AR32" i="10"/>
  <c r="AQ32" i="10"/>
  <c r="AS31" i="10"/>
  <c r="AR31" i="10"/>
  <c r="AQ31" i="10"/>
  <c r="AS30" i="10"/>
  <c r="AR30" i="10"/>
  <c r="AQ30" i="10"/>
  <c r="AS29" i="10"/>
  <c r="AR29" i="10"/>
  <c r="AQ29" i="10"/>
  <c r="AS28" i="10"/>
  <c r="AR28" i="10"/>
  <c r="AQ28" i="10"/>
  <c r="AS27" i="10"/>
  <c r="AR27" i="10"/>
  <c r="AQ27" i="10"/>
  <c r="AS26" i="10"/>
  <c r="AR26" i="10"/>
  <c r="AQ26" i="10"/>
  <c r="AS25" i="10"/>
  <c r="AR25" i="10"/>
  <c r="AQ25" i="10"/>
  <c r="AS24" i="10"/>
  <c r="AR24" i="10"/>
  <c r="AQ24" i="10"/>
  <c r="AS23" i="10"/>
  <c r="AR23" i="10"/>
  <c r="AQ23" i="10"/>
  <c r="AS22" i="10"/>
  <c r="AR22" i="10"/>
  <c r="AQ22" i="10"/>
  <c r="AS21" i="10"/>
  <c r="AR21" i="10"/>
  <c r="AQ21" i="10"/>
  <c r="AS20" i="10"/>
  <c r="AR20" i="10"/>
  <c r="AQ20" i="10"/>
  <c r="AS19" i="10"/>
  <c r="AR19" i="10"/>
  <c r="AQ19" i="10"/>
  <c r="AS18" i="10"/>
  <c r="AR18" i="10"/>
  <c r="AQ18" i="10"/>
  <c r="AS17" i="10"/>
  <c r="AR17" i="10"/>
  <c r="AQ17" i="10"/>
  <c r="AS16" i="10"/>
  <c r="AR16" i="10"/>
  <c r="AQ16" i="10"/>
  <c r="AS15" i="10"/>
  <c r="AR15" i="10"/>
  <c r="AQ15" i="10"/>
  <c r="AS14" i="10"/>
  <c r="AR14" i="10"/>
  <c r="AQ14" i="10"/>
  <c r="AS13" i="10"/>
  <c r="AR13" i="10"/>
  <c r="AQ13" i="10"/>
  <c r="AS12" i="10"/>
  <c r="AR12" i="10"/>
  <c r="AQ12" i="10"/>
  <c r="AS11" i="10"/>
  <c r="AR11" i="10"/>
  <c r="AQ11" i="10"/>
  <c r="AS10" i="10"/>
  <c r="AR10" i="10"/>
  <c r="AQ10" i="10"/>
  <c r="AS9" i="10"/>
  <c r="AR9" i="10"/>
  <c r="AQ9" i="10"/>
  <c r="AS8" i="10"/>
  <c r="AR8" i="10"/>
  <c r="AQ8" i="10"/>
  <c r="AS7" i="10"/>
  <c r="AR7" i="10"/>
  <c r="AQ7" i="10"/>
  <c r="AS6" i="10"/>
  <c r="AR6" i="10"/>
  <c r="AQ6" i="10"/>
  <c r="AS71" i="11"/>
  <c r="AR71" i="11"/>
  <c r="AQ71" i="11"/>
  <c r="AS70" i="11"/>
  <c r="AR70" i="11"/>
  <c r="AQ70" i="11"/>
  <c r="AS69" i="11"/>
  <c r="AR69" i="11"/>
  <c r="AQ69" i="11"/>
  <c r="AS68" i="11"/>
  <c r="AR68" i="11"/>
  <c r="AQ68" i="11"/>
  <c r="AS67" i="11"/>
  <c r="AR67" i="11"/>
  <c r="AQ67" i="11"/>
  <c r="AS66" i="11"/>
  <c r="AR66" i="11"/>
  <c r="AQ66" i="11"/>
  <c r="AS65" i="11"/>
  <c r="AR65" i="11"/>
  <c r="AQ65" i="11"/>
  <c r="AS64" i="11"/>
  <c r="AR64" i="11"/>
  <c r="AQ64" i="11"/>
  <c r="AS63" i="11"/>
  <c r="AR63" i="11"/>
  <c r="AQ63" i="11"/>
  <c r="AS62" i="11"/>
  <c r="AR62" i="11"/>
  <c r="AQ62" i="11"/>
  <c r="AS61" i="11"/>
  <c r="AR61" i="11"/>
  <c r="AQ61" i="11"/>
  <c r="AS60" i="11"/>
  <c r="AR60" i="11"/>
  <c r="AQ60" i="11"/>
  <c r="AS59" i="11"/>
  <c r="AR59" i="11"/>
  <c r="AQ59" i="11"/>
  <c r="AS58" i="11"/>
  <c r="AR58" i="11"/>
  <c r="AQ58" i="11"/>
  <c r="AS57" i="11"/>
  <c r="AR57" i="11"/>
  <c r="AQ57" i="11"/>
  <c r="AS56" i="11"/>
  <c r="AR56" i="11"/>
  <c r="AQ56" i="11"/>
  <c r="AS55" i="11"/>
  <c r="AR55" i="11"/>
  <c r="AQ55" i="11"/>
  <c r="AS54" i="11"/>
  <c r="AR54" i="11"/>
  <c r="AQ54" i="11"/>
  <c r="AS53" i="11"/>
  <c r="AR53" i="11"/>
  <c r="AQ53" i="11"/>
  <c r="AS52" i="11"/>
  <c r="AR52" i="11"/>
  <c r="AQ52" i="11"/>
  <c r="AS51" i="11"/>
  <c r="AR51" i="11"/>
  <c r="AQ51" i="11"/>
  <c r="AS50" i="11"/>
  <c r="AR50" i="11"/>
  <c r="AQ50" i="11"/>
  <c r="AS49" i="11"/>
  <c r="AR49" i="11"/>
  <c r="AQ49" i="11"/>
  <c r="AS48" i="11"/>
  <c r="AR48" i="11"/>
  <c r="AQ48" i="11"/>
  <c r="AS47" i="11"/>
  <c r="AR47" i="11"/>
  <c r="AQ47" i="11"/>
  <c r="AS46" i="11"/>
  <c r="AR46" i="11"/>
  <c r="AQ46" i="11"/>
  <c r="AS45" i="11"/>
  <c r="AR45" i="11"/>
  <c r="AQ45" i="11"/>
  <c r="AS44" i="11"/>
  <c r="AR44" i="11"/>
  <c r="AQ44" i="11"/>
  <c r="AS43" i="11"/>
  <c r="AR43" i="11"/>
  <c r="AQ43" i="11"/>
  <c r="AS42" i="11"/>
  <c r="AR42" i="11"/>
  <c r="AQ42" i="11"/>
  <c r="AS41" i="11"/>
  <c r="AR41" i="11"/>
  <c r="AQ41" i="11"/>
  <c r="AS40" i="11"/>
  <c r="AR40" i="11"/>
  <c r="AQ40" i="11"/>
  <c r="AS39" i="11"/>
  <c r="AR39" i="11"/>
  <c r="AQ39" i="11"/>
  <c r="AS38" i="11"/>
  <c r="AR38" i="11"/>
  <c r="AQ38" i="11"/>
  <c r="AS37" i="11"/>
  <c r="AR37" i="11"/>
  <c r="AQ37" i="11"/>
  <c r="AS36" i="11"/>
  <c r="AR36" i="11"/>
  <c r="AQ36" i="11"/>
  <c r="AS35" i="11"/>
  <c r="AR35" i="11"/>
  <c r="AQ35" i="11"/>
  <c r="AS34" i="11"/>
  <c r="AR34" i="11"/>
  <c r="AQ34" i="11"/>
  <c r="AS33" i="11"/>
  <c r="AR33" i="11"/>
  <c r="AQ33" i="11"/>
  <c r="AS32" i="11"/>
  <c r="AR32" i="11"/>
  <c r="AQ32" i="11"/>
  <c r="AS31" i="11"/>
  <c r="AR31" i="11"/>
  <c r="AQ31" i="11"/>
  <c r="AS30" i="11"/>
  <c r="AR30" i="11"/>
  <c r="AQ30" i="11"/>
  <c r="AS29" i="11"/>
  <c r="AR29" i="11"/>
  <c r="AQ29" i="11"/>
  <c r="AS28" i="11"/>
  <c r="AR28" i="11"/>
  <c r="AQ28" i="11"/>
  <c r="AS27" i="11"/>
  <c r="AR27" i="11"/>
  <c r="AQ27" i="11"/>
  <c r="AS26" i="11"/>
  <c r="AR26" i="11"/>
  <c r="AQ26" i="11"/>
  <c r="AS25" i="11"/>
  <c r="AR25" i="11"/>
  <c r="AQ25" i="11"/>
  <c r="AS24" i="11"/>
  <c r="AR24" i="11"/>
  <c r="AQ24" i="11"/>
  <c r="AS23" i="11"/>
  <c r="AR23" i="11"/>
  <c r="AQ23" i="11"/>
  <c r="AS22" i="11"/>
  <c r="AR22" i="11"/>
  <c r="AQ22" i="11"/>
  <c r="AS21" i="11"/>
  <c r="AR21" i="11"/>
  <c r="AQ21" i="11"/>
  <c r="AS20" i="11"/>
  <c r="AR20" i="11"/>
  <c r="AQ20" i="11"/>
  <c r="AS19" i="11"/>
  <c r="AR19" i="11"/>
  <c r="AQ19" i="11"/>
  <c r="AS18" i="11"/>
  <c r="AR18" i="11"/>
  <c r="AQ18" i="11"/>
  <c r="AS17" i="11"/>
  <c r="AR17" i="11"/>
  <c r="AQ17" i="11"/>
  <c r="AS16" i="11"/>
  <c r="AR16" i="11"/>
  <c r="AQ16" i="11"/>
  <c r="AS15" i="11"/>
  <c r="AR15" i="11"/>
  <c r="AQ15" i="11"/>
  <c r="AS14" i="11"/>
  <c r="AR14" i="11"/>
  <c r="AQ14" i="11"/>
  <c r="AS13" i="11"/>
  <c r="AR13" i="11"/>
  <c r="AQ13" i="11"/>
  <c r="AS12" i="11"/>
  <c r="AR12" i="11"/>
  <c r="AQ12" i="11"/>
  <c r="AS11" i="11"/>
  <c r="AR11" i="11"/>
  <c r="AQ11" i="11"/>
  <c r="AS10" i="11"/>
  <c r="AR10" i="11"/>
  <c r="AQ10" i="11"/>
  <c r="AS9" i="11"/>
  <c r="AR9" i="11"/>
  <c r="AQ9" i="11"/>
  <c r="AS8" i="11"/>
  <c r="AR8" i="11"/>
  <c r="AQ8" i="11"/>
  <c r="AS7" i="11"/>
  <c r="AR7" i="11"/>
  <c r="AQ7" i="11"/>
  <c r="AS6" i="11"/>
  <c r="AR6" i="11"/>
  <c r="AQ6" i="11"/>
  <c r="AS71" i="12"/>
  <c r="AR71" i="12"/>
  <c r="AQ71" i="12"/>
  <c r="AS70" i="12"/>
  <c r="AR70" i="12"/>
  <c r="AQ70" i="12"/>
  <c r="AS69" i="12"/>
  <c r="AR69" i="12"/>
  <c r="AQ69" i="12"/>
  <c r="AS68" i="12"/>
  <c r="AR68" i="12"/>
  <c r="AQ68" i="12"/>
  <c r="AS67" i="12"/>
  <c r="AR67" i="12"/>
  <c r="AQ67" i="12"/>
  <c r="AS66" i="12"/>
  <c r="AR66" i="12"/>
  <c r="AQ66" i="12"/>
  <c r="AS65" i="12"/>
  <c r="AR65" i="12"/>
  <c r="AQ65" i="12"/>
  <c r="AS64" i="12"/>
  <c r="AR64" i="12"/>
  <c r="AQ64" i="12"/>
  <c r="AS63" i="12"/>
  <c r="AR63" i="12"/>
  <c r="AQ63" i="12"/>
  <c r="AS62" i="12"/>
  <c r="AR62" i="12"/>
  <c r="AQ62" i="12"/>
  <c r="AS61" i="12"/>
  <c r="AR61" i="12"/>
  <c r="AQ61" i="12"/>
  <c r="AS60" i="12"/>
  <c r="AR60" i="12"/>
  <c r="AQ60" i="12"/>
  <c r="AS59" i="12"/>
  <c r="AR59" i="12"/>
  <c r="AQ59" i="12"/>
  <c r="AS58" i="12"/>
  <c r="AR58" i="12"/>
  <c r="AQ58" i="12"/>
  <c r="AS57" i="12"/>
  <c r="AR57" i="12"/>
  <c r="AQ57" i="12"/>
  <c r="AS56" i="12"/>
  <c r="AR56" i="12"/>
  <c r="AQ56" i="12"/>
  <c r="AS55" i="12"/>
  <c r="AR55" i="12"/>
  <c r="AQ55" i="12"/>
  <c r="AS54" i="12"/>
  <c r="AR54" i="12"/>
  <c r="AQ54" i="12"/>
  <c r="AS53" i="12"/>
  <c r="AR53" i="12"/>
  <c r="AQ53" i="12"/>
  <c r="AS52" i="12"/>
  <c r="AR52" i="12"/>
  <c r="AQ52" i="12"/>
  <c r="AS51" i="12"/>
  <c r="AR51" i="12"/>
  <c r="AQ51" i="12"/>
  <c r="AS50" i="12"/>
  <c r="AR50" i="12"/>
  <c r="AQ50" i="12"/>
  <c r="AS49" i="12"/>
  <c r="AR49" i="12"/>
  <c r="AQ49" i="12"/>
  <c r="AS48" i="12"/>
  <c r="AR48" i="12"/>
  <c r="AQ48" i="12"/>
  <c r="AS47" i="12"/>
  <c r="AR47" i="12"/>
  <c r="AQ47" i="12"/>
  <c r="AS46" i="12"/>
  <c r="AR46" i="12"/>
  <c r="AQ46" i="12"/>
  <c r="AS45" i="12"/>
  <c r="AR45" i="12"/>
  <c r="AQ45" i="12"/>
  <c r="AS44" i="12"/>
  <c r="AR44" i="12"/>
  <c r="AQ44" i="12"/>
  <c r="AS43" i="12"/>
  <c r="AR43" i="12"/>
  <c r="AQ43" i="12"/>
  <c r="AS42" i="12"/>
  <c r="AR42" i="12"/>
  <c r="AQ42" i="12"/>
  <c r="AS41" i="12"/>
  <c r="AR41" i="12"/>
  <c r="AQ41" i="12"/>
  <c r="AS40" i="12"/>
  <c r="AR40" i="12"/>
  <c r="AQ40" i="12"/>
  <c r="AS39" i="12"/>
  <c r="AR39" i="12"/>
  <c r="AQ39" i="12"/>
  <c r="AS38" i="12"/>
  <c r="AR38" i="12"/>
  <c r="AQ38" i="12"/>
  <c r="AS37" i="12"/>
  <c r="AR37" i="12"/>
  <c r="AQ37" i="12"/>
  <c r="AS36" i="12"/>
  <c r="AR36" i="12"/>
  <c r="AQ36" i="12"/>
  <c r="AS35" i="12"/>
  <c r="AR35" i="12"/>
  <c r="AQ35" i="12"/>
  <c r="AS34" i="12"/>
  <c r="AR34" i="12"/>
  <c r="AQ34" i="12"/>
  <c r="AS33" i="12"/>
  <c r="AR33" i="12"/>
  <c r="AQ33" i="12"/>
  <c r="AS32" i="12"/>
  <c r="AR32" i="12"/>
  <c r="AQ32" i="12"/>
  <c r="AS31" i="12"/>
  <c r="AR31" i="12"/>
  <c r="AQ31" i="12"/>
  <c r="AS30" i="12"/>
  <c r="AR30" i="12"/>
  <c r="AQ30" i="12"/>
  <c r="AS29" i="12"/>
  <c r="AR29" i="12"/>
  <c r="AQ29" i="12"/>
  <c r="AS28" i="12"/>
  <c r="AR28" i="12"/>
  <c r="AQ28" i="12"/>
  <c r="AS27" i="12"/>
  <c r="AR27" i="12"/>
  <c r="AQ27" i="12"/>
  <c r="AS26" i="12"/>
  <c r="AR26" i="12"/>
  <c r="AQ26" i="12"/>
  <c r="AS25" i="12"/>
  <c r="AR25" i="12"/>
  <c r="AQ25" i="12"/>
  <c r="AS24" i="12"/>
  <c r="AR24" i="12"/>
  <c r="AQ24" i="12"/>
  <c r="AS23" i="12"/>
  <c r="AR23" i="12"/>
  <c r="AQ23" i="12"/>
  <c r="AS22" i="12"/>
  <c r="AR22" i="12"/>
  <c r="AQ22" i="12"/>
  <c r="AS21" i="12"/>
  <c r="AR21" i="12"/>
  <c r="AQ21" i="12"/>
  <c r="AS20" i="12"/>
  <c r="AR20" i="12"/>
  <c r="AQ20" i="12"/>
  <c r="AS19" i="12"/>
  <c r="AR19" i="12"/>
  <c r="AQ19" i="12"/>
  <c r="AS18" i="12"/>
  <c r="AR18" i="12"/>
  <c r="AQ18" i="12"/>
  <c r="AS17" i="12"/>
  <c r="AR17" i="12"/>
  <c r="AQ17" i="12"/>
  <c r="AS16" i="12"/>
  <c r="AR16" i="12"/>
  <c r="AQ16" i="12"/>
  <c r="AS15" i="12"/>
  <c r="AR15" i="12"/>
  <c r="AQ15" i="12"/>
  <c r="AS14" i="12"/>
  <c r="AR14" i="12"/>
  <c r="AQ14" i="12"/>
  <c r="AS13" i="12"/>
  <c r="AR13" i="12"/>
  <c r="AQ13" i="12"/>
  <c r="AS12" i="12"/>
  <c r="AR12" i="12"/>
  <c r="AQ12" i="12"/>
  <c r="AS11" i="12"/>
  <c r="AR11" i="12"/>
  <c r="AQ11" i="12"/>
  <c r="AS10" i="12"/>
  <c r="AR10" i="12"/>
  <c r="AQ10" i="12"/>
  <c r="AS9" i="12"/>
  <c r="AR9" i="12"/>
  <c r="AQ9" i="12"/>
  <c r="AS8" i="12"/>
  <c r="AR8" i="12"/>
  <c r="AQ8" i="12"/>
  <c r="AS7" i="12"/>
  <c r="AR7" i="12"/>
  <c r="AQ7" i="12"/>
  <c r="AS6" i="12"/>
  <c r="AR6" i="12"/>
  <c r="AQ6" i="12"/>
  <c r="AS71" i="1"/>
  <c r="AR71" i="1"/>
  <c r="AQ71" i="1"/>
  <c r="AS70" i="1"/>
  <c r="AR70" i="1"/>
  <c r="AQ70" i="1"/>
  <c r="AS69" i="1"/>
  <c r="AR69" i="1"/>
  <c r="AQ69" i="1"/>
  <c r="AS68" i="1"/>
  <c r="AR68" i="1"/>
  <c r="AS67" i="1"/>
  <c r="AR67" i="1"/>
  <c r="AQ67" i="1"/>
  <c r="AS66" i="1"/>
  <c r="AR66" i="1"/>
  <c r="AQ66" i="1"/>
  <c r="AS65" i="1"/>
  <c r="AR65" i="1"/>
  <c r="AQ65" i="1"/>
  <c r="AS64" i="1"/>
  <c r="AR64" i="1"/>
  <c r="AQ64" i="1"/>
  <c r="AS63" i="1"/>
  <c r="AR63" i="1"/>
  <c r="AQ63" i="1"/>
  <c r="AS62" i="1"/>
  <c r="AR62" i="1"/>
  <c r="AQ62" i="1"/>
  <c r="AS61" i="1"/>
  <c r="AR61" i="1"/>
  <c r="AQ61" i="1"/>
  <c r="AS60" i="1"/>
  <c r="AR60" i="1"/>
  <c r="AQ60" i="1"/>
  <c r="AS59" i="1"/>
  <c r="AR59" i="1"/>
  <c r="AQ59" i="1"/>
  <c r="AS58" i="1"/>
  <c r="AR58" i="1"/>
  <c r="AQ58" i="1"/>
  <c r="AS57" i="1"/>
  <c r="AR57" i="1"/>
  <c r="AR56" i="1"/>
  <c r="AR55" i="1"/>
  <c r="AQ55" i="1"/>
  <c r="AS54" i="1"/>
  <c r="AS53" i="1"/>
  <c r="AS52" i="1"/>
  <c r="AR52" i="1"/>
  <c r="AQ52" i="1"/>
  <c r="AQ51" i="1"/>
  <c r="AQ50" i="1"/>
  <c r="AS49" i="1"/>
  <c r="AR49" i="1"/>
  <c r="AR48" i="1"/>
  <c r="AR47" i="1"/>
  <c r="AQ47" i="1"/>
  <c r="AS46" i="1"/>
  <c r="AS45" i="1"/>
  <c r="AS44" i="1"/>
  <c r="AR44" i="1"/>
  <c r="AQ44" i="1"/>
  <c r="AQ43" i="1"/>
  <c r="AQ42" i="1"/>
  <c r="AS41" i="1"/>
  <c r="AR41" i="1"/>
  <c r="AR40" i="1"/>
  <c r="AR39" i="1"/>
  <c r="AQ39" i="1"/>
  <c r="AS38" i="1"/>
  <c r="AS37" i="1"/>
  <c r="AS36" i="1"/>
  <c r="AR36" i="1"/>
  <c r="AQ36" i="1"/>
  <c r="AQ35" i="1"/>
  <c r="AQ34" i="1"/>
  <c r="AS33" i="1"/>
  <c r="AR33" i="1"/>
  <c r="AR32" i="1"/>
  <c r="AR31" i="1"/>
  <c r="AQ31" i="1"/>
  <c r="AS30" i="1"/>
  <c r="AS29" i="1"/>
  <c r="AS28" i="1"/>
  <c r="AR28" i="1"/>
  <c r="AQ28" i="1"/>
  <c r="AQ27" i="1"/>
  <c r="AQ26" i="1"/>
  <c r="AS25" i="1"/>
  <c r="AR25" i="1"/>
  <c r="AR24" i="1"/>
  <c r="AR23" i="1"/>
  <c r="AQ23" i="1"/>
  <c r="AS22" i="1"/>
  <c r="AS21" i="1"/>
  <c r="AS20" i="1"/>
  <c r="AR20" i="1"/>
  <c r="AQ20" i="1"/>
  <c r="AQ19" i="1"/>
  <c r="AQ18" i="1"/>
  <c r="AS17" i="1"/>
  <c r="AR17" i="1"/>
  <c r="AR16" i="1"/>
  <c r="AR15" i="1"/>
  <c r="AQ15" i="1"/>
  <c r="AS14" i="1"/>
  <c r="AS13" i="1"/>
  <c r="AS12" i="1"/>
  <c r="AR12" i="1"/>
  <c r="AQ12" i="1"/>
  <c r="AQ11" i="1"/>
  <c r="AQ10" i="1"/>
  <c r="AS9" i="1"/>
  <c r="AR9" i="1"/>
  <c r="AR8" i="1"/>
  <c r="AR7" i="1"/>
  <c r="AQ7" i="1"/>
  <c r="AS6" i="1"/>
  <c r="AR6" i="1"/>
  <c r="AQ6" i="1"/>
  <c r="AR70" i="13"/>
  <c r="AR62" i="13"/>
  <c r="AQ14" i="13"/>
  <c r="AR15" i="13"/>
  <c r="AQ22" i="13"/>
  <c r="AR23" i="13"/>
  <c r="AR27" i="13"/>
  <c r="AQ30" i="13"/>
  <c r="AR35" i="13"/>
  <c r="AQ38" i="13"/>
  <c r="AQ46" i="13"/>
  <c r="AR47" i="13"/>
  <c r="AR7" i="13"/>
  <c r="AQ7" i="13"/>
  <c r="AI61" i="7"/>
  <c r="AI68" i="7"/>
  <c r="AL68" i="7"/>
  <c r="AN71" i="12"/>
  <c r="AP68" i="12"/>
  <c r="AP71" i="12" s="1"/>
  <c r="AN68" i="12"/>
  <c r="AP61" i="12"/>
  <c r="AO61" i="12"/>
  <c r="AO68" i="12" s="1"/>
  <c r="AO71" i="12" s="1"/>
  <c r="AN61" i="12"/>
  <c r="AP71" i="11"/>
  <c r="AP68" i="11"/>
  <c r="AO68" i="11"/>
  <c r="AO71" i="11" s="1"/>
  <c r="AP61" i="11"/>
  <c r="AO61" i="11"/>
  <c r="AN61" i="11"/>
  <c r="AN68" i="11" s="1"/>
  <c r="AN71" i="11" s="1"/>
  <c r="AN71" i="10"/>
  <c r="AP68" i="10"/>
  <c r="AP71" i="10" s="1"/>
  <c r="AN68" i="10"/>
  <c r="AP61" i="10"/>
  <c r="AO61" i="10"/>
  <c r="AO68" i="10" s="1"/>
  <c r="AO71" i="10" s="1"/>
  <c r="AN61" i="10"/>
  <c r="AN71" i="9"/>
  <c r="AP68" i="9"/>
  <c r="AP71" i="9" s="1"/>
  <c r="AN68" i="9"/>
  <c r="AP61" i="9"/>
  <c r="AO61" i="9"/>
  <c r="AO68" i="9" s="1"/>
  <c r="AO71" i="9" s="1"/>
  <c r="AN61" i="9"/>
  <c r="AP71" i="8"/>
  <c r="AP68" i="8"/>
  <c r="AO68" i="8"/>
  <c r="AO71" i="8" s="1"/>
  <c r="AP61" i="8"/>
  <c r="AO61" i="8"/>
  <c r="AN61" i="8"/>
  <c r="AN68" i="8" s="1"/>
  <c r="AN71" i="8" s="1"/>
  <c r="AN71" i="7"/>
  <c r="AP68" i="7"/>
  <c r="AP71" i="7" s="1"/>
  <c r="AN68" i="7"/>
  <c r="AP61" i="7"/>
  <c r="AO61" i="7"/>
  <c r="AO68" i="7" s="1"/>
  <c r="AO71" i="7" s="1"/>
  <c r="AN61" i="7"/>
  <c r="AN71" i="6"/>
  <c r="AP68" i="6"/>
  <c r="AP71" i="6" s="1"/>
  <c r="AN68" i="6"/>
  <c r="AP61" i="6"/>
  <c r="AO61" i="6"/>
  <c r="AO68" i="6" s="1"/>
  <c r="AO71" i="6" s="1"/>
  <c r="AN61" i="6"/>
  <c r="AP71" i="5"/>
  <c r="AP68" i="5"/>
  <c r="AO68" i="5"/>
  <c r="AO71" i="5" s="1"/>
  <c r="AP61" i="5"/>
  <c r="AO61" i="5"/>
  <c r="AN61" i="5"/>
  <c r="AN68" i="5" s="1"/>
  <c r="AN71" i="5" s="1"/>
  <c r="AN71" i="4"/>
  <c r="AP68" i="4"/>
  <c r="AP71" i="4" s="1"/>
  <c r="AN68" i="4"/>
  <c r="AP61" i="4"/>
  <c r="AO61" i="4"/>
  <c r="AO68" i="4" s="1"/>
  <c r="AO71" i="4" s="1"/>
  <c r="AN61" i="4"/>
  <c r="AP68" i="3"/>
  <c r="AP71" i="3" s="1"/>
  <c r="AN68" i="3"/>
  <c r="AN71" i="3" s="1"/>
  <c r="AP61" i="3"/>
  <c r="AO61" i="3"/>
  <c r="AO68" i="3" s="1"/>
  <c r="AO71" i="3" s="1"/>
  <c r="AN61" i="3"/>
  <c r="AP71" i="2"/>
  <c r="AP68" i="2"/>
  <c r="AO68" i="2"/>
  <c r="AO71" i="2" s="1"/>
  <c r="AP61" i="2"/>
  <c r="AO61" i="2"/>
  <c r="AN61" i="2"/>
  <c r="AN68" i="2" s="1"/>
  <c r="AN71" i="2" s="1"/>
  <c r="AP68" i="1"/>
  <c r="AP71" i="1" s="1"/>
  <c r="AN68" i="1"/>
  <c r="AN71" i="1" s="1"/>
  <c r="AP61" i="1"/>
  <c r="AO61" i="1"/>
  <c r="AO68" i="1" s="1"/>
  <c r="AO71" i="1" s="1"/>
  <c r="AN61" i="1"/>
  <c r="AL69" i="12"/>
  <c r="AK69" i="12"/>
  <c r="AK68" i="12"/>
  <c r="AK71" i="12" s="1"/>
  <c r="AM63" i="12"/>
  <c r="AM69" i="12" s="1"/>
  <c r="AL63" i="12"/>
  <c r="AK63" i="12"/>
  <c r="AM61" i="12"/>
  <c r="AM68" i="12" s="1"/>
  <c r="AL61" i="12"/>
  <c r="AL68" i="12" s="1"/>
  <c r="AL71" i="12" s="1"/>
  <c r="AK61" i="12"/>
  <c r="AM68" i="11"/>
  <c r="AM71" i="11" s="1"/>
  <c r="AM61" i="11"/>
  <c r="AL61" i="11"/>
  <c r="AL68" i="11" s="1"/>
  <c r="AL71" i="11" s="1"/>
  <c r="AK61" i="11"/>
  <c r="AK68" i="11" s="1"/>
  <c r="AK71" i="11" s="1"/>
  <c r="AM68" i="10"/>
  <c r="AM71" i="10" s="1"/>
  <c r="AM61" i="10"/>
  <c r="AL61" i="10"/>
  <c r="AL68" i="10" s="1"/>
  <c r="AL71" i="10" s="1"/>
  <c r="AK61" i="10"/>
  <c r="AK68" i="10" s="1"/>
  <c r="AK71" i="10" s="1"/>
  <c r="AK71" i="9"/>
  <c r="AM68" i="9"/>
  <c r="AM71" i="9" s="1"/>
  <c r="AK68" i="9"/>
  <c r="AM61" i="9"/>
  <c r="AL61" i="9"/>
  <c r="AL68" i="9" s="1"/>
  <c r="AL71" i="9" s="1"/>
  <c r="AK61" i="9"/>
  <c r="AK71" i="8"/>
  <c r="AM68" i="8"/>
  <c r="AM71" i="8" s="1"/>
  <c r="AK68" i="8"/>
  <c r="AM61" i="8"/>
  <c r="AL61" i="8"/>
  <c r="AL68" i="8" s="1"/>
  <c r="AL71" i="8" s="1"/>
  <c r="AK61" i="8"/>
  <c r="AM68" i="7"/>
  <c r="AM71" i="7" s="1"/>
  <c r="AK68" i="7"/>
  <c r="AK71" i="7" s="1"/>
  <c r="AM61" i="7"/>
  <c r="AL61" i="7"/>
  <c r="AL71" i="7" s="1"/>
  <c r="AK61" i="7"/>
  <c r="AK71" i="6"/>
  <c r="AM68" i="6"/>
  <c r="AM71" i="6" s="1"/>
  <c r="AK68" i="6"/>
  <c r="AM61" i="6"/>
  <c r="AL61" i="6"/>
  <c r="AL68" i="6" s="1"/>
  <c r="AL71" i="6" s="1"/>
  <c r="AK61" i="6"/>
  <c r="AK71" i="5"/>
  <c r="AM68" i="5"/>
  <c r="AM71" i="5" s="1"/>
  <c r="AK68" i="5"/>
  <c r="AM61" i="5"/>
  <c r="AL61" i="5"/>
  <c r="AL68" i="5" s="1"/>
  <c r="AL71" i="5" s="1"/>
  <c r="AK61" i="5"/>
  <c r="AK71" i="4"/>
  <c r="AM68" i="4"/>
  <c r="AM71" i="4" s="1"/>
  <c r="AK68" i="4"/>
  <c r="AM61" i="4"/>
  <c r="AL61" i="4"/>
  <c r="AL68" i="4" s="1"/>
  <c r="AL71" i="4" s="1"/>
  <c r="AK61" i="4"/>
  <c r="AK71" i="2"/>
  <c r="AM68" i="2"/>
  <c r="AM71" i="2" s="1"/>
  <c r="AK68" i="2"/>
  <c r="AM61" i="2"/>
  <c r="AL61" i="2"/>
  <c r="AL68" i="2" s="1"/>
  <c r="AL71" i="2" s="1"/>
  <c r="AK61" i="2"/>
  <c r="AM68" i="1"/>
  <c r="AM71" i="1" s="1"/>
  <c r="AM61" i="1"/>
  <c r="AL61" i="1"/>
  <c r="AL68" i="1" s="1"/>
  <c r="AL71" i="1" s="1"/>
  <c r="AK61" i="1"/>
  <c r="AK68" i="1" s="1"/>
  <c r="AK71" i="1" s="1"/>
  <c r="AJ68" i="12"/>
  <c r="AJ71" i="12" s="1"/>
  <c r="AJ61" i="12"/>
  <c r="AI61" i="12"/>
  <c r="AI68" i="12" s="1"/>
  <c r="AI71" i="12" s="1"/>
  <c r="AH61" i="12"/>
  <c r="AH68" i="12" s="1"/>
  <c r="AH71" i="12" s="1"/>
  <c r="AJ68" i="11"/>
  <c r="AJ71" i="11" s="1"/>
  <c r="AH68" i="11"/>
  <c r="AH71" i="11" s="1"/>
  <c r="AJ61" i="11"/>
  <c r="AI61" i="11"/>
  <c r="AI68" i="11" s="1"/>
  <c r="AI71" i="11" s="1"/>
  <c r="AH61" i="11"/>
  <c r="AJ68" i="10"/>
  <c r="AJ71" i="10" s="1"/>
  <c r="AJ61" i="10"/>
  <c r="AI61" i="10"/>
  <c r="AI68" i="10" s="1"/>
  <c r="AI71" i="10" s="1"/>
  <c r="AH61" i="10"/>
  <c r="AH68" i="10" s="1"/>
  <c r="AH71" i="10" s="1"/>
  <c r="AH71" i="9"/>
  <c r="AJ68" i="9"/>
  <c r="AJ71" i="9" s="1"/>
  <c r="AH68" i="9"/>
  <c r="AJ61" i="9"/>
  <c r="AI61" i="9"/>
  <c r="AI68" i="9" s="1"/>
  <c r="AI71" i="9" s="1"/>
  <c r="AH61" i="9"/>
  <c r="AH71" i="8"/>
  <c r="AJ68" i="8"/>
  <c r="AJ71" i="8" s="1"/>
  <c r="AH68" i="8"/>
  <c r="AJ61" i="8"/>
  <c r="AI61" i="8"/>
  <c r="AI68" i="8" s="1"/>
  <c r="AI71" i="8" s="1"/>
  <c r="AH61" i="8"/>
  <c r="AH71" i="7"/>
  <c r="AJ68" i="7"/>
  <c r="AJ71" i="7" s="1"/>
  <c r="AH68" i="7"/>
  <c r="AJ61" i="7"/>
  <c r="AI71" i="7"/>
  <c r="AH61" i="7"/>
  <c r="AH71" i="6"/>
  <c r="AJ68" i="6"/>
  <c r="AJ71" i="6" s="1"/>
  <c r="AH68" i="6"/>
  <c r="AJ61" i="6"/>
  <c r="AI61" i="6"/>
  <c r="AI68" i="6" s="1"/>
  <c r="AI71" i="6" s="1"/>
  <c r="AH61" i="6"/>
  <c r="AH71" i="5"/>
  <c r="AJ68" i="5"/>
  <c r="AJ71" i="5" s="1"/>
  <c r="AH68" i="5"/>
  <c r="AJ61" i="5"/>
  <c r="AI61" i="5"/>
  <c r="AI68" i="5" s="1"/>
  <c r="AI71" i="5" s="1"/>
  <c r="AH61" i="5"/>
  <c r="AH71" i="4"/>
  <c r="AJ68" i="4"/>
  <c r="AJ71" i="4" s="1"/>
  <c r="AH68" i="4"/>
  <c r="AJ61" i="4"/>
  <c r="AI61" i="4"/>
  <c r="AI68" i="4" s="1"/>
  <c r="AI71" i="4" s="1"/>
  <c r="AH61" i="4"/>
  <c r="AJ71" i="2"/>
  <c r="AJ68" i="2"/>
  <c r="AI68" i="2"/>
  <c r="AI71" i="2" s="1"/>
  <c r="AJ61" i="2"/>
  <c r="AI61" i="2"/>
  <c r="AH61" i="2"/>
  <c r="AH68" i="2" s="1"/>
  <c r="AH71" i="2" s="1"/>
  <c r="AJ71" i="1"/>
  <c r="AJ68" i="1"/>
  <c r="AI68" i="1"/>
  <c r="AI71" i="1" s="1"/>
  <c r="AJ61" i="1"/>
  <c r="AI61" i="1"/>
  <c r="AH61" i="1"/>
  <c r="AH68" i="1" s="1"/>
  <c r="AH71" i="1" s="1"/>
  <c r="AG68" i="12"/>
  <c r="AG71" i="12" s="1"/>
  <c r="AE68" i="12"/>
  <c r="AE71" i="12" s="1"/>
  <c r="AG61" i="12"/>
  <c r="AF61" i="12"/>
  <c r="AF68" i="12" s="1"/>
  <c r="AF71" i="12" s="1"/>
  <c r="AE61" i="12"/>
  <c r="AG71" i="11"/>
  <c r="AG68" i="11"/>
  <c r="AF68" i="11"/>
  <c r="AF71" i="11" s="1"/>
  <c r="AG61" i="11"/>
  <c r="AF61" i="11"/>
  <c r="AE61" i="11"/>
  <c r="AE68" i="11" s="1"/>
  <c r="AE71" i="11" s="1"/>
  <c r="AE71" i="10"/>
  <c r="AG68" i="10"/>
  <c r="AG71" i="10" s="1"/>
  <c r="AE68" i="10"/>
  <c r="AG61" i="10"/>
  <c r="AF61" i="10"/>
  <c r="AF68" i="10" s="1"/>
  <c r="AF71" i="10" s="1"/>
  <c r="AE61" i="10"/>
  <c r="AE71" i="9"/>
  <c r="AG68" i="9"/>
  <c r="AG71" i="9" s="1"/>
  <c r="AE68" i="9"/>
  <c r="AG61" i="9"/>
  <c r="AF61" i="9"/>
  <c r="AF68" i="9" s="1"/>
  <c r="AF71" i="9" s="1"/>
  <c r="AE61" i="9"/>
  <c r="AE71" i="8"/>
  <c r="AG68" i="8"/>
  <c r="AG71" i="8" s="1"/>
  <c r="AE68" i="8"/>
  <c r="AG61" i="8"/>
  <c r="AF61" i="8"/>
  <c r="AF68" i="8" s="1"/>
  <c r="AF71" i="8" s="1"/>
  <c r="AE61" i="8"/>
  <c r="AG71" i="7"/>
  <c r="AG68" i="7"/>
  <c r="AF68" i="7"/>
  <c r="AF71" i="7" s="1"/>
  <c r="AG61" i="7"/>
  <c r="AF61" i="7"/>
  <c r="AE61" i="7"/>
  <c r="AE68" i="7" s="1"/>
  <c r="AE71" i="7" s="1"/>
  <c r="AE71" i="6"/>
  <c r="AG68" i="6"/>
  <c r="AG71" i="6" s="1"/>
  <c r="AE68" i="6"/>
  <c r="AG61" i="6"/>
  <c r="AF61" i="6"/>
  <c r="AF68" i="6" s="1"/>
  <c r="AF71" i="6" s="1"/>
  <c r="AE61" i="6"/>
  <c r="AE71" i="5"/>
  <c r="AG68" i="5"/>
  <c r="AG71" i="5" s="1"/>
  <c r="AE68" i="5"/>
  <c r="AG61" i="5"/>
  <c r="AF61" i="5"/>
  <c r="AF68" i="5" s="1"/>
  <c r="AF71" i="5" s="1"/>
  <c r="AE61" i="5"/>
  <c r="AG71" i="4"/>
  <c r="AG68" i="4"/>
  <c r="AF68" i="4"/>
  <c r="AF71" i="4" s="1"/>
  <c r="AG61" i="4"/>
  <c r="AF61" i="4"/>
  <c r="AE61" i="4"/>
  <c r="AE68" i="4" s="1"/>
  <c r="AE71" i="4" s="1"/>
  <c r="AE71" i="3"/>
  <c r="AG68" i="3"/>
  <c r="AG71" i="3" s="1"/>
  <c r="AE68" i="3"/>
  <c r="AG61" i="3"/>
  <c r="AF61" i="3"/>
  <c r="AF68" i="3" s="1"/>
  <c r="AF71" i="3" s="1"/>
  <c r="AE61" i="3"/>
  <c r="AG71" i="2"/>
  <c r="AG68" i="2"/>
  <c r="AF68" i="2"/>
  <c r="AF71" i="2" s="1"/>
  <c r="AG61" i="2"/>
  <c r="AF61" i="2"/>
  <c r="AE61" i="2"/>
  <c r="AE68" i="2" s="1"/>
  <c r="AE71" i="2" s="1"/>
  <c r="AE71" i="1"/>
  <c r="AG68" i="1"/>
  <c r="AG71" i="1" s="1"/>
  <c r="AE68" i="1"/>
  <c r="AG61" i="1"/>
  <c r="AF61" i="1"/>
  <c r="AF68" i="1" s="1"/>
  <c r="AF71" i="1" s="1"/>
  <c r="AE61" i="1"/>
  <c r="AD68" i="12"/>
  <c r="AD71" i="12" s="1"/>
  <c r="AB68" i="12"/>
  <c r="AB71" i="12" s="1"/>
  <c r="AD61" i="12"/>
  <c r="AC61" i="12"/>
  <c r="AC68" i="12" s="1"/>
  <c r="AC71" i="12" s="1"/>
  <c r="AB61" i="12"/>
  <c r="AD68" i="11"/>
  <c r="AD71" i="11" s="1"/>
  <c r="AB68" i="11"/>
  <c r="AB71" i="11" s="1"/>
  <c r="AD61" i="11"/>
  <c r="AC61" i="11"/>
  <c r="AC68" i="11" s="1"/>
  <c r="AC71" i="11" s="1"/>
  <c r="AB61" i="11"/>
  <c r="AD68" i="10"/>
  <c r="AD71" i="10" s="1"/>
  <c r="AB68" i="10"/>
  <c r="AB71" i="10" s="1"/>
  <c r="AD61" i="10"/>
  <c r="AC61" i="10"/>
  <c r="AC68" i="10" s="1"/>
  <c r="AC71" i="10" s="1"/>
  <c r="AB61" i="10"/>
  <c r="AD68" i="9"/>
  <c r="AD71" i="9" s="1"/>
  <c r="AB68" i="9"/>
  <c r="AB71" i="9" s="1"/>
  <c r="AD61" i="9"/>
  <c r="AC61" i="9"/>
  <c r="AC68" i="9" s="1"/>
  <c r="AC71" i="9" s="1"/>
  <c r="AB61" i="9"/>
  <c r="AD68" i="8"/>
  <c r="AD71" i="8" s="1"/>
  <c r="AB68" i="8"/>
  <c r="AB71" i="8" s="1"/>
  <c r="AD61" i="8"/>
  <c r="AC61" i="8"/>
  <c r="AC68" i="8" s="1"/>
  <c r="AC71" i="8" s="1"/>
  <c r="AB61" i="8"/>
  <c r="AD68" i="7"/>
  <c r="AD71" i="7" s="1"/>
  <c r="AB68" i="7"/>
  <c r="AB71" i="7" s="1"/>
  <c r="AD61" i="7"/>
  <c r="AC61" i="7"/>
  <c r="AC68" i="7" s="1"/>
  <c r="AC71" i="7" s="1"/>
  <c r="AB61" i="7"/>
  <c r="AD68" i="6"/>
  <c r="AD71" i="6" s="1"/>
  <c r="AB68" i="6"/>
  <c r="AB71" i="6" s="1"/>
  <c r="AD61" i="6"/>
  <c r="AC61" i="6"/>
  <c r="AC68" i="6" s="1"/>
  <c r="AC71" i="6" s="1"/>
  <c r="AB61" i="6"/>
  <c r="AD68" i="5"/>
  <c r="AD71" i="5" s="1"/>
  <c r="AD61" i="5"/>
  <c r="AC61" i="5"/>
  <c r="AC68" i="5" s="1"/>
  <c r="AC71" i="5" s="1"/>
  <c r="AB61" i="5"/>
  <c r="AB68" i="5" s="1"/>
  <c r="AB71" i="5" s="1"/>
  <c r="AD68" i="4"/>
  <c r="AD71" i="4" s="1"/>
  <c r="AB68" i="4"/>
  <c r="AB71" i="4" s="1"/>
  <c r="AD61" i="4"/>
  <c r="AC61" i="4"/>
  <c r="AC68" i="4" s="1"/>
  <c r="AC71" i="4" s="1"/>
  <c r="AB61" i="4"/>
  <c r="AD68" i="3"/>
  <c r="AD71" i="3" s="1"/>
  <c r="AD61" i="3"/>
  <c r="AC61" i="3"/>
  <c r="AC68" i="3" s="1"/>
  <c r="AC71" i="3" s="1"/>
  <c r="AB61" i="3"/>
  <c r="AB68" i="3" s="1"/>
  <c r="AB71" i="3" s="1"/>
  <c r="AB71" i="2"/>
  <c r="AD68" i="2"/>
  <c r="AD71" i="2" s="1"/>
  <c r="AB68" i="2"/>
  <c r="AD61" i="2"/>
  <c r="AC61" i="2"/>
  <c r="AC68" i="2" s="1"/>
  <c r="AC71" i="2" s="1"/>
  <c r="AB61" i="2"/>
  <c r="AB71" i="1"/>
  <c r="AD68" i="1"/>
  <c r="AD71" i="1" s="1"/>
  <c r="AB68" i="1"/>
  <c r="AD61" i="1"/>
  <c r="AC61" i="1"/>
  <c r="AC68" i="1" s="1"/>
  <c r="AC71" i="1" s="1"/>
  <c r="AB61" i="1"/>
  <c r="AA69" i="12"/>
  <c r="Z69" i="12"/>
  <c r="Z68" i="12"/>
  <c r="Z71" i="12" s="1"/>
  <c r="Y68" i="12"/>
  <c r="Y71" i="12" s="1"/>
  <c r="AA63" i="12"/>
  <c r="Z63" i="12"/>
  <c r="Y63" i="12"/>
  <c r="Y69" i="12" s="1"/>
  <c r="AA61" i="12"/>
  <c r="AA68" i="12" s="1"/>
  <c r="AA71" i="12" s="1"/>
  <c r="Z61" i="12"/>
  <c r="Y61" i="12"/>
  <c r="AA69" i="11"/>
  <c r="Z69" i="11"/>
  <c r="Z68" i="11"/>
  <c r="Z71" i="11" s="1"/>
  <c r="Y68" i="11"/>
  <c r="Y71" i="11" s="1"/>
  <c r="AA63" i="11"/>
  <c r="Z63" i="11"/>
  <c r="Y63" i="11"/>
  <c r="Y69" i="11" s="1"/>
  <c r="AA61" i="11"/>
  <c r="AA68" i="11" s="1"/>
  <c r="AA71" i="11" s="1"/>
  <c r="Z61" i="11"/>
  <c r="Y61" i="11"/>
  <c r="AA69" i="10"/>
  <c r="AA68" i="10"/>
  <c r="AA71" i="10" s="1"/>
  <c r="Z68" i="10"/>
  <c r="AA63" i="10"/>
  <c r="Z63" i="10"/>
  <c r="Z69" i="10" s="1"/>
  <c r="Y63" i="10"/>
  <c r="Y69" i="10" s="1"/>
  <c r="AA61" i="10"/>
  <c r="Z61" i="10"/>
  <c r="Y61" i="10"/>
  <c r="Y68" i="10" s="1"/>
  <c r="Y71" i="10" s="1"/>
  <c r="Z69" i="9"/>
  <c r="Y69" i="9"/>
  <c r="Y68" i="9"/>
  <c r="Y71" i="9" s="1"/>
  <c r="AA63" i="9"/>
  <c r="AA69" i="9" s="1"/>
  <c r="Z63" i="9"/>
  <c r="Y63" i="9"/>
  <c r="AA61" i="9"/>
  <c r="AA68" i="9" s="1"/>
  <c r="Z61" i="9"/>
  <c r="Z68" i="9" s="1"/>
  <c r="Z71" i="9" s="1"/>
  <c r="Y61" i="9"/>
  <c r="Z69" i="8"/>
  <c r="Y69" i="8"/>
  <c r="Y68" i="8"/>
  <c r="Y71" i="8" s="1"/>
  <c r="AA63" i="8"/>
  <c r="AA69" i="8" s="1"/>
  <c r="Z63" i="8"/>
  <c r="Y63" i="8"/>
  <c r="AA61" i="8"/>
  <c r="AA68" i="8" s="1"/>
  <c r="Z61" i="8"/>
  <c r="Z68" i="8" s="1"/>
  <c r="Z71" i="8" s="1"/>
  <c r="Y61" i="8"/>
  <c r="AA69" i="7"/>
  <c r="AA68" i="7"/>
  <c r="AA71" i="7" s="1"/>
  <c r="Z68" i="7"/>
  <c r="Z71" i="7" s="1"/>
  <c r="AA63" i="7"/>
  <c r="Z63" i="7"/>
  <c r="Z69" i="7" s="1"/>
  <c r="Y63" i="7"/>
  <c r="Y69" i="7" s="1"/>
  <c r="AA61" i="7"/>
  <c r="Z61" i="7"/>
  <c r="Y61" i="7"/>
  <c r="Y68" i="7" s="1"/>
  <c r="AA69" i="6"/>
  <c r="AA68" i="6"/>
  <c r="AA71" i="6" s="1"/>
  <c r="Z68" i="6"/>
  <c r="AA63" i="6"/>
  <c r="Z63" i="6"/>
  <c r="Z69" i="6" s="1"/>
  <c r="Y63" i="6"/>
  <c r="Y69" i="6" s="1"/>
  <c r="AA61" i="6"/>
  <c r="Z61" i="6"/>
  <c r="Y61" i="6"/>
  <c r="Y68" i="6" s="1"/>
  <c r="Y71" i="6" s="1"/>
  <c r="Y71" i="5"/>
  <c r="AA68" i="5"/>
  <c r="AA71" i="5" s="1"/>
  <c r="Y68" i="5"/>
  <c r="AA61" i="5"/>
  <c r="Z61" i="5"/>
  <c r="Z68" i="5" s="1"/>
  <c r="Z71" i="5" s="1"/>
  <c r="Y61" i="5"/>
  <c r="Z71" i="4"/>
  <c r="AA69" i="4"/>
  <c r="Z69" i="4"/>
  <c r="Y69" i="4"/>
  <c r="Z68" i="4"/>
  <c r="AA61" i="4"/>
  <c r="AA68" i="4" s="1"/>
  <c r="AA71" i="4" s="1"/>
  <c r="Z61" i="4"/>
  <c r="Y61" i="4"/>
  <c r="Y68" i="4" s="1"/>
  <c r="Y71" i="4" s="1"/>
  <c r="AA69" i="3"/>
  <c r="Z69" i="3"/>
  <c r="Y69" i="3"/>
  <c r="AA68" i="3"/>
  <c r="AA71" i="3" s="1"/>
  <c r="Z68" i="3"/>
  <c r="Z71" i="3" s="1"/>
  <c r="AA61" i="3"/>
  <c r="Z61" i="3"/>
  <c r="Y61" i="3"/>
  <c r="Y68" i="3" s="1"/>
  <c r="Y71" i="3" s="1"/>
  <c r="AA71" i="2"/>
  <c r="AA68" i="2"/>
  <c r="Z68" i="2"/>
  <c r="Z71" i="2" s="1"/>
  <c r="AA61" i="2"/>
  <c r="Z61" i="2"/>
  <c r="Y61" i="2"/>
  <c r="Y68" i="2" s="1"/>
  <c r="Y71" i="2" s="1"/>
  <c r="AA71" i="1"/>
  <c r="AA68" i="1"/>
  <c r="Z68" i="1"/>
  <c r="Z71" i="1" s="1"/>
  <c r="AA61" i="1"/>
  <c r="Z61" i="1"/>
  <c r="Y61" i="1"/>
  <c r="Y68" i="1" s="1"/>
  <c r="Y71" i="1" s="1"/>
  <c r="Q69" i="12"/>
  <c r="P69" i="12"/>
  <c r="P68" i="12"/>
  <c r="P71" i="12" s="1"/>
  <c r="R63" i="12"/>
  <c r="R69" i="12" s="1"/>
  <c r="Q63" i="12"/>
  <c r="P63" i="12"/>
  <c r="R61" i="12"/>
  <c r="R68" i="12" s="1"/>
  <c r="Q61" i="12"/>
  <c r="Q68" i="12" s="1"/>
  <c r="Q71" i="12" s="1"/>
  <c r="P61" i="12"/>
  <c r="R69" i="11"/>
  <c r="R68" i="11"/>
  <c r="R71" i="11" s="1"/>
  <c r="Q68" i="11"/>
  <c r="R63" i="11"/>
  <c r="Q63" i="11"/>
  <c r="Q69" i="11" s="1"/>
  <c r="P63" i="11"/>
  <c r="P69" i="11" s="1"/>
  <c r="R61" i="11"/>
  <c r="Q61" i="11"/>
  <c r="P61" i="11"/>
  <c r="P68" i="11" s="1"/>
  <c r="P71" i="11" s="1"/>
  <c r="R63" i="10"/>
  <c r="R69" i="10" s="1"/>
  <c r="Q63" i="10"/>
  <c r="Q69" i="10" s="1"/>
  <c r="P63" i="10"/>
  <c r="P69" i="10" s="1"/>
  <c r="R61" i="10"/>
  <c r="R68" i="10" s="1"/>
  <c r="R71" i="10" s="1"/>
  <c r="Q61" i="10"/>
  <c r="Q68" i="10" s="1"/>
  <c r="P61" i="10"/>
  <c r="P68" i="10" s="1"/>
  <c r="P71" i="10" s="1"/>
  <c r="R63" i="9"/>
  <c r="R69" i="9" s="1"/>
  <c r="Q63" i="9"/>
  <c r="Q69" i="9" s="1"/>
  <c r="P63" i="9"/>
  <c r="P69" i="9" s="1"/>
  <c r="R61" i="9"/>
  <c r="R68" i="9" s="1"/>
  <c r="Q61" i="9"/>
  <c r="Q68" i="9" s="1"/>
  <c r="P61" i="9"/>
  <c r="P68" i="9" s="1"/>
  <c r="P71" i="9" s="1"/>
  <c r="R69" i="8"/>
  <c r="Q68" i="8"/>
  <c r="R63" i="8"/>
  <c r="Q63" i="8"/>
  <c r="Q69" i="8" s="1"/>
  <c r="P63" i="8"/>
  <c r="P69" i="8" s="1"/>
  <c r="R61" i="8"/>
  <c r="R68" i="8" s="1"/>
  <c r="R71" i="8" s="1"/>
  <c r="Q61" i="8"/>
  <c r="P61" i="8"/>
  <c r="P68" i="8" s="1"/>
  <c r="Q69" i="7"/>
  <c r="P69" i="7"/>
  <c r="P68" i="7"/>
  <c r="P71" i="7" s="1"/>
  <c r="R63" i="7"/>
  <c r="R69" i="7" s="1"/>
  <c r="Q63" i="7"/>
  <c r="P63" i="7"/>
  <c r="R61" i="7"/>
  <c r="R68" i="7" s="1"/>
  <c r="Q61" i="7"/>
  <c r="Q68" i="7" s="1"/>
  <c r="Q71" i="7" s="1"/>
  <c r="P61" i="7"/>
  <c r="R69" i="6"/>
  <c r="R68" i="6"/>
  <c r="R71" i="6" s="1"/>
  <c r="Q68" i="6"/>
  <c r="R63" i="6"/>
  <c r="Q63" i="6"/>
  <c r="Q69" i="6" s="1"/>
  <c r="P63" i="6"/>
  <c r="P69" i="6" s="1"/>
  <c r="Q62" i="6"/>
  <c r="R61" i="6"/>
  <c r="Q61" i="6"/>
  <c r="P61" i="6"/>
  <c r="P68" i="6" s="1"/>
  <c r="P71" i="6" s="1"/>
  <c r="R69" i="5"/>
  <c r="R68" i="5"/>
  <c r="R71" i="5" s="1"/>
  <c r="Q68" i="5"/>
  <c r="R63" i="5"/>
  <c r="Q63" i="5"/>
  <c r="Q69" i="5" s="1"/>
  <c r="P63" i="5"/>
  <c r="P69" i="5" s="1"/>
  <c r="R61" i="5"/>
  <c r="Q61" i="5"/>
  <c r="P61" i="5"/>
  <c r="P68" i="5" s="1"/>
  <c r="P71" i="5" s="1"/>
  <c r="R69" i="4"/>
  <c r="Q69" i="4"/>
  <c r="Q68" i="4"/>
  <c r="Q71" i="4" s="1"/>
  <c r="P68" i="4"/>
  <c r="P71" i="4" s="1"/>
  <c r="R63" i="4"/>
  <c r="Q63" i="4"/>
  <c r="P63" i="4"/>
  <c r="P69" i="4" s="1"/>
  <c r="R61" i="4"/>
  <c r="R68" i="4" s="1"/>
  <c r="R71" i="4" s="1"/>
  <c r="Q61" i="4"/>
  <c r="P61" i="4"/>
  <c r="R69" i="3"/>
  <c r="Q68" i="3"/>
  <c r="Q71" i="3" s="1"/>
  <c r="R63" i="3"/>
  <c r="Q63" i="3"/>
  <c r="Q69" i="3" s="1"/>
  <c r="P63" i="3"/>
  <c r="P69" i="3" s="1"/>
  <c r="R61" i="3"/>
  <c r="R68" i="3" s="1"/>
  <c r="R71" i="3" s="1"/>
  <c r="Q61" i="3"/>
  <c r="P61" i="3"/>
  <c r="P68" i="3" s="1"/>
  <c r="R69" i="2"/>
  <c r="R68" i="2"/>
  <c r="R71" i="2" s="1"/>
  <c r="Q68" i="2"/>
  <c r="Q71" i="2" s="1"/>
  <c r="R63" i="2"/>
  <c r="Q63" i="2"/>
  <c r="Q69" i="2" s="1"/>
  <c r="P63" i="2"/>
  <c r="P69" i="2" s="1"/>
  <c r="R61" i="2"/>
  <c r="Q61" i="2"/>
  <c r="P61" i="2"/>
  <c r="P68" i="2" s="1"/>
  <c r="P71" i="2" s="1"/>
  <c r="R69" i="1"/>
  <c r="Q68" i="1"/>
  <c r="R63" i="1"/>
  <c r="Q63" i="1"/>
  <c r="Q69" i="1" s="1"/>
  <c r="P63" i="1"/>
  <c r="P69" i="1" s="1"/>
  <c r="R61" i="1"/>
  <c r="R68" i="1" s="1"/>
  <c r="R71" i="1" s="1"/>
  <c r="Q61" i="1"/>
  <c r="P61" i="1"/>
  <c r="P68" i="1" s="1"/>
  <c r="N69" i="12"/>
  <c r="M69" i="12"/>
  <c r="M68" i="12"/>
  <c r="M71" i="12" s="1"/>
  <c r="O63" i="12"/>
  <c r="O69" i="12" s="1"/>
  <c r="N63" i="12"/>
  <c r="M63" i="12"/>
  <c r="O61" i="12"/>
  <c r="O68" i="12" s="1"/>
  <c r="N61" i="12"/>
  <c r="N68" i="12" s="1"/>
  <c r="N71" i="12" s="1"/>
  <c r="M61" i="12"/>
  <c r="O69" i="11"/>
  <c r="O68" i="11"/>
  <c r="O71" i="11" s="1"/>
  <c r="N68" i="11"/>
  <c r="O63" i="11"/>
  <c r="N63" i="11"/>
  <c r="N69" i="11" s="1"/>
  <c r="M63" i="11"/>
  <c r="M69" i="11" s="1"/>
  <c r="O61" i="11"/>
  <c r="N61" i="11"/>
  <c r="M61" i="11"/>
  <c r="M68" i="11" s="1"/>
  <c r="M71" i="11" s="1"/>
  <c r="O69" i="10"/>
  <c r="N68" i="10"/>
  <c r="O63" i="10"/>
  <c r="N63" i="10"/>
  <c r="N69" i="10" s="1"/>
  <c r="M63" i="10"/>
  <c r="M69" i="10" s="1"/>
  <c r="O61" i="10"/>
  <c r="O68" i="10" s="1"/>
  <c r="O71" i="10" s="1"/>
  <c r="N61" i="10"/>
  <c r="M61" i="10"/>
  <c r="M68" i="10" s="1"/>
  <c r="O63" i="9"/>
  <c r="O69" i="9" s="1"/>
  <c r="N63" i="9"/>
  <c r="N69" i="9" s="1"/>
  <c r="M63" i="9"/>
  <c r="M69" i="9" s="1"/>
  <c r="O61" i="9"/>
  <c r="O68" i="9" s="1"/>
  <c r="N61" i="9"/>
  <c r="N68" i="9" s="1"/>
  <c r="M61" i="9"/>
  <c r="M68" i="9" s="1"/>
  <c r="M71" i="9" s="1"/>
  <c r="N69" i="8"/>
  <c r="M69" i="8"/>
  <c r="M68" i="8"/>
  <c r="M71" i="8" s="1"/>
  <c r="O63" i="8"/>
  <c r="O69" i="8" s="1"/>
  <c r="N63" i="8"/>
  <c r="M63" i="8"/>
  <c r="O61" i="8"/>
  <c r="O68" i="8" s="1"/>
  <c r="N61" i="8"/>
  <c r="N68" i="8" s="1"/>
  <c r="N71" i="8" s="1"/>
  <c r="M61" i="8"/>
  <c r="N69" i="7"/>
  <c r="M69" i="7"/>
  <c r="M68" i="7"/>
  <c r="M71" i="7" s="1"/>
  <c r="O63" i="7"/>
  <c r="O69" i="7" s="1"/>
  <c r="N63" i="7"/>
  <c r="M63" i="7"/>
  <c r="O61" i="7"/>
  <c r="O68" i="7" s="1"/>
  <c r="N61" i="7"/>
  <c r="N68" i="7" s="1"/>
  <c r="N71" i="7" s="1"/>
  <c r="M61" i="7"/>
  <c r="O69" i="6"/>
  <c r="N68" i="6"/>
  <c r="O63" i="6"/>
  <c r="N63" i="6"/>
  <c r="N69" i="6" s="1"/>
  <c r="M63" i="6"/>
  <c r="M69" i="6" s="1"/>
  <c r="O61" i="6"/>
  <c r="O68" i="6" s="1"/>
  <c r="O71" i="6" s="1"/>
  <c r="N61" i="6"/>
  <c r="M61" i="6"/>
  <c r="M68" i="6" s="1"/>
  <c r="O69" i="5"/>
  <c r="N68" i="5"/>
  <c r="O63" i="5"/>
  <c r="N63" i="5"/>
  <c r="N69" i="5" s="1"/>
  <c r="M63" i="5"/>
  <c r="M69" i="5" s="1"/>
  <c r="O61" i="5"/>
  <c r="O68" i="5" s="1"/>
  <c r="O71" i="5" s="1"/>
  <c r="N61" i="5"/>
  <c r="M61" i="5"/>
  <c r="M68" i="5" s="1"/>
  <c r="O69" i="4"/>
  <c r="O68" i="4"/>
  <c r="O71" i="4" s="1"/>
  <c r="N68" i="4"/>
  <c r="N71" i="4" s="1"/>
  <c r="O63" i="4"/>
  <c r="N63" i="4"/>
  <c r="N69" i="4" s="1"/>
  <c r="M63" i="4"/>
  <c r="M69" i="4" s="1"/>
  <c r="O61" i="4"/>
  <c r="N61" i="4"/>
  <c r="M61" i="4"/>
  <c r="M68" i="4" s="1"/>
  <c r="N69" i="3"/>
  <c r="M69" i="3"/>
  <c r="M68" i="3"/>
  <c r="M71" i="3" s="1"/>
  <c r="O63" i="3"/>
  <c r="O69" i="3" s="1"/>
  <c r="N63" i="3"/>
  <c r="M63" i="3"/>
  <c r="O61" i="3"/>
  <c r="O68" i="3" s="1"/>
  <c r="N61" i="3"/>
  <c r="N68" i="3" s="1"/>
  <c r="N71" i="3" s="1"/>
  <c r="M61" i="3"/>
  <c r="N69" i="2"/>
  <c r="M69" i="2"/>
  <c r="M68" i="2"/>
  <c r="M71" i="2" s="1"/>
  <c r="O63" i="2"/>
  <c r="O69" i="2" s="1"/>
  <c r="N63" i="2"/>
  <c r="M63" i="2"/>
  <c r="O61" i="2"/>
  <c r="O68" i="2" s="1"/>
  <c r="N61" i="2"/>
  <c r="N68" i="2" s="1"/>
  <c r="N71" i="2" s="1"/>
  <c r="M61" i="2"/>
  <c r="O69" i="1"/>
  <c r="N69" i="1"/>
  <c r="N68" i="1"/>
  <c r="N71" i="1" s="1"/>
  <c r="M68" i="1"/>
  <c r="M71" i="1" s="1"/>
  <c r="O63" i="1"/>
  <c r="N63" i="1"/>
  <c r="M63" i="1"/>
  <c r="M69" i="1" s="1"/>
  <c r="O61" i="1"/>
  <c r="O68" i="1" s="1"/>
  <c r="O71" i="1" s="1"/>
  <c r="N61" i="1"/>
  <c r="M61" i="1"/>
  <c r="I69" i="12"/>
  <c r="I68" i="12"/>
  <c r="I71" i="12" s="1"/>
  <c r="H68" i="12"/>
  <c r="I63" i="12"/>
  <c r="H63" i="12"/>
  <c r="H69" i="12" s="1"/>
  <c r="G63" i="12"/>
  <c r="G69" i="12" s="1"/>
  <c r="I61" i="12"/>
  <c r="H61" i="12"/>
  <c r="G61" i="12"/>
  <c r="G68" i="12" s="1"/>
  <c r="G71" i="12" s="1"/>
  <c r="H69" i="11"/>
  <c r="G69" i="11"/>
  <c r="G68" i="11"/>
  <c r="G71" i="11" s="1"/>
  <c r="I63" i="11"/>
  <c r="I69" i="11" s="1"/>
  <c r="H63" i="11"/>
  <c r="G63" i="11"/>
  <c r="I61" i="11"/>
  <c r="I68" i="11" s="1"/>
  <c r="H61" i="11"/>
  <c r="H68" i="11" s="1"/>
  <c r="H71" i="11" s="1"/>
  <c r="G61" i="11"/>
  <c r="I69" i="10"/>
  <c r="H69" i="10"/>
  <c r="H68" i="10"/>
  <c r="H71" i="10" s="1"/>
  <c r="G68" i="10"/>
  <c r="G71" i="10" s="1"/>
  <c r="I63" i="10"/>
  <c r="H63" i="10"/>
  <c r="G63" i="10"/>
  <c r="G69" i="10" s="1"/>
  <c r="I61" i="10"/>
  <c r="I68" i="10" s="1"/>
  <c r="I71" i="10" s="1"/>
  <c r="H61" i="10"/>
  <c r="G61" i="10"/>
  <c r="H69" i="9"/>
  <c r="G69" i="9"/>
  <c r="G68" i="9"/>
  <c r="G71" i="9" s="1"/>
  <c r="I63" i="9"/>
  <c r="I69" i="9" s="1"/>
  <c r="H63" i="9"/>
  <c r="G63" i="9"/>
  <c r="I61" i="9"/>
  <c r="I68" i="9" s="1"/>
  <c r="H61" i="9"/>
  <c r="H68" i="9" s="1"/>
  <c r="H71" i="9" s="1"/>
  <c r="G61" i="9"/>
  <c r="H69" i="8"/>
  <c r="G69" i="8"/>
  <c r="G68" i="8"/>
  <c r="G71" i="8" s="1"/>
  <c r="I63" i="8"/>
  <c r="I69" i="8" s="1"/>
  <c r="H63" i="8"/>
  <c r="G63" i="8"/>
  <c r="I61" i="8"/>
  <c r="I68" i="8" s="1"/>
  <c r="H61" i="8"/>
  <c r="H68" i="8" s="1"/>
  <c r="H71" i="8" s="1"/>
  <c r="G61" i="8"/>
  <c r="I69" i="7"/>
  <c r="I68" i="7"/>
  <c r="I71" i="7" s="1"/>
  <c r="H68" i="7"/>
  <c r="I63" i="7"/>
  <c r="H63" i="7"/>
  <c r="H69" i="7" s="1"/>
  <c r="G63" i="7"/>
  <c r="G69" i="7" s="1"/>
  <c r="I61" i="7"/>
  <c r="H61" i="7"/>
  <c r="G61" i="7"/>
  <c r="G68" i="7" s="1"/>
  <c r="G71" i="7" s="1"/>
  <c r="I69" i="6"/>
  <c r="I68" i="6"/>
  <c r="I71" i="6" s="1"/>
  <c r="H68" i="6"/>
  <c r="H71" i="6" s="1"/>
  <c r="I63" i="6"/>
  <c r="H63" i="6"/>
  <c r="H69" i="6" s="1"/>
  <c r="G63" i="6"/>
  <c r="G69" i="6" s="1"/>
  <c r="I61" i="6"/>
  <c r="H61" i="6"/>
  <c r="G61" i="6"/>
  <c r="G68" i="6" s="1"/>
  <c r="I69" i="5"/>
  <c r="H69" i="5"/>
  <c r="H68" i="5"/>
  <c r="H71" i="5" s="1"/>
  <c r="G68" i="5"/>
  <c r="G71" i="5" s="1"/>
  <c r="I63" i="5"/>
  <c r="H63" i="5"/>
  <c r="G63" i="5"/>
  <c r="G69" i="5" s="1"/>
  <c r="I61" i="5"/>
  <c r="I68" i="5" s="1"/>
  <c r="I71" i="5" s="1"/>
  <c r="H61" i="5"/>
  <c r="G61" i="5"/>
  <c r="I69" i="4"/>
  <c r="H69" i="4"/>
  <c r="H68" i="4"/>
  <c r="H71" i="4" s="1"/>
  <c r="G68" i="4"/>
  <c r="G71" i="4" s="1"/>
  <c r="I63" i="4"/>
  <c r="H63" i="4"/>
  <c r="G63" i="4"/>
  <c r="G69" i="4" s="1"/>
  <c r="I61" i="4"/>
  <c r="I68" i="4" s="1"/>
  <c r="I71" i="4" s="1"/>
  <c r="H61" i="4"/>
  <c r="G61" i="4"/>
  <c r="H69" i="3"/>
  <c r="G69" i="3"/>
  <c r="G68" i="3"/>
  <c r="G71" i="3" s="1"/>
  <c r="I63" i="3"/>
  <c r="I69" i="3" s="1"/>
  <c r="H63" i="3"/>
  <c r="G63" i="3"/>
  <c r="I61" i="3"/>
  <c r="I68" i="3" s="1"/>
  <c r="H61" i="3"/>
  <c r="H68" i="3" s="1"/>
  <c r="H71" i="3" s="1"/>
  <c r="G61" i="3"/>
  <c r="I71" i="2"/>
  <c r="I69" i="2"/>
  <c r="H69" i="2"/>
  <c r="I68" i="2"/>
  <c r="H68" i="2"/>
  <c r="H71" i="2" s="1"/>
  <c r="G68" i="2"/>
  <c r="G71" i="2" s="1"/>
  <c r="I63" i="2"/>
  <c r="H63" i="2"/>
  <c r="G63" i="2"/>
  <c r="G69" i="2" s="1"/>
  <c r="I69" i="1"/>
  <c r="H69" i="1"/>
  <c r="H68" i="1"/>
  <c r="H71" i="1" s="1"/>
  <c r="G68" i="1"/>
  <c r="G71" i="1" s="1"/>
  <c r="I63" i="1"/>
  <c r="H63" i="1"/>
  <c r="G63" i="1"/>
  <c r="G69" i="1" s="1"/>
  <c r="I61" i="1"/>
  <c r="I68" i="1" s="1"/>
  <c r="I71" i="1" s="1"/>
  <c r="H61" i="1"/>
  <c r="G61" i="1"/>
  <c r="F69" i="12"/>
  <c r="F68" i="12"/>
  <c r="F71" i="12" s="1"/>
  <c r="E68" i="12"/>
  <c r="E71" i="12" s="1"/>
  <c r="F63" i="12"/>
  <c r="E63" i="12"/>
  <c r="E69" i="12" s="1"/>
  <c r="D63" i="12"/>
  <c r="D69" i="12" s="1"/>
  <c r="F61" i="12"/>
  <c r="E61" i="12"/>
  <c r="D61" i="12"/>
  <c r="D68" i="12" s="1"/>
  <c r="D71" i="12" s="1"/>
  <c r="F63" i="11"/>
  <c r="F69" i="11" s="1"/>
  <c r="E63" i="11"/>
  <c r="E69" i="11" s="1"/>
  <c r="D63" i="11"/>
  <c r="D69" i="11" s="1"/>
  <c r="F61" i="11"/>
  <c r="F68" i="11" s="1"/>
  <c r="F71" i="11" s="1"/>
  <c r="E61" i="11"/>
  <c r="E68" i="11" s="1"/>
  <c r="D61" i="11"/>
  <c r="D68" i="11" s="1"/>
  <c r="F69" i="10"/>
  <c r="F68" i="10"/>
  <c r="F71" i="10" s="1"/>
  <c r="E68" i="10"/>
  <c r="F63" i="10"/>
  <c r="E63" i="10"/>
  <c r="E69" i="10" s="1"/>
  <c r="D63" i="10"/>
  <c r="D69" i="10" s="1"/>
  <c r="F61" i="10"/>
  <c r="E61" i="10"/>
  <c r="D61" i="10"/>
  <c r="D68" i="10" s="1"/>
  <c r="F63" i="9"/>
  <c r="F69" i="9" s="1"/>
  <c r="E63" i="9"/>
  <c r="E69" i="9" s="1"/>
  <c r="D63" i="9"/>
  <c r="D69" i="9" s="1"/>
  <c r="F61" i="9"/>
  <c r="F68" i="9" s="1"/>
  <c r="E61" i="9"/>
  <c r="E68" i="9" s="1"/>
  <c r="D61" i="9"/>
  <c r="D68" i="9" s="1"/>
  <c r="D71" i="9" s="1"/>
  <c r="F69" i="8"/>
  <c r="F68" i="8"/>
  <c r="F71" i="8" s="1"/>
  <c r="E68" i="8"/>
  <c r="F63" i="8"/>
  <c r="E63" i="8"/>
  <c r="E69" i="8" s="1"/>
  <c r="D63" i="8"/>
  <c r="D69" i="8" s="1"/>
  <c r="F61" i="8"/>
  <c r="E61" i="8"/>
  <c r="D61" i="8"/>
  <c r="D68" i="8" s="1"/>
  <c r="F63" i="7"/>
  <c r="F69" i="7" s="1"/>
  <c r="E63" i="7"/>
  <c r="E69" i="7" s="1"/>
  <c r="D63" i="7"/>
  <c r="D69" i="7" s="1"/>
  <c r="F61" i="7"/>
  <c r="F68" i="7" s="1"/>
  <c r="F71" i="7" s="1"/>
  <c r="E61" i="7"/>
  <c r="E68" i="7" s="1"/>
  <c r="D61" i="7"/>
  <c r="D68" i="7" s="1"/>
  <c r="D71" i="7" s="1"/>
  <c r="F69" i="6"/>
  <c r="F68" i="6"/>
  <c r="F71" i="6" s="1"/>
  <c r="E68" i="6"/>
  <c r="F63" i="6"/>
  <c r="E63" i="6"/>
  <c r="E69" i="6" s="1"/>
  <c r="D63" i="6"/>
  <c r="D69" i="6" s="1"/>
  <c r="F61" i="6"/>
  <c r="E61" i="6"/>
  <c r="D61" i="6"/>
  <c r="D68" i="6" s="1"/>
  <c r="F68" i="5"/>
  <c r="F63" i="5"/>
  <c r="F69" i="5" s="1"/>
  <c r="E63" i="5"/>
  <c r="E69" i="5" s="1"/>
  <c r="D63" i="5"/>
  <c r="D69" i="5" s="1"/>
  <c r="F61" i="5"/>
  <c r="E61" i="5"/>
  <c r="E68" i="5" s="1"/>
  <c r="D61" i="5"/>
  <c r="D68" i="5" s="1"/>
  <c r="F69" i="4"/>
  <c r="F68" i="4"/>
  <c r="F71" i="4" s="1"/>
  <c r="E68" i="4"/>
  <c r="E71" i="4" s="1"/>
  <c r="F63" i="4"/>
  <c r="E63" i="4"/>
  <c r="E69" i="4" s="1"/>
  <c r="D63" i="4"/>
  <c r="D69" i="4" s="1"/>
  <c r="F61" i="4"/>
  <c r="E61" i="4"/>
  <c r="D61" i="4"/>
  <c r="D68" i="4" s="1"/>
  <c r="F69" i="3"/>
  <c r="F63" i="3"/>
  <c r="E63" i="3"/>
  <c r="E69" i="3" s="1"/>
  <c r="D63" i="3"/>
  <c r="D69" i="3" s="1"/>
  <c r="F61" i="3"/>
  <c r="F68" i="3" s="1"/>
  <c r="F71" i="3" s="1"/>
  <c r="E61" i="3"/>
  <c r="E68" i="3" s="1"/>
  <c r="E71" i="3" s="1"/>
  <c r="D61" i="3"/>
  <c r="D68" i="3" s="1"/>
  <c r="D71" i="3" s="1"/>
  <c r="F69" i="2"/>
  <c r="F68" i="2"/>
  <c r="F71" i="2" s="1"/>
  <c r="E68" i="2"/>
  <c r="E71" i="2" s="1"/>
  <c r="F63" i="2"/>
  <c r="E63" i="2"/>
  <c r="E69" i="2" s="1"/>
  <c r="D63" i="2"/>
  <c r="D69" i="2" s="1"/>
  <c r="F61" i="2"/>
  <c r="E61" i="2"/>
  <c r="D61" i="2"/>
  <c r="D68" i="2" s="1"/>
  <c r="F69" i="1"/>
  <c r="F68" i="1"/>
  <c r="F71" i="1" s="1"/>
  <c r="E68" i="1"/>
  <c r="F63" i="1"/>
  <c r="E63" i="1"/>
  <c r="E69" i="1" s="1"/>
  <c r="D63" i="1"/>
  <c r="D69" i="1" s="1"/>
  <c r="F61" i="1"/>
  <c r="E61" i="1"/>
  <c r="D61" i="1"/>
  <c r="D68" i="1" s="1"/>
  <c r="AK71" i="3" l="1"/>
  <c r="AK71" i="13" s="1"/>
  <c r="AK68" i="13"/>
  <c r="AL68" i="13"/>
  <c r="AL71" i="3"/>
  <c r="AL71" i="13" s="1"/>
  <c r="AR64" i="13"/>
  <c r="AL61" i="13"/>
  <c r="AR57" i="13"/>
  <c r="AR56" i="13"/>
  <c r="AR53" i="13"/>
  <c r="AR52" i="13"/>
  <c r="AR46" i="13"/>
  <c r="AR44" i="13"/>
  <c r="AR42" i="13"/>
  <c r="AR40" i="13"/>
  <c r="AR38" i="13"/>
  <c r="AR34" i="13"/>
  <c r="AR26" i="13"/>
  <c r="AR25" i="13"/>
  <c r="AR24" i="13"/>
  <c r="AR20" i="13"/>
  <c r="AR18" i="13"/>
  <c r="AR14" i="13"/>
  <c r="AR13" i="13"/>
  <c r="AR12" i="13"/>
  <c r="AR10" i="13"/>
  <c r="AR9" i="13"/>
  <c r="AR8" i="13"/>
  <c r="AR6" i="13"/>
  <c r="AM68" i="13"/>
  <c r="AS68" i="13" s="1"/>
  <c r="AR67" i="13"/>
  <c r="AR65" i="13"/>
  <c r="AR63" i="13"/>
  <c r="AR61" i="13"/>
  <c r="AR60" i="13"/>
  <c r="AR59" i="13"/>
  <c r="AR54" i="13"/>
  <c r="AR50" i="13"/>
  <c r="AR49" i="13"/>
  <c r="AR48" i="13"/>
  <c r="AR45" i="13"/>
  <c r="AR41" i="13"/>
  <c r="AR37" i="13"/>
  <c r="AR36" i="13"/>
  <c r="AR33" i="13"/>
  <c r="AR32" i="13"/>
  <c r="AR30" i="13"/>
  <c r="AR29" i="13"/>
  <c r="AR28" i="13"/>
  <c r="AR22" i="13"/>
  <c r="AR21" i="13"/>
  <c r="AR17" i="13"/>
  <c r="AR16" i="13"/>
  <c r="AQ69" i="13"/>
  <c r="AR69" i="13"/>
  <c r="AS63" i="13"/>
  <c r="AS59" i="13"/>
  <c r="AS56" i="13"/>
  <c r="AS52" i="13"/>
  <c r="AS48" i="13"/>
  <c r="AS44" i="13"/>
  <c r="AS40" i="13"/>
  <c r="AS36" i="13"/>
  <c r="AS32" i="13"/>
  <c r="AS28" i="13"/>
  <c r="AS24" i="13"/>
  <c r="AS20" i="13"/>
  <c r="AS16" i="13"/>
  <c r="AS12" i="13"/>
  <c r="AS8" i="13"/>
  <c r="AQ68" i="13"/>
  <c r="AQ67" i="13"/>
  <c r="AS66" i="13"/>
  <c r="AQ66" i="13"/>
  <c r="AS65" i="13"/>
  <c r="AS64" i="13"/>
  <c r="AQ64" i="13"/>
  <c r="AQ63" i="13"/>
  <c r="AS62" i="13"/>
  <c r="AQ62" i="13"/>
  <c r="AS61" i="13"/>
  <c r="AS60" i="13"/>
  <c r="AQ60" i="13"/>
  <c r="AQ59" i="13"/>
  <c r="AS58" i="13"/>
  <c r="AQ58" i="13"/>
  <c r="AS57" i="13"/>
  <c r="AQ57" i="13"/>
  <c r="AQ56" i="13"/>
  <c r="AS55" i="13"/>
  <c r="AQ55" i="13"/>
  <c r="AS68" i="3"/>
  <c r="AJ71" i="3"/>
  <c r="AQ71" i="13"/>
  <c r="AS70" i="13"/>
  <c r="AQ70" i="13"/>
  <c r="AS69" i="13"/>
  <c r="AI71" i="13"/>
  <c r="AR68" i="3"/>
  <c r="AQ71" i="3"/>
  <c r="AI68" i="13"/>
  <c r="AS54" i="13"/>
  <c r="AS53" i="13"/>
  <c r="AQ53" i="13"/>
  <c r="AQ52" i="13"/>
  <c r="AS51" i="13"/>
  <c r="AQ51" i="13"/>
  <c r="AS50" i="13"/>
  <c r="AS49" i="13"/>
  <c r="AQ49" i="13"/>
  <c r="AQ48" i="13"/>
  <c r="AS47" i="13"/>
  <c r="AQ47" i="13"/>
  <c r="AS46" i="13"/>
  <c r="AS45" i="13"/>
  <c r="AQ45" i="13"/>
  <c r="AQ44" i="13"/>
  <c r="AS43" i="13"/>
  <c r="AQ43" i="13"/>
  <c r="AS42" i="13"/>
  <c r="AS41" i="13"/>
  <c r="AQ41" i="13"/>
  <c r="AQ40" i="13"/>
  <c r="AS39" i="13"/>
  <c r="AQ39" i="13"/>
  <c r="AS38" i="13"/>
  <c r="AS37" i="13"/>
  <c r="AQ37" i="13"/>
  <c r="AQ36" i="13"/>
  <c r="AS35" i="13"/>
  <c r="AQ35" i="13"/>
  <c r="AS34" i="13"/>
  <c r="AS33" i="13"/>
  <c r="AQ33" i="13"/>
  <c r="AQ32" i="13"/>
  <c r="AS31" i="13"/>
  <c r="AQ31" i="13"/>
  <c r="AS30" i="13"/>
  <c r="AS29" i="13"/>
  <c r="AQ29" i="13"/>
  <c r="AQ28" i="13"/>
  <c r="AS27" i="13"/>
  <c r="AQ27" i="13"/>
  <c r="AS26" i="13"/>
  <c r="AS25" i="13"/>
  <c r="AQ25" i="13"/>
  <c r="AQ24" i="13"/>
  <c r="AS23" i="13"/>
  <c r="AQ23" i="13"/>
  <c r="AS22" i="13"/>
  <c r="AS21" i="13"/>
  <c r="AQ21" i="13"/>
  <c r="AQ20" i="13"/>
  <c r="AS19" i="13"/>
  <c r="AQ19" i="13"/>
  <c r="AS18" i="13"/>
  <c r="AS17" i="13"/>
  <c r="AQ17" i="13"/>
  <c r="AQ16" i="13"/>
  <c r="AS15" i="13"/>
  <c r="AQ15" i="13"/>
  <c r="AS14" i="13"/>
  <c r="AS13" i="13"/>
  <c r="AQ13" i="13"/>
  <c r="AQ12" i="13"/>
  <c r="AS11" i="13"/>
  <c r="AQ11" i="13"/>
  <c r="AS10" i="13"/>
  <c r="AS9" i="13"/>
  <c r="AQ9" i="13"/>
  <c r="AQ8" i="13"/>
  <c r="AS7" i="13"/>
  <c r="AS6" i="13"/>
  <c r="AQ6" i="13"/>
  <c r="AS6" i="2"/>
  <c r="AQ8" i="2"/>
  <c r="AS10" i="2"/>
  <c r="AQ12" i="2"/>
  <c r="AR13" i="2"/>
  <c r="AQ16" i="2"/>
  <c r="AR17" i="2"/>
  <c r="AS18" i="2"/>
  <c r="AR21" i="2"/>
  <c r="AS22" i="2"/>
  <c r="AQ24" i="2"/>
  <c r="AS26" i="2"/>
  <c r="AQ28" i="2"/>
  <c r="AR29" i="2"/>
  <c r="AQ32" i="2"/>
  <c r="AR33" i="2"/>
  <c r="AS34" i="2"/>
  <c r="AR37" i="2"/>
  <c r="AS38" i="2"/>
  <c r="AQ40" i="2"/>
  <c r="AS42" i="2"/>
  <c r="AQ44" i="2"/>
  <c r="AR45" i="2"/>
  <c r="AQ48" i="2"/>
  <c r="AR49" i="2"/>
  <c r="AS50" i="2"/>
  <c r="AR53" i="2"/>
  <c r="AS54" i="2"/>
  <c r="AQ56" i="2"/>
  <c r="AS58" i="2"/>
  <c r="AQ60" i="2"/>
  <c r="AR61" i="2"/>
  <c r="AQ64" i="2"/>
  <c r="AR65" i="2"/>
  <c r="AS66" i="2"/>
  <c r="AR69" i="2"/>
  <c r="AS70" i="2"/>
  <c r="AR25" i="3"/>
  <c r="AS26" i="3"/>
  <c r="AQ28" i="3"/>
  <c r="AR29" i="3"/>
  <c r="AS30" i="3"/>
  <c r="AQ32" i="3"/>
  <c r="AR33" i="3"/>
  <c r="AS34" i="3"/>
  <c r="AQ36" i="3"/>
  <c r="AR37" i="3"/>
  <c r="AS38" i="3"/>
  <c r="AQ40" i="3"/>
  <c r="AR41" i="3"/>
  <c r="AS42" i="3"/>
  <c r="AQ44" i="3"/>
  <c r="AR45" i="3"/>
  <c r="AS46" i="3"/>
  <c r="AQ48" i="3"/>
  <c r="AR49" i="3"/>
  <c r="AS50" i="3"/>
  <c r="AQ52" i="3"/>
  <c r="AR53" i="3"/>
  <c r="AS54" i="3"/>
  <c r="AQ56" i="3"/>
  <c r="AR57" i="3"/>
  <c r="AS58" i="3"/>
  <c r="AQ60" i="3"/>
  <c r="AR61" i="3"/>
  <c r="AS62" i="3"/>
  <c r="AQ64" i="3"/>
  <c r="AR65" i="3"/>
  <c r="AS66" i="3"/>
  <c r="AQ68" i="3"/>
  <c r="AR69" i="3"/>
  <c r="AS70" i="3"/>
  <c r="AQ7" i="2"/>
  <c r="AR12" i="2"/>
  <c r="AS17" i="2"/>
  <c r="AQ23" i="2"/>
  <c r="AR28" i="2"/>
  <c r="AS33" i="2"/>
  <c r="AQ39" i="2"/>
  <c r="AR44" i="2"/>
  <c r="AS49" i="2"/>
  <c r="AQ55" i="2"/>
  <c r="AR60" i="2"/>
  <c r="AS65" i="2"/>
  <c r="AQ71" i="2"/>
  <c r="AM71" i="12"/>
  <c r="Z71" i="10"/>
  <c r="AA71" i="9"/>
  <c r="AA71" i="8"/>
  <c r="Y71" i="7"/>
  <c r="Z71" i="6"/>
  <c r="R71" i="12"/>
  <c r="Q71" i="11"/>
  <c r="Q71" i="10"/>
  <c r="Q71" i="9"/>
  <c r="R71" i="9"/>
  <c r="P71" i="8"/>
  <c r="Q71" i="8"/>
  <c r="R71" i="7"/>
  <c r="Q71" i="6"/>
  <c r="Q71" i="5"/>
  <c r="P71" i="3"/>
  <c r="P71" i="1"/>
  <c r="Q71" i="1"/>
  <c r="O71" i="12"/>
  <c r="N71" i="11"/>
  <c r="M71" i="10"/>
  <c r="N71" i="10"/>
  <c r="N71" i="9"/>
  <c r="O71" i="9"/>
  <c r="O71" i="8"/>
  <c r="O71" i="7"/>
  <c r="M71" i="6"/>
  <c r="N71" i="6"/>
  <c r="M71" i="5"/>
  <c r="N71" i="5"/>
  <c r="M71" i="4"/>
  <c r="O71" i="3"/>
  <c r="O71" i="2"/>
  <c r="H71" i="12"/>
  <c r="I71" i="11"/>
  <c r="I71" i="9"/>
  <c r="I71" i="8"/>
  <c r="H71" i="7"/>
  <c r="G71" i="6"/>
  <c r="I71" i="3"/>
  <c r="D71" i="11"/>
  <c r="E71" i="11"/>
  <c r="D71" i="10"/>
  <c r="E71" i="10"/>
  <c r="E71" i="9"/>
  <c r="F71" i="9"/>
  <c r="D71" i="8"/>
  <c r="E71" i="8"/>
  <c r="E71" i="7"/>
  <c r="D71" i="6"/>
  <c r="E71" i="6"/>
  <c r="D71" i="5"/>
  <c r="E71" i="5"/>
  <c r="F71" i="5"/>
  <c r="D71" i="4"/>
  <c r="D71" i="2"/>
  <c r="D71" i="1"/>
  <c r="E71" i="1"/>
  <c r="AR71" i="3" l="1"/>
  <c r="AR68" i="13"/>
  <c r="AR71" i="13"/>
  <c r="AJ71" i="13"/>
  <c r="AS71" i="13" s="1"/>
  <c r="AS71" i="3"/>
</calcChain>
</file>

<file path=xl/sharedStrings.xml><?xml version="1.0" encoding="utf-8"?>
<sst xmlns="http://schemas.openxmlformats.org/spreadsheetml/2006/main" count="4743" uniqueCount="108">
  <si>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</si>
  <si>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</si>
  <si>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</si>
  <si>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</si>
  <si>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</si>
  <si>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</si>
  <si>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</si>
  <si>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</si>
  <si>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</si>
  <si>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</si>
  <si>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</si>
  <si>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</si>
  <si>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</si>
  <si>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</si>
  <si>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</si>
  <si>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</si>
  <si>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</si>
  <si>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</si>
  <si>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</si>
  <si>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</si>
  <si>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</si>
  <si>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</si>
  <si>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</si>
  <si>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</si>
  <si>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</si>
  <si>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</si>
  <si>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</si>
  <si>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</si>
  <si>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</si>
  <si>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</si>
  <si>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</si>
  <si>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</si>
  <si>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</si>
  <si>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</si>
  <si>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</si>
  <si>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</si>
  <si>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</si>
  <si>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</si>
  <si>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</si>
  <si>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</si>
  <si>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</si>
  <si>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</si>
  <si>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</si>
  <si>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</si>
  <si>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</si>
  <si>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</si>
  <si>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</si>
  <si>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</si>
  <si>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</si>
  <si>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</si>
  <si>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</si>
  <si>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</si>
  <si>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</si>
  <si>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</si>
  <si>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</si>
  <si>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</si>
  <si>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</si>
  <si>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</si>
  <si>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</si>
  <si>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</si>
  <si>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</si>
  <si>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</si>
  <si>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</si>
  <si>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</si>
  <si>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</si>
  <si>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</si>
  <si>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</si>
  <si>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</si>
  <si>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</si>
  <si>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</si>
  <si>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</si>
  <si>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</si>
  <si>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</si>
  <si>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</si>
  <si>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</si>
  <si>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</si>
  <si>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</si>
  <si>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</si>
  <si>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</si>
  <si>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</si>
  <si>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</si>
  <si>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</si>
  <si>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</si>
  <si>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</si>
  <si>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</si>
  <si>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</si>
  <si>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</si>
  <si>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</si>
  <si>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</si>
  <si>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</si>
  <si>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</si>
  <si>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</si>
  <si>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</si>
  <si>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</si>
  <si>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</si>
  <si>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</si>
  <si>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</si>
  <si>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</si>
  <si>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</si>
  <si>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</si>
  <si>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</si>
  <si>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</si>
  <si>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</si>
  <si>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</si>
  <si>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</si>
  <si>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９．漁業種別・魚市場別水揚高（総括表）</t>
    <rPh sb="2" eb="4">
      <t>ギョギョウ</t>
    </rPh>
    <rPh sb="15" eb="17">
      <t>ソウカツ</t>
    </rPh>
    <rPh sb="17" eb="18">
      <t>ヒョウ</t>
    </rPh>
    <phoneticPr fontId="4"/>
  </si>
  <si>
    <t xml:space="preserve"> （単位：トン，千円　但し干のり＝千枚） </t>
  </si>
  <si>
    <t>１月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</si>
</sst>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00;[Red]\-#,##0.000"/>
    <numFmt numFmtId="177" formatCode="#,##0_);\(#,##0\)"/>
    <numFmt numFmtId="178" formatCode="_ * #,##0_ ;_ * \-#,##0_ ;_ * &quot;-&quot;??_ ;_ @_ "/>
    <numFmt numFmtId="179" formatCode="#,##0_);[Red]\(#,##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1" xfId="1" applyNumberFormat="1" applyFont="1" applyFill="1" applyBorder="1" applyAlignment="1" applyProtection="1">
      <alignment horizontal="center"/>
    </xf>
    <xf numFmtId="176" fontId="5" fillId="0" borderId="14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Fill="1" applyBorder="1" applyAlignment="1" applyProtection="1">
      <alignment horizontal="center"/>
    </xf>
    <xf numFmtId="176" fontId="5" fillId="0" borderId="18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41" fontId="5" fillId="0" borderId="22" xfId="1" applyNumberFormat="1" applyFont="1" applyFill="1" applyBorder="1" applyAlignment="1" applyProtection="1"/>
    <xf numFmtId="41" fontId="5" fillId="0" borderId="23" xfId="1" applyNumberFormat="1" applyFont="1" applyFill="1" applyBorder="1" applyAlignment="1" applyProtection="1"/>
    <xf numFmtId="41" fontId="5" fillId="0" borderId="24" xfId="1" applyNumberFormat="1" applyFont="1" applyFill="1" applyBorder="1" applyAlignment="1" applyProtection="1"/>
    <xf numFmtId="176" fontId="5" fillId="0" borderId="14" xfId="1" applyNumberFormat="1" applyFont="1" applyBorder="1" applyAlignment="1" applyProtection="1">
      <alignment horizontal="center"/>
    </xf>
    <xf numFmtId="176" fontId="5" fillId="0" borderId="16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/>
    </xf>
    <xf numFmtId="176" fontId="5" fillId="0" borderId="26" xfId="1" applyNumberFormat="1" applyFont="1" applyBorder="1" applyAlignment="1" applyProtection="1">
      <alignment horizontal="center"/>
    </xf>
    <xf numFmtId="176" fontId="5" fillId="0" borderId="27" xfId="1" applyNumberFormat="1" applyFont="1" applyBorder="1" applyAlignment="1" applyProtection="1">
      <alignment horizontal="center"/>
    </xf>
    <xf numFmtId="176" fontId="5" fillId="0" borderId="28" xfId="1" applyNumberFormat="1" applyFont="1" applyBorder="1" applyAlignment="1" applyProtection="1">
      <alignment horizontal="center"/>
    </xf>
    <xf numFmtId="176" fontId="5" fillId="0" borderId="31" xfId="1" applyNumberFormat="1" applyFont="1" applyBorder="1" applyAlignment="1" applyProtection="1">
      <alignment horizontal="center"/>
    </xf>
    <xf numFmtId="176" fontId="5" fillId="0" borderId="12" xfId="1" applyNumberFormat="1" applyFont="1" applyBorder="1" applyAlignment="1" applyProtection="1">
      <alignment horizontal="center"/>
    </xf>
    <xf numFmtId="41" fontId="5" fillId="0" borderId="11" xfId="1" applyNumberFormat="1" applyFont="1" applyFill="1" applyBorder="1" applyAlignment="1" applyProtection="1"/>
    <xf numFmtId="41" fontId="5" fillId="0" borderId="13" xfId="1" applyNumberFormat="1" applyFont="1" applyFill="1" applyBorder="1" applyAlignment="1" applyProtection="1"/>
    <xf numFmtId="176" fontId="5" fillId="0" borderId="35" xfId="1" applyNumberFormat="1" applyFont="1" applyBorder="1" applyAlignment="1" applyProtection="1"/>
    <xf numFmtId="176" fontId="5" fillId="0" borderId="36" xfId="1" applyNumberFormat="1" applyFont="1" applyBorder="1" applyAlignment="1" applyProtection="1">
      <alignment horizontal="center"/>
    </xf>
    <xf numFmtId="41" fontId="5" fillId="0" borderId="39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7" fillId="0" borderId="21" xfId="0" applyNumberFormat="1" applyFont="1" applyBorder="1" applyAlignment="1" applyProtection="1">
      <alignment shrinkToFit="1"/>
    </xf>
    <xf numFmtId="41" fontId="7" fillId="0" borderId="25" xfId="0" applyNumberFormat="1" applyFont="1" applyBorder="1" applyAlignment="1" applyProtection="1">
      <alignment shrinkToFit="1"/>
    </xf>
    <xf numFmtId="178" fontId="5" fillId="0" borderId="25" xfId="0" applyNumberFormat="1" applyFont="1" applyBorder="1" applyAlignment="1">
      <alignment shrinkToFit="1"/>
    </xf>
    <xf numFmtId="41" fontId="7" fillId="0" borderId="13" xfId="0" applyNumberFormat="1" applyFont="1" applyBorder="1" applyAlignment="1" applyProtection="1">
      <alignment shrinkToFit="1"/>
    </xf>
    <xf numFmtId="41" fontId="8" fillId="0" borderId="21" xfId="0" applyNumberFormat="1" applyFont="1" applyBorder="1" applyAlignment="1" applyProtection="1"/>
    <xf numFmtId="41" fontId="8" fillId="0" borderId="25" xfId="0" applyNumberFormat="1" applyFont="1" applyBorder="1" applyAlignment="1" applyProtection="1"/>
    <xf numFmtId="41" fontId="7" fillId="0" borderId="49" xfId="0" applyNumberFormat="1" applyFont="1" applyBorder="1" applyAlignment="1" applyProtection="1">
      <alignment shrinkToFit="1"/>
    </xf>
    <xf numFmtId="41" fontId="5" fillId="0" borderId="49" xfId="1" applyNumberFormat="1" applyFont="1" applyBorder="1" applyAlignment="1" applyProtection="1"/>
    <xf numFmtId="41" fontId="5" fillId="0" borderId="51" xfId="1" applyNumberFormat="1" applyFont="1" applyBorder="1" applyAlignment="1" applyProtection="1"/>
    <xf numFmtId="41" fontId="5" fillId="0" borderId="52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41" fontId="7" fillId="0" borderId="53" xfId="0" applyNumberFormat="1" applyFont="1" applyBorder="1" applyAlignment="1" applyProtection="1">
      <alignment shrinkToFit="1"/>
    </xf>
    <xf numFmtId="41" fontId="7" fillId="0" borderId="54" xfId="0" applyNumberFormat="1" applyFont="1" applyBorder="1" applyAlignment="1" applyProtection="1">
      <alignment shrinkToFit="1"/>
    </xf>
    <xf numFmtId="41" fontId="8" fillId="0" borderId="54" xfId="0" applyNumberFormat="1" applyFont="1" applyBorder="1" applyAlignment="1" applyProtection="1"/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6" fontId="5" fillId="0" borderId="57" xfId="1" applyNumberFormat="1" applyFont="1" applyBorder="1" applyAlignment="1" applyProtection="1">
      <alignment horizontal="center"/>
    </xf>
    <xf numFmtId="176" fontId="5" fillId="0" borderId="58" xfId="1" applyNumberFormat="1" applyFont="1" applyBorder="1" applyAlignment="1" applyProtection="1">
      <alignment horizontal="center"/>
    </xf>
    <xf numFmtId="176" fontId="5" fillId="0" borderId="48" xfId="1" applyNumberFormat="1" applyFont="1" applyBorder="1" applyAlignment="1" applyProtection="1">
      <alignment horizontal="center"/>
    </xf>
    <xf numFmtId="176" fontId="5" fillId="0" borderId="59" xfId="1" applyNumberFormat="1" applyFont="1" applyBorder="1" applyAlignment="1" applyProtection="1"/>
    <xf numFmtId="176" fontId="5" fillId="0" borderId="12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41" fontId="2" fillId="0" borderId="0" xfId="1" applyNumberFormat="1" applyFont="1" applyAlignment="1" applyProtection="1">
      <alignment horizontal="center"/>
    </xf>
    <xf numFmtId="41" fontId="9" fillId="0" borderId="21" xfId="0" applyNumberFormat="1" applyFont="1" applyBorder="1" applyAlignment="1" applyProtection="1">
      <alignment shrinkToFit="1"/>
    </xf>
    <xf numFmtId="41" fontId="9" fillId="0" borderId="25" xfId="0" applyNumberFormat="1" applyFont="1" applyBorder="1" applyAlignment="1" applyProtection="1">
      <alignment shrinkToFit="1"/>
    </xf>
    <xf numFmtId="41" fontId="9" fillId="0" borderId="13" xfId="0" applyNumberFormat="1" applyFont="1" applyBorder="1" applyAlignment="1" applyProtection="1">
      <alignment shrinkToFit="1"/>
    </xf>
    <xf numFmtId="41" fontId="9" fillId="0" borderId="62" xfId="0" applyNumberFormat="1" applyFont="1" applyBorder="1" applyAlignment="1" applyProtection="1">
      <alignment shrinkToFit="1"/>
    </xf>
    <xf numFmtId="41" fontId="5" fillId="0" borderId="1" xfId="1" applyNumberFormat="1" applyFont="1" applyFill="1" applyBorder="1" applyAlignment="1" applyProtection="1"/>
    <xf numFmtId="41" fontId="5" fillId="0" borderId="9" xfId="1" applyNumberFormat="1" applyFont="1" applyBorder="1" applyAlignment="1" applyProtection="1"/>
    <xf numFmtId="41" fontId="5" fillId="0" borderId="63" xfId="1" applyNumberFormat="1" applyFont="1" applyFill="1" applyBorder="1" applyAlignment="1" applyProtection="1"/>
    <xf numFmtId="41" fontId="9" fillId="0" borderId="64" xfId="0" applyNumberFormat="1" applyFont="1" applyBorder="1" applyAlignment="1" applyProtection="1">
      <alignment shrinkToFit="1"/>
    </xf>
    <xf numFmtId="41" fontId="9" fillId="0" borderId="0" xfId="0" applyNumberFormat="1" applyFont="1" applyBorder="1" applyAlignment="1" applyProtection="1">
      <alignment shrinkToFit="1"/>
    </xf>
    <xf numFmtId="38" fontId="5" fillId="0" borderId="1" xfId="1" applyFont="1" applyBorder="1" applyAlignment="1" applyProtection="1">
      <alignment horizontal="right" vertical="center"/>
    </xf>
    <xf numFmtId="41" fontId="9" fillId="0" borderId="64" xfId="0" applyNumberFormat="1" applyFont="1" applyBorder="1" applyAlignment="1" applyProtection="1"/>
    <xf numFmtId="41" fontId="9" fillId="0" borderId="50" xfId="0" applyNumberFormat="1" applyFont="1" applyBorder="1" applyAlignment="1" applyProtection="1"/>
    <xf numFmtId="41" fontId="9" fillId="0" borderId="0" xfId="0" applyNumberFormat="1" applyFont="1" applyBorder="1" applyAlignment="1" applyProtection="1"/>
    <xf numFmtId="38" fontId="5" fillId="0" borderId="0" xfId="1" applyFont="1" applyBorder="1" applyAlignment="1" applyProtection="1"/>
    <xf numFmtId="41" fontId="5" fillId="0" borderId="5" xfId="1" applyNumberFormat="1" applyFont="1" applyBorder="1" applyAlignment="1" applyProtection="1">
      <alignment horizontal="centerContinuous"/>
    </xf>
    <xf numFmtId="41" fontId="9" fillId="0" borderId="21" xfId="0" applyNumberFormat="1" applyFont="1" applyBorder="1" applyAlignment="1" applyProtection="1"/>
    <xf numFmtId="41" fontId="9" fillId="0" borderId="25" xfId="0" applyNumberFormat="1" applyFont="1" applyBorder="1" applyAlignment="1" applyProtection="1"/>
    <xf numFmtId="178" fontId="5" fillId="0" borderId="25" xfId="0" applyNumberFormat="1" applyFont="1" applyBorder="1" applyAlignment="1"/>
    <xf numFmtId="41" fontId="9" fillId="0" borderId="13" xfId="0" applyNumberFormat="1" applyFont="1" applyBorder="1" applyAlignment="1" applyProtection="1"/>
    <xf numFmtId="41" fontId="9" fillId="0" borderId="62" xfId="0" applyNumberFormat="1" applyFont="1" applyBorder="1" applyAlignment="1" applyProtection="1"/>
    <xf numFmtId="41" fontId="5" fillId="0" borderId="25" xfId="0" applyNumberFormat="1" applyFont="1" applyBorder="1" applyAlignment="1"/>
    <xf numFmtId="41" fontId="9" fillId="0" borderId="21" xfId="0" applyNumberFormat="1" applyFont="1" applyFill="1" applyBorder="1" applyAlignment="1" applyProtection="1"/>
    <xf numFmtId="41" fontId="9" fillId="0" borderId="25" xfId="0" applyNumberFormat="1" applyFont="1" applyFill="1" applyBorder="1" applyAlignment="1" applyProtection="1"/>
    <xf numFmtId="41" fontId="9" fillId="0" borderId="13" xfId="0" applyNumberFormat="1" applyFont="1" applyFill="1" applyBorder="1" applyAlignment="1" applyProtection="1"/>
    <xf numFmtId="41" fontId="9" fillId="0" borderId="62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/>
    <xf numFmtId="41" fontId="9" fillId="0" borderId="0" xfId="1" applyNumberFormat="1" applyFont="1" applyFill="1" applyBorder="1" applyAlignment="1" applyProtection="1"/>
    <xf numFmtId="179" fontId="9" fillId="0" borderId="21" xfId="0" applyNumberFormat="1" applyFont="1" applyBorder="1" applyAlignment="1" applyProtection="1"/>
    <xf numFmtId="179" fontId="9" fillId="0" borderId="25" xfId="0" applyNumberFormat="1" applyFont="1" applyBorder="1" applyAlignment="1" applyProtection="1"/>
    <xf numFmtId="179" fontId="9" fillId="0" borderId="23" xfId="0" applyNumberFormat="1" applyFont="1" applyBorder="1" applyAlignment="1" applyProtection="1"/>
    <xf numFmtId="41" fontId="5" fillId="0" borderId="21" xfId="0" applyNumberFormat="1" applyFont="1" applyBorder="1" applyAlignment="1" applyProtection="1"/>
    <xf numFmtId="41" fontId="5" fillId="0" borderId="25" xfId="0" applyNumberFormat="1" applyFont="1" applyBorder="1" applyAlignment="1" applyProtection="1"/>
    <xf numFmtId="41" fontId="5" fillId="0" borderId="21" xfId="0" applyNumberFormat="1" applyFont="1" applyFill="1" applyBorder="1" applyAlignment="1" applyProtection="1">
      <alignment shrinkToFit="1"/>
    </xf>
    <xf numFmtId="41" fontId="5" fillId="0" borderId="25" xfId="0" applyNumberFormat="1" applyFont="1" applyFill="1" applyBorder="1" applyAlignment="1" applyProtection="1">
      <alignment shrinkToFit="1"/>
    </xf>
    <xf numFmtId="41" fontId="5" fillId="0" borderId="0" xfId="1" applyNumberFormat="1" applyFont="1" applyFill="1" applyAlignment="1" applyProtection="1"/>
    <xf numFmtId="41" fontId="5" fillId="0" borderId="0" xfId="1" applyNumberFormat="1" applyFont="1" applyFill="1" applyBorder="1" applyAlignment="1" applyProtection="1"/>
    <xf numFmtId="41" fontId="5" fillId="0" borderId="6" xfId="1" applyNumberFormat="1" applyFont="1" applyBorder="1" applyAlignment="1" applyProtection="1">
      <alignment horizontal="centerContinuous"/>
    </xf>
    <xf numFmtId="41" fontId="5" fillId="0" borderId="8" xfId="1" applyNumberFormat="1" applyFont="1" applyBorder="1" applyAlignment="1" applyProtection="1">
      <alignment horizontal="centerContinuous"/>
    </xf>
    <xf numFmtId="179" fontId="5" fillId="0" borderId="1" xfId="1" applyNumberFormat="1" applyFont="1" applyBorder="1" applyAlignment="1" applyProtection="1"/>
    <xf numFmtId="179" fontId="9" fillId="0" borderId="13" xfId="0" applyNumberFormat="1" applyFont="1" applyBorder="1" applyAlignment="1" applyProtection="1"/>
    <xf numFmtId="179" fontId="9" fillId="0" borderId="62" xfId="0" applyNumberFormat="1" applyFont="1" applyBorder="1" applyAlignment="1" applyProtection="1"/>
    <xf numFmtId="179" fontId="5" fillId="0" borderId="0" xfId="1" applyNumberFormat="1" applyFont="1" applyAlignment="1" applyProtection="1"/>
    <xf numFmtId="179" fontId="5" fillId="0" borderId="0" xfId="1" applyNumberFormat="1" applyFont="1" applyBorder="1" applyAlignment="1" applyProtection="1"/>
    <xf numFmtId="41" fontId="7" fillId="0" borderId="62" xfId="0" applyNumberFormat="1" applyFont="1" applyBorder="1" applyAlignment="1" applyProtection="1">
      <alignment shrinkToFit="1"/>
    </xf>
    <xf numFmtId="41" fontId="7" fillId="0" borderId="64" xfId="0" applyNumberFormat="1" applyFont="1" applyBorder="1" applyAlignment="1" applyProtection="1">
      <alignment shrinkToFit="1"/>
    </xf>
    <xf numFmtId="41" fontId="7" fillId="0" borderId="0" xfId="0" applyNumberFormat="1" applyFont="1" applyBorder="1" applyAlignment="1" applyProtection="1">
      <alignment shrinkToFit="1"/>
    </xf>
    <xf numFmtId="41" fontId="7" fillId="0" borderId="21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7" fillId="0" borderId="13" xfId="0" applyNumberFormat="1" applyFont="1" applyFill="1" applyBorder="1" applyAlignment="1" applyProtection="1"/>
    <xf numFmtId="41" fontId="7" fillId="0" borderId="62" xfId="0" applyNumberFormat="1" applyFont="1" applyFill="1" applyBorder="1" applyAlignment="1" applyProtection="1"/>
    <xf numFmtId="41" fontId="7" fillId="0" borderId="64" xfId="0" applyNumberFormat="1" applyFont="1" applyFill="1" applyBorder="1" applyAlignment="1" applyProtection="1"/>
    <xf numFmtId="41" fontId="7" fillId="0" borderId="50" xfId="0" applyNumberFormat="1" applyFont="1" applyFill="1" applyBorder="1" applyAlignment="1" applyProtection="1"/>
    <xf numFmtId="41" fontId="7" fillId="0" borderId="0" xfId="0" applyNumberFormat="1" applyFont="1" applyFill="1" applyBorder="1" applyAlignment="1" applyProtection="1"/>
    <xf numFmtId="38" fontId="5" fillId="0" borderId="0" xfId="1" applyFont="1" applyFill="1" applyBorder="1" applyAlignment="1" applyProtection="1"/>
    <xf numFmtId="38" fontId="5" fillId="0" borderId="0" xfId="1" applyFont="1" applyFill="1" applyAlignment="1" applyProtection="1"/>
    <xf numFmtId="41" fontId="7" fillId="0" borderId="66" xfId="0" applyNumberFormat="1" applyFont="1" applyBorder="1" applyAlignment="1" applyProtection="1">
      <alignment shrinkToFit="1"/>
    </xf>
    <xf numFmtId="41" fontId="7" fillId="0" borderId="67" xfId="0" applyNumberFormat="1" applyFont="1" applyBorder="1" applyAlignment="1" applyProtection="1">
      <alignment shrinkToFit="1"/>
    </xf>
    <xf numFmtId="41" fontId="7" fillId="0" borderId="21" xfId="0" applyNumberFormat="1" applyFont="1" applyBorder="1" applyAlignment="1" applyProtection="1"/>
    <xf numFmtId="41" fontId="7" fillId="0" borderId="25" xfId="0" applyNumberFormat="1" applyFont="1" applyBorder="1" applyAlignment="1" applyProtection="1"/>
    <xf numFmtId="41" fontId="7" fillId="0" borderId="34" xfId="0" applyNumberFormat="1" applyFont="1" applyBorder="1" applyAlignment="1" applyProtection="1"/>
    <xf numFmtId="41" fontId="7" fillId="0" borderId="13" xfId="0" applyNumberFormat="1" applyFont="1" applyBorder="1" applyAlignment="1" applyProtection="1"/>
    <xf numFmtId="41" fontId="7" fillId="0" borderId="62" xfId="0" applyNumberFormat="1" applyFont="1" applyBorder="1" applyAlignment="1" applyProtection="1"/>
    <xf numFmtId="41" fontId="7" fillId="0" borderId="0" xfId="1" applyNumberFormat="1" applyFont="1" applyFill="1" applyBorder="1" applyAlignment="1" applyProtection="1"/>
    <xf numFmtId="41" fontId="7" fillId="0" borderId="0" xfId="0" applyNumberFormat="1" applyFont="1" applyBorder="1" applyAlignment="1" applyProtection="1"/>
    <xf numFmtId="41" fontId="7" fillId="0" borderId="64" xfId="0" applyNumberFormat="1" applyFont="1" applyBorder="1" applyAlignment="1" applyProtection="1"/>
    <xf numFmtId="41" fontId="7" fillId="0" borderId="50" xfId="0" applyNumberFormat="1" applyFont="1" applyBorder="1" applyAlignment="1" applyProtection="1"/>
    <xf numFmtId="41" fontId="5" fillId="0" borderId="65" xfId="1" applyNumberFormat="1" applyFont="1" applyFill="1" applyBorder="1" applyAlignment="1" applyProtection="1"/>
    <xf numFmtId="177" fontId="5" fillId="0" borderId="65" xfId="1" applyNumberFormat="1" applyFont="1" applyFill="1" applyBorder="1" applyAlignment="1" applyProtection="1"/>
    <xf numFmtId="41" fontId="5" fillId="0" borderId="20" xfId="1" applyNumberFormat="1" applyFont="1" applyFill="1" applyBorder="1" applyAlignment="1" applyProtection="1"/>
    <xf numFmtId="41" fontId="5" fillId="0" borderId="6" xfId="1" applyNumberFormat="1" applyFont="1" applyFill="1" applyBorder="1" applyAlignment="1" applyProtection="1">
      <alignment horizontal="centerContinuous"/>
    </xf>
    <xf numFmtId="41" fontId="5" fillId="0" borderId="62" xfId="1" applyNumberFormat="1" applyFont="1" applyFill="1" applyBorder="1" applyAlignment="1" applyProtection="1"/>
    <xf numFmtId="41" fontId="5" fillId="0" borderId="0" xfId="1" applyNumberFormat="1" applyFont="1" applyFill="1" applyAlignment="1" applyProtection="1">
      <alignment horizontal="right"/>
    </xf>
    <xf numFmtId="176" fontId="5" fillId="0" borderId="1" xfId="1" applyNumberFormat="1" applyFont="1" applyFill="1" applyBorder="1" applyAlignment="1" applyProtection="1"/>
    <xf numFmtId="41" fontId="5" fillId="0" borderId="19" xfId="1" applyNumberFormat="1" applyFont="1" applyFill="1" applyBorder="1" applyAlignment="1" applyProtection="1"/>
    <xf numFmtId="177" fontId="5" fillId="0" borderId="11" xfId="1" applyNumberFormat="1" applyFont="1" applyFill="1" applyBorder="1" applyAlignment="1" applyProtection="1"/>
    <xf numFmtId="41" fontId="5" fillId="0" borderId="68" xfId="1" applyNumberFormat="1" applyFont="1" applyFill="1" applyBorder="1" applyAlignment="1" applyProtection="1">
      <alignment horizontal="center"/>
    </xf>
    <xf numFmtId="41" fontId="5" fillId="0" borderId="68" xfId="1" applyNumberFormat="1" applyFont="1" applyBorder="1" applyAlignment="1" applyProtection="1">
      <alignment horizontal="center"/>
    </xf>
    <xf numFmtId="41" fontId="5" fillId="0" borderId="68" xfId="1" applyNumberFormat="1" applyFont="1" applyBorder="1" applyAlignment="1" applyProtection="1">
      <alignment horizontal="center" vertical="center"/>
    </xf>
    <xf numFmtId="176" fontId="5" fillId="0" borderId="22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24" xfId="1" applyNumberFormat="1" applyFont="1" applyBorder="1" applyAlignment="1" applyProtection="1">
      <alignment horizontal="center"/>
    </xf>
    <xf numFmtId="176" fontId="5" fillId="0" borderId="11" xfId="1" applyNumberFormat="1" applyFont="1" applyBorder="1" applyAlignment="1" applyProtection="1">
      <alignment horizontal="center"/>
    </xf>
    <xf numFmtId="176" fontId="5" fillId="0" borderId="69" xfId="1" applyNumberFormat="1" applyFont="1" applyBorder="1" applyAlignment="1" applyProtection="1">
      <alignment horizontal="center"/>
    </xf>
    <xf numFmtId="176" fontId="5" fillId="0" borderId="70" xfId="1" applyNumberFormat="1" applyFont="1" applyBorder="1" applyAlignment="1" applyProtection="1">
      <alignment horizontal="center"/>
    </xf>
    <xf numFmtId="41" fontId="5" fillId="0" borderId="19" xfId="1" applyNumberFormat="1" applyFont="1" applyBorder="1" applyAlignment="1" applyProtection="1">
      <alignment horizontal="center"/>
    </xf>
    <xf numFmtId="41" fontId="5" fillId="0" borderId="19" xfId="1" applyNumberFormat="1" applyFont="1" applyFill="1" applyBorder="1" applyAlignment="1" applyProtection="1">
      <alignment horizontal="center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7" fillId="0" borderId="71" xfId="0" applyNumberFormat="1" applyFont="1" applyBorder="1" applyAlignment="1" applyProtection="1">
      <alignment shrinkToFit="1"/>
    </xf>
    <xf numFmtId="178" fontId="5" fillId="0" borderId="13" xfId="0" applyNumberFormat="1" applyFont="1" applyBorder="1" applyAlignment="1"/>
    <xf numFmtId="178" fontId="5" fillId="0" borderId="13" xfId="0" applyNumberFormat="1" applyFont="1" applyBorder="1" applyAlignment="1">
      <alignment shrinkToFit="1"/>
    </xf>
    <xf numFmtId="41" fontId="7" fillId="0" borderId="23" xfId="0" applyNumberFormat="1" applyFont="1" applyBorder="1" applyAlignment="1" applyProtection="1">
      <alignment shrinkToFit="1"/>
    </xf>
    <xf numFmtId="41" fontId="5" fillId="0" borderId="13" xfId="1" applyNumberFormat="1" applyFont="1" applyBorder="1" applyAlignment="1" applyProtection="1"/>
    <xf numFmtId="41" fontId="5" fillId="0" borderId="40" xfId="1" applyNumberFormat="1" applyFont="1" applyBorder="1" applyAlignment="1" applyProtection="1"/>
    <xf numFmtId="179" fontId="5" fillId="0" borderId="19" xfId="1" applyNumberFormat="1" applyFont="1" applyBorder="1" applyAlignment="1" applyProtection="1">
      <alignment horizontal="center"/>
    </xf>
    <xf numFmtId="179" fontId="5" fillId="0" borderId="68" xfId="1" applyNumberFormat="1" applyFont="1" applyBorder="1" applyAlignment="1" applyProtection="1">
      <alignment horizontal="center"/>
    </xf>
    <xf numFmtId="41" fontId="7" fillId="0" borderId="21" xfId="1" applyNumberFormat="1" applyFont="1" applyBorder="1" applyAlignment="1" applyProtection="1"/>
    <xf numFmtId="41" fontId="7" fillId="0" borderId="25" xfId="1" applyNumberFormat="1" applyFont="1" applyBorder="1" applyAlignment="1" applyProtection="1"/>
    <xf numFmtId="41" fontId="7" fillId="0" borderId="23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41" fontId="7" fillId="0" borderId="13" xfId="1" applyNumberFormat="1" applyFont="1" applyBorder="1" applyAlignment="1" applyProtection="1"/>
    <xf numFmtId="41" fontId="7" fillId="0" borderId="62" xfId="1" applyNumberFormat="1" applyFont="1" applyBorder="1" applyAlignment="1" applyProtection="1"/>
    <xf numFmtId="41" fontId="5" fillId="0" borderId="62" xfId="1" applyNumberFormat="1" applyFont="1" applyBorder="1" applyAlignment="1" applyProtection="1"/>
    <xf numFmtId="177" fontId="5" fillId="0" borderId="62" xfId="1" applyNumberFormat="1" applyFont="1" applyBorder="1" applyAlignment="1" applyProtection="1"/>
    <xf numFmtId="177" fontId="5" fillId="0" borderId="62" xfId="1" applyNumberFormat="1" applyFont="1" applyFill="1" applyBorder="1" applyAlignment="1" applyProtection="1"/>
    <xf numFmtId="179" fontId="5" fillId="0" borderId="21" xfId="1" applyNumberFormat="1" applyFont="1" applyFill="1" applyBorder="1" applyAlignment="1" applyProtection="1"/>
    <xf numFmtId="179" fontId="5" fillId="0" borderId="17" xfId="1" applyNumberFormat="1" applyFont="1" applyFill="1" applyBorder="1" applyAlignment="1" applyProtection="1"/>
    <xf numFmtId="179" fontId="5" fillId="0" borderId="40" xfId="1" applyNumberFormat="1" applyFont="1" applyFill="1" applyBorder="1" applyAlignment="1" applyProtection="1"/>
    <xf numFmtId="41" fontId="7" fillId="0" borderId="21" xfId="1" applyNumberFormat="1" applyFont="1" applyFill="1" applyBorder="1" applyAlignment="1" applyProtection="1"/>
    <xf numFmtId="41" fontId="7" fillId="0" borderId="25" xfId="1" applyNumberFormat="1" applyFont="1" applyFill="1" applyBorder="1" applyAlignment="1" applyProtection="1"/>
    <xf numFmtId="41" fontId="9" fillId="0" borderId="19" xfId="0" applyNumberFormat="1" applyFont="1" applyFill="1" applyBorder="1" applyAlignment="1" applyProtection="1"/>
    <xf numFmtId="41" fontId="7" fillId="0" borderId="19" xfId="1" applyNumberFormat="1" applyFont="1" applyFill="1" applyBorder="1" applyAlignment="1" applyProtection="1"/>
    <xf numFmtId="41" fontId="7" fillId="0" borderId="62" xfId="1" applyNumberFormat="1" applyFont="1" applyFill="1" applyBorder="1" applyAlignment="1" applyProtection="1"/>
    <xf numFmtId="41" fontId="9" fillId="0" borderId="23" xfId="0" applyNumberFormat="1" applyFont="1" applyFill="1" applyBorder="1" applyAlignment="1" applyProtection="1"/>
    <xf numFmtId="41" fontId="9" fillId="0" borderId="19" xfId="0" applyNumberFormat="1" applyFont="1" applyBorder="1" applyAlignment="1" applyProtection="1"/>
    <xf numFmtId="41" fontId="7" fillId="0" borderId="19" xfId="1" applyNumberFormat="1" applyFont="1" applyBorder="1" applyAlignment="1" applyProtection="1"/>
    <xf numFmtId="41" fontId="5" fillId="0" borderId="68" xfId="1" applyNumberFormat="1" applyFont="1" applyFill="1" applyBorder="1" applyAlignment="1" applyProtection="1"/>
    <xf numFmtId="41" fontId="5" fillId="0" borderId="19" xfId="1" applyNumberFormat="1" applyFont="1" applyBorder="1" applyAlignment="1" applyProtection="1">
      <alignment horizontal="center" vertical="center"/>
    </xf>
    <xf numFmtId="41" fontId="7" fillId="0" borderId="21" xfId="1" applyNumberFormat="1" applyFont="1" applyBorder="1" applyAlignment="1" applyProtection="1">
      <alignment shrinkToFit="1"/>
    </xf>
    <xf numFmtId="41" fontId="7" fillId="0" borderId="25" xfId="1" applyNumberFormat="1" applyFont="1" applyBorder="1" applyAlignment="1" applyProtection="1">
      <alignment shrinkToFit="1"/>
    </xf>
    <xf numFmtId="41" fontId="7" fillId="0" borderId="66" xfId="1" applyNumberFormat="1" applyFont="1" applyBorder="1" applyAlignment="1" applyProtection="1">
      <alignment shrinkToFit="1"/>
    </xf>
    <xf numFmtId="41" fontId="5" fillId="0" borderId="25" xfId="1" applyNumberFormat="1" applyFont="1" applyFill="1" applyBorder="1" applyAlignment="1" applyProtection="1"/>
    <xf numFmtId="41" fontId="9" fillId="0" borderId="19" xfId="0" applyNumberFormat="1" applyFont="1" applyBorder="1" applyAlignment="1" applyProtection="1">
      <alignment shrinkToFit="1"/>
    </xf>
    <xf numFmtId="41" fontId="7" fillId="0" borderId="67" xfId="1" applyNumberFormat="1" applyFont="1" applyBorder="1" applyAlignment="1" applyProtection="1">
      <alignment shrinkToFit="1"/>
    </xf>
    <xf numFmtId="41" fontId="7" fillId="0" borderId="62" xfId="1" applyNumberFormat="1" applyFont="1" applyBorder="1" applyAlignment="1" applyProtection="1">
      <alignment shrinkToFit="1"/>
    </xf>
    <xf numFmtId="41" fontId="7" fillId="0" borderId="49" xfId="1" applyNumberFormat="1" applyFont="1" applyBorder="1" applyAlignment="1" applyProtection="1">
      <alignment shrinkToFit="1"/>
    </xf>
    <xf numFmtId="41" fontId="7" fillId="0" borderId="13" xfId="1" applyNumberFormat="1" applyFont="1" applyFill="1" applyBorder="1" applyAlignment="1" applyProtection="1"/>
    <xf numFmtId="41" fontId="7" fillId="0" borderId="23" xfId="1" applyNumberFormat="1" applyFont="1" applyBorder="1" applyAlignment="1" applyProtection="1">
      <alignment shrinkToFit="1"/>
    </xf>
    <xf numFmtId="41" fontId="7" fillId="0" borderId="13" xfId="1" applyNumberFormat="1" applyFont="1" applyBorder="1" applyAlignment="1" applyProtection="1">
      <alignment shrinkToFit="1"/>
    </xf>
    <xf numFmtId="41" fontId="7" fillId="0" borderId="19" xfId="1" applyNumberFormat="1" applyFont="1" applyBorder="1" applyAlignment="1" applyProtection="1">
      <alignment shrinkToFit="1"/>
    </xf>
    <xf numFmtId="177" fontId="5" fillId="0" borderId="21" xfId="1" applyNumberFormat="1" applyFont="1" applyFill="1" applyBorder="1" applyAlignment="1" applyProtection="1"/>
    <xf numFmtId="41" fontId="5" fillId="0" borderId="23" xfId="1" applyNumberFormat="1" applyFont="1" applyBorder="1" applyAlignment="1" applyProtection="1"/>
    <xf numFmtId="177" fontId="5" fillId="0" borderId="13" xfId="1" applyNumberFormat="1" applyFont="1" applyFill="1" applyBorder="1" applyAlignment="1" applyProtection="1"/>
    <xf numFmtId="41" fontId="5" fillId="0" borderId="19" xfId="1" applyNumberFormat="1" applyFont="1" applyBorder="1" applyAlignment="1" applyProtection="1"/>
    <xf numFmtId="177" fontId="5" fillId="0" borderId="13" xfId="1" applyNumberFormat="1" applyFont="1" applyBorder="1" applyAlignment="1" applyProtection="1"/>
    <xf numFmtId="41" fontId="5" fillId="0" borderId="49" xfId="1" applyNumberFormat="1" applyFont="1" applyFill="1" applyBorder="1" applyAlignment="1" applyProtection="1"/>
    <xf numFmtId="41" fontId="5" fillId="0" borderId="51" xfId="1" applyNumberFormat="1" applyFont="1" applyFill="1" applyBorder="1" applyAlignment="1" applyProtection="1"/>
    <xf numFmtId="41" fontId="5" fillId="0" borderId="72" xfId="1" applyNumberFormat="1" applyFont="1" applyFill="1" applyBorder="1" applyAlignment="1" applyProtection="1"/>
    <xf numFmtId="41" fontId="7" fillId="0" borderId="73" xfId="0" applyNumberFormat="1" applyFont="1" applyBorder="1" applyAlignment="1" applyProtection="1">
      <alignment shrinkToFit="1"/>
    </xf>
    <xf numFmtId="41" fontId="7" fillId="0" borderId="46" xfId="0" applyNumberFormat="1" applyFont="1" applyBorder="1" applyAlignment="1" applyProtection="1">
      <alignment shrinkToFit="1"/>
    </xf>
    <xf numFmtId="176" fontId="6" fillId="0" borderId="43" xfId="1" applyNumberFormat="1" applyFont="1" applyBorder="1" applyAlignment="1" applyProtection="1">
      <alignment horizontal="center"/>
    </xf>
    <xf numFmtId="176" fontId="6" fillId="0" borderId="44" xfId="1" applyNumberFormat="1" applyFont="1" applyBorder="1" applyAlignment="1" applyProtection="1">
      <alignment horizontal="center"/>
    </xf>
    <xf numFmtId="176" fontId="6" fillId="0" borderId="45" xfId="1" applyNumberFormat="1" applyFont="1" applyBorder="1" applyAlignment="1" applyProtection="1">
      <alignment horizontal="center"/>
    </xf>
    <xf numFmtId="176" fontId="6" fillId="0" borderId="47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 vertical="center"/>
    </xf>
    <xf numFmtId="176" fontId="5" fillId="0" borderId="30" xfId="1" applyNumberFormat="1" applyFont="1" applyBorder="1" applyAlignment="1" applyProtection="1">
      <alignment horizontal="center" vertical="center"/>
    </xf>
    <xf numFmtId="176" fontId="5" fillId="0" borderId="33" xfId="1" applyNumberFormat="1" applyFont="1" applyBorder="1" applyAlignment="1" applyProtection="1">
      <alignment horizontal="center" vertical="center"/>
    </xf>
    <xf numFmtId="176" fontId="6" fillId="0" borderId="29" xfId="1" applyNumberFormat="1" applyFont="1" applyBorder="1" applyAlignment="1" applyProtection="1">
      <alignment horizontal="center" vertical="center"/>
    </xf>
    <xf numFmtId="176" fontId="6" fillId="0" borderId="30" xfId="1" applyNumberFormat="1" applyFont="1" applyBorder="1" applyAlignment="1" applyProtection="1">
      <alignment horizontal="center" vertical="center"/>
    </xf>
    <xf numFmtId="176" fontId="6" fillId="0" borderId="15" xfId="1" applyNumberFormat="1" applyFont="1" applyBorder="1" applyAlignment="1" applyProtection="1">
      <alignment horizontal="center" vertical="center"/>
    </xf>
    <xf numFmtId="176" fontId="6" fillId="0" borderId="33" xfId="1" applyNumberFormat="1" applyFont="1" applyBorder="1" applyAlignment="1" applyProtection="1">
      <alignment horizontal="center" vertical="center"/>
    </xf>
    <xf numFmtId="176" fontId="6" fillId="0" borderId="35" xfId="1" applyNumberFormat="1" applyFont="1" applyBorder="1" applyAlignment="1" applyProtection="1">
      <alignment horizontal="center" vertical="center"/>
    </xf>
    <xf numFmtId="176" fontId="6" fillId="0" borderId="32" xfId="1" applyNumberFormat="1" applyFont="1" applyBorder="1" applyAlignment="1" applyProtection="1">
      <alignment horizontal="center" vertical="center"/>
    </xf>
    <xf numFmtId="176" fontId="6" fillId="0" borderId="4" xfId="1" applyNumberFormat="1" applyFont="1" applyBorder="1" applyAlignment="1" applyProtection="1">
      <alignment horizontal="center" vertical="center"/>
    </xf>
    <xf numFmtId="176" fontId="6" fillId="0" borderId="18" xfId="1" applyNumberFormat="1" applyFont="1" applyBorder="1" applyAlignment="1" applyProtection="1">
      <alignment horizontal="center" vertic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/>
    </xf>
    <xf numFmtId="176" fontId="5" fillId="0" borderId="42" xfId="1" applyNumberFormat="1" applyFont="1" applyBorder="1" applyAlignment="1" applyProtection="1">
      <alignment horizontal="center"/>
    </xf>
    <xf numFmtId="176" fontId="5" fillId="0" borderId="2" xfId="1" applyNumberFormat="1" applyFont="1" applyBorder="1" applyAlignment="1" applyProtection="1">
      <alignment horizontal="center"/>
    </xf>
    <xf numFmtId="176" fontId="5" fillId="0" borderId="34" xfId="1" applyNumberFormat="1" applyFont="1" applyBorder="1" applyAlignment="1" applyProtection="1">
      <alignment horizontal="center"/>
    </xf>
    <xf numFmtId="176" fontId="5" fillId="0" borderId="0" xfId="1" applyNumberFormat="1" applyFont="1" applyBorder="1" applyAlignment="1" applyProtection="1">
      <alignment horizontal="center"/>
    </xf>
    <xf numFmtId="176" fontId="5" fillId="0" borderId="14" xfId="1" applyNumberFormat="1" applyFont="1" applyBorder="1" applyAlignment="1" applyProtection="1">
      <alignment horizontal="center"/>
    </xf>
    <xf numFmtId="176" fontId="6" fillId="0" borderId="2" xfId="1" applyNumberFormat="1" applyFont="1" applyBorder="1" applyAlignment="1" applyProtection="1">
      <alignment horizontal="center"/>
    </xf>
    <xf numFmtId="176" fontId="6" fillId="0" borderId="34" xfId="1" applyNumberFormat="1" applyFont="1" applyBorder="1" applyAlignment="1" applyProtection="1">
      <alignment horizontal="center"/>
    </xf>
    <xf numFmtId="176" fontId="5" fillId="0" borderId="29" xfId="1" applyNumberFormat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horizontal="center" vertical="center"/>
    </xf>
    <xf numFmtId="176" fontId="5" fillId="0" borderId="35" xfId="1" applyNumberFormat="1" applyFont="1" applyBorder="1" applyAlignment="1" applyProtection="1">
      <alignment horizontal="center" vertical="center"/>
    </xf>
    <xf numFmtId="176" fontId="5" fillId="0" borderId="32" xfId="1" applyNumberFormat="1" applyFont="1" applyBorder="1" applyAlignment="1" applyProtection="1">
      <alignment horizontal="center" vertical="center"/>
    </xf>
    <xf numFmtId="176" fontId="5" fillId="0" borderId="4" xfId="1" applyNumberFormat="1" applyFont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41" fontId="2" fillId="0" borderId="0" xfId="1" applyNumberFormat="1" applyFont="1" applyAlignment="1" applyProtection="1">
      <alignment horizontal="center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5" xfId="1" applyNumberFormat="1" applyFont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abSelected="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" customWidth="1"/>
    <col min="29" max="29" width="17.625" style="1" customWidth="1"/>
    <col min="30" max="30" width="23.625" style="1" customWidth="1"/>
    <col min="31" max="31" width="13.625" style="1" customWidth="1"/>
    <col min="32" max="32" width="17.625" style="1" customWidth="1"/>
    <col min="33" max="33" width="23.625" style="1" customWidth="1"/>
    <col min="34" max="34" width="13.625" style="1" customWidth="1"/>
    <col min="35" max="35" width="17.625" style="1" customWidth="1"/>
    <col min="36" max="36" width="23.625" style="1" customWidth="1"/>
    <col min="37" max="37" width="13.625" style="1" customWidth="1"/>
    <col min="38" max="38" width="17.625" style="1" customWidth="1"/>
    <col min="39" max="39" width="23.625" style="1" customWidth="1"/>
    <col min="40" max="40" width="13.625" style="1" customWidth="1"/>
    <col min="41" max="41" width="17.625" style="1" customWidth="1"/>
    <col min="42" max="42" width="23.625" style="1" customWidth="1"/>
    <col min="43" max="43" width="14.625" style="1" customWidth="1"/>
    <col min="44" max="44" width="18.625" style="1" customWidth="1"/>
    <col min="45" max="45" width="22.87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87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4" t="s">
        <v>15</v>
      </c>
      <c r="H4" s="154" t="s">
        <v>16</v>
      </c>
      <c r="I4" s="154" t="s">
        <v>17</v>
      </c>
      <c r="J4" s="154" t="s">
        <v>15</v>
      </c>
      <c r="K4" s="154" t="s">
        <v>16</v>
      </c>
      <c r="L4" s="154" t="s">
        <v>17</v>
      </c>
      <c r="M4" s="154" t="s">
        <v>15</v>
      </c>
      <c r="N4" s="154" t="s">
        <v>16</v>
      </c>
      <c r="O4" s="154" t="s">
        <v>17</v>
      </c>
      <c r="P4" s="154" t="s">
        <v>15</v>
      </c>
      <c r="Q4" s="154" t="s">
        <v>16</v>
      </c>
      <c r="R4" s="154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4" t="s">
        <v>15</v>
      </c>
      <c r="Z4" s="154" t="s">
        <v>16</v>
      </c>
      <c r="AA4" s="154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4" t="s">
        <v>18</v>
      </c>
      <c r="H5" s="144" t="s">
        <v>19</v>
      </c>
      <c r="I5" s="144" t="s">
        <v>20</v>
      </c>
      <c r="J5" s="144" t="s">
        <v>18</v>
      </c>
      <c r="K5" s="144" t="s">
        <v>19</v>
      </c>
      <c r="L5" s="144" t="s">
        <v>20</v>
      </c>
      <c r="M5" s="144" t="s">
        <v>18</v>
      </c>
      <c r="N5" s="144" t="s">
        <v>19</v>
      </c>
      <c r="O5" s="144" t="s">
        <v>20</v>
      </c>
      <c r="P5" s="144" t="s">
        <v>18</v>
      </c>
      <c r="Q5" s="144" t="s">
        <v>19</v>
      </c>
      <c r="R5" s="144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4" t="s">
        <v>18</v>
      </c>
      <c r="Z5" s="144" t="s">
        <v>19</v>
      </c>
      <c r="AA5" s="144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160">
        <f>SUM('1月:12月'!D6)</f>
        <v>0</v>
      </c>
      <c r="E6" s="160">
        <f>SUM('1月:12月'!E6)</f>
        <v>0</v>
      </c>
      <c r="F6" s="160">
        <f>SUM('1月:12月'!F6)</f>
        <v>0</v>
      </c>
      <c r="G6" s="160">
        <f>SUM('1月:12月'!G6)</f>
        <v>0</v>
      </c>
      <c r="H6" s="160">
        <f>SUM('1月:12月'!H6)</f>
        <v>0</v>
      </c>
      <c r="I6" s="160">
        <f>SUM('1月:12月'!I6)</f>
        <v>0</v>
      </c>
      <c r="J6" s="160">
        <f>SUM('1月:12月'!J6)</f>
        <v>0</v>
      </c>
      <c r="K6" s="160">
        <f>SUM('1月:12月'!K6)</f>
        <v>0</v>
      </c>
      <c r="L6" s="160">
        <f>SUM('1月:12月'!L6)</f>
        <v>0</v>
      </c>
      <c r="M6" s="160">
        <f>SUM('1月:12月'!M6)</f>
        <v>38</v>
      </c>
      <c r="N6" s="160">
        <f>SUM('1月:12月'!N6)</f>
        <v>1318.4025000000001</v>
      </c>
      <c r="O6" s="160">
        <f>SUM('1月:12月'!O6)</f>
        <v>374382.72899999999</v>
      </c>
      <c r="P6" s="160">
        <f>SUM('1月:12月'!P6)</f>
        <v>34</v>
      </c>
      <c r="Q6" s="160">
        <f>SUM('1月:12月'!Q6)</f>
        <v>3275.509</v>
      </c>
      <c r="R6" s="160">
        <f>SUM('1月:12月'!R6)</f>
        <v>643018.35699999996</v>
      </c>
      <c r="S6" s="160">
        <f>SUM('1月:12月'!S6)</f>
        <v>0</v>
      </c>
      <c r="T6" s="160">
        <f>SUM('1月:12月'!T6)</f>
        <v>0</v>
      </c>
      <c r="U6" s="160">
        <f>SUM('1月:12月'!U6)</f>
        <v>0</v>
      </c>
      <c r="V6" s="160">
        <f>SUM('1月:12月'!V6)</f>
        <v>34</v>
      </c>
      <c r="W6" s="160">
        <f>SUM('1月:12月'!W6)</f>
        <v>3275.509</v>
      </c>
      <c r="X6" s="160">
        <f>SUM('1月:12月'!X6)</f>
        <v>643018.35699999996</v>
      </c>
      <c r="Y6" s="160">
        <f>SUM('1月:12月'!Y6)</f>
        <v>4</v>
      </c>
      <c r="Z6" s="160">
        <f>SUM('1月:12月'!Z6)</f>
        <v>458.00599999999997</v>
      </c>
      <c r="AA6" s="160">
        <f>SUM('1月:12月'!AA6)</f>
        <v>86940.517999999996</v>
      </c>
      <c r="AB6" s="160">
        <f>SUM('1月:12月'!AB6)</f>
        <v>1</v>
      </c>
      <c r="AC6" s="160">
        <f>SUM('1月:12月'!AC6)</f>
        <v>5.0000000000000001E-3</v>
      </c>
      <c r="AD6" s="160">
        <f>SUM('1月:12月'!AD6)</f>
        <v>9.3770000000000007</v>
      </c>
      <c r="AE6" s="160">
        <f>SUM('1月:12月'!AE6)</f>
        <v>0</v>
      </c>
      <c r="AF6" s="160">
        <f>SUM('1月:12月'!AF6)</f>
        <v>0</v>
      </c>
      <c r="AG6" s="160">
        <f>SUM('1月:12月'!AG6)</f>
        <v>0</v>
      </c>
      <c r="AH6" s="160">
        <f>SUM('1月:12月'!AH6)</f>
        <v>0</v>
      </c>
      <c r="AI6" s="160">
        <f>SUM('1月:12月'!AI6)</f>
        <v>0</v>
      </c>
      <c r="AJ6" s="160">
        <f>SUM('1月:12月'!AJ6)</f>
        <v>0</v>
      </c>
      <c r="AK6" s="160">
        <f>SUM('1月:12月'!AK6)</f>
        <v>0</v>
      </c>
      <c r="AL6" s="160">
        <f>SUM('1月:12月'!AL6)</f>
        <v>0</v>
      </c>
      <c r="AM6" s="160">
        <f>SUM('1月:12月'!AM6)</f>
        <v>0</v>
      </c>
      <c r="AN6" s="160">
        <f>SUM('1月:12月'!AN6)</f>
        <v>0</v>
      </c>
      <c r="AO6" s="160">
        <f>SUM('1月:12月'!AO6)</f>
        <v>0</v>
      </c>
      <c r="AP6" s="160">
        <f>SUM('1月:12月'!AP6)</f>
        <v>0</v>
      </c>
      <c r="AQ6" s="155">
        <f>SUM(J6,M6,V6,Y6,AB6,AE6,AH6,AK6,AN6)</f>
        <v>77</v>
      </c>
      <c r="AR6" s="155">
        <f t="shared" ref="AR6:AS7" si="0">SUM(K6,N6,W6,Z6,AC6,AF6,AI6,AL6,AO6)</f>
        <v>5051.9225000000006</v>
      </c>
      <c r="AS6" s="155">
        <f t="shared" si="0"/>
        <v>1104350.9809999999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44">
        <f>SUM('1月:12月'!D7)</f>
        <v>27</v>
      </c>
      <c r="E7" s="44">
        <f>SUM('1月:12月'!E7)</f>
        <v>664.68600000000004</v>
      </c>
      <c r="F7" s="44">
        <f>SUM('1月:12月'!F7)</f>
        <v>419020.02212634106</v>
      </c>
      <c r="G7" s="44">
        <f>SUM('1月:12月'!G7)</f>
        <v>13</v>
      </c>
      <c r="H7" s="44">
        <f>SUM('1月:12月'!H7)</f>
        <v>308.84499999999997</v>
      </c>
      <c r="I7" s="44">
        <f>SUM('1月:12月'!I7)</f>
        <v>197814.079</v>
      </c>
      <c r="J7" s="44">
        <f>SUM('1月:12月'!J7)</f>
        <v>40</v>
      </c>
      <c r="K7" s="44">
        <f>SUM('1月:12月'!K7)</f>
        <v>973.53100000000006</v>
      </c>
      <c r="L7" s="44">
        <f>SUM('1月:12月'!L7)</f>
        <v>616834.10112634115</v>
      </c>
      <c r="M7" s="44">
        <f>SUM('1月:12月'!M7)</f>
        <v>138</v>
      </c>
      <c r="N7" s="44">
        <f>SUM('1月:12月'!N7)</f>
        <v>6694.5429999999997</v>
      </c>
      <c r="O7" s="44">
        <f>SUM('1月:12月'!O7)</f>
        <v>2033630.6470000001</v>
      </c>
      <c r="P7" s="44">
        <f>SUM('1月:12月'!P7)</f>
        <v>69</v>
      </c>
      <c r="Q7" s="44">
        <f>SUM('1月:12月'!Q7)</f>
        <v>7465.3860000000004</v>
      </c>
      <c r="R7" s="44">
        <f>SUM('1月:12月'!R7)</f>
        <v>1445958.433</v>
      </c>
      <c r="S7" s="44">
        <f>SUM('1月:12月'!S7)</f>
        <v>0</v>
      </c>
      <c r="T7" s="44">
        <f>SUM('1月:12月'!T7)</f>
        <v>0</v>
      </c>
      <c r="U7" s="44">
        <f>SUM('1月:12月'!U7)</f>
        <v>0</v>
      </c>
      <c r="V7" s="44">
        <f>SUM('1月:12月'!V7)</f>
        <v>69</v>
      </c>
      <c r="W7" s="44">
        <f>SUM('1月:12月'!W7)</f>
        <v>7465.3860000000004</v>
      </c>
      <c r="X7" s="44">
        <f>SUM('1月:12月'!X7)</f>
        <v>1445958.433</v>
      </c>
      <c r="Y7" s="44">
        <f>SUM('1月:12月'!Y7)</f>
        <v>19</v>
      </c>
      <c r="Z7" s="44">
        <f>SUM('1月:12月'!Z7)</f>
        <v>4211.9449999999997</v>
      </c>
      <c r="AA7" s="44">
        <f>SUM('1月:12月'!AA7)</f>
        <v>770729.89899999998</v>
      </c>
      <c r="AB7" s="44">
        <f>SUM('1月:12月'!AB7)</f>
        <v>0</v>
      </c>
      <c r="AC7" s="44">
        <f>SUM('1月:12月'!AC7)</f>
        <v>0</v>
      </c>
      <c r="AD7" s="44">
        <f>SUM('1月:12月'!AD7)</f>
        <v>0</v>
      </c>
      <c r="AE7" s="44">
        <f>SUM('1月:12月'!AE7)</f>
        <v>0</v>
      </c>
      <c r="AF7" s="44">
        <f>SUM('1月:12月'!AF7)</f>
        <v>0</v>
      </c>
      <c r="AG7" s="44">
        <f>SUM('1月:12月'!AG7)</f>
        <v>0</v>
      </c>
      <c r="AH7" s="44">
        <f>SUM('1月:12月'!AH7)</f>
        <v>0</v>
      </c>
      <c r="AI7" s="44">
        <f>SUM('1月:12月'!AI7)</f>
        <v>0</v>
      </c>
      <c r="AJ7" s="44">
        <f>SUM('1月:12月'!AJ7)</f>
        <v>0</v>
      </c>
      <c r="AK7" s="44">
        <f>SUM('1月:12月'!AK7)</f>
        <v>0</v>
      </c>
      <c r="AL7" s="44">
        <f>SUM('1月:12月'!AL7)</f>
        <v>0</v>
      </c>
      <c r="AM7" s="44">
        <f>SUM('1月:12月'!AM7)</f>
        <v>0</v>
      </c>
      <c r="AN7" s="44">
        <f>SUM('1月:12月'!AN7)</f>
        <v>0</v>
      </c>
      <c r="AO7" s="44">
        <f>SUM('1月:12月'!AO7)</f>
        <v>0</v>
      </c>
      <c r="AP7" s="44">
        <f>SUM('1月:12月'!AP7)</f>
        <v>0</v>
      </c>
      <c r="AQ7" s="50">
        <f>SUM(J7,M7,V7,Y7,AB7,AE7,AH7,AK7,AN7)</f>
        <v>266</v>
      </c>
      <c r="AR7" s="50">
        <f>SUM(K7,N7,W7,Z7,AC7,AF7,AI7,AL7,AO7)</f>
        <v>19345.404999999999</v>
      </c>
      <c r="AS7" s="50">
        <f t="shared" si="0"/>
        <v>4867153.0801263414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160">
        <f>SUM('1月:12月'!D8)</f>
        <v>0</v>
      </c>
      <c r="E8" s="160">
        <f>SUM('1月:12月'!E8)</f>
        <v>0</v>
      </c>
      <c r="F8" s="160">
        <f>SUM('1月:12月'!F8)</f>
        <v>0</v>
      </c>
      <c r="G8" s="160">
        <f>SUM('1月:12月'!G8)</f>
        <v>0</v>
      </c>
      <c r="H8" s="160">
        <f>SUM('1月:12月'!H8)</f>
        <v>0</v>
      </c>
      <c r="I8" s="160">
        <f>SUM('1月:12月'!I8)</f>
        <v>0</v>
      </c>
      <c r="J8" s="160">
        <f>SUM('1月:12月'!J8)</f>
        <v>0</v>
      </c>
      <c r="K8" s="160">
        <f>SUM('1月:12月'!K8)</f>
        <v>0</v>
      </c>
      <c r="L8" s="160">
        <f>SUM('1月:12月'!L8)</f>
        <v>0</v>
      </c>
      <c r="M8" s="160">
        <f>SUM('1月:12月'!M8)</f>
        <v>13</v>
      </c>
      <c r="N8" s="160">
        <f>SUM('1月:12月'!N8)</f>
        <v>991.73100000000011</v>
      </c>
      <c r="O8" s="160">
        <f>SUM('1月:12月'!O8)</f>
        <v>150438.13699999999</v>
      </c>
      <c r="P8" s="160">
        <f>SUM('1月:12月'!P8)</f>
        <v>51</v>
      </c>
      <c r="Q8" s="160">
        <f>SUM('1月:12月'!Q8)</f>
        <v>3672.2150000000001</v>
      </c>
      <c r="R8" s="160">
        <f>SUM('1月:12月'!R8)</f>
        <v>447488.91199999995</v>
      </c>
      <c r="S8" s="160">
        <f>SUM('1月:12月'!S8)</f>
        <v>0</v>
      </c>
      <c r="T8" s="160">
        <f>SUM('1月:12月'!T8)</f>
        <v>0</v>
      </c>
      <c r="U8" s="160">
        <f>SUM('1月:12月'!U8)</f>
        <v>0</v>
      </c>
      <c r="V8" s="160">
        <f>SUM('1月:12月'!V8)</f>
        <v>51</v>
      </c>
      <c r="W8" s="160">
        <f>SUM('1月:12月'!W8)</f>
        <v>3672.2150000000001</v>
      </c>
      <c r="X8" s="160">
        <f>SUM('1月:12月'!X8)</f>
        <v>447488.91199999995</v>
      </c>
      <c r="Y8" s="160">
        <f>SUM('1月:12月'!Y8)</f>
        <v>1</v>
      </c>
      <c r="Z8" s="160">
        <f>SUM('1月:12月'!Z8)</f>
        <v>111.733</v>
      </c>
      <c r="AA8" s="160">
        <f>SUM('1月:12月'!AA8)</f>
        <v>8207.3209999999999</v>
      </c>
      <c r="AB8" s="160">
        <f>SUM('1月:12月'!AB8)</f>
        <v>0</v>
      </c>
      <c r="AC8" s="160">
        <f>SUM('1月:12月'!AC8)</f>
        <v>0</v>
      </c>
      <c r="AD8" s="160">
        <f>SUM('1月:12月'!AD8)</f>
        <v>0</v>
      </c>
      <c r="AE8" s="160">
        <f>SUM('1月:12月'!AE8)</f>
        <v>0</v>
      </c>
      <c r="AF8" s="160">
        <f>SUM('1月:12月'!AF8)</f>
        <v>0</v>
      </c>
      <c r="AG8" s="160">
        <f>SUM('1月:12月'!AG8)</f>
        <v>0</v>
      </c>
      <c r="AH8" s="160">
        <f>SUM('1月:12月'!AH8)</f>
        <v>0</v>
      </c>
      <c r="AI8" s="160">
        <f>SUM('1月:12月'!AI8)</f>
        <v>0</v>
      </c>
      <c r="AJ8" s="160">
        <f>SUM('1月:12月'!AJ8)</f>
        <v>0</v>
      </c>
      <c r="AK8" s="160">
        <f>SUM('1月:12月'!AK8)</f>
        <v>0</v>
      </c>
      <c r="AL8" s="160">
        <f>SUM('1月:12月'!AL8)</f>
        <v>0</v>
      </c>
      <c r="AM8" s="160">
        <f>SUM('1月:12月'!AM8)</f>
        <v>0</v>
      </c>
      <c r="AN8" s="160">
        <f>SUM('1月:12月'!AN8)</f>
        <v>0</v>
      </c>
      <c r="AO8" s="160">
        <f>SUM('1月:12月'!AO8)</f>
        <v>0</v>
      </c>
      <c r="AP8" s="160">
        <f>SUM('1月:12月'!AP8)</f>
        <v>0</v>
      </c>
      <c r="AQ8" s="155">
        <f t="shared" ref="AQ8:AQ57" si="1">SUM(J8,M8,V8,Y8,AB8,AE8,AH8,AK8,AN8)</f>
        <v>65</v>
      </c>
      <c r="AR8" s="155">
        <f t="shared" ref="AR8:AR57" si="2">SUM(K8,N8,W8,Z8,AC8,AF8,AI8,AL8,AO8)</f>
        <v>4775.6790000000001</v>
      </c>
      <c r="AS8" s="155">
        <f t="shared" ref="AS8:AS57" si="3">SUM(L8,O8,X8,AA8,AD8,AG8,AJ8,AM8,AP8)</f>
        <v>606134.36999999988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44">
        <f>SUM('1月:12月'!D9)</f>
        <v>5</v>
      </c>
      <c r="E9" s="44">
        <f>SUM('1月:12月'!E9)</f>
        <v>119.5428</v>
      </c>
      <c r="F9" s="44">
        <f>SUM('1月:12月'!F9)</f>
        <v>13636.607066545655</v>
      </c>
      <c r="G9" s="44">
        <f>SUM('1月:12月'!G9)</f>
        <v>0</v>
      </c>
      <c r="H9" s="44">
        <f>SUM('1月:12月'!H9)</f>
        <v>0</v>
      </c>
      <c r="I9" s="44">
        <f>SUM('1月:12月'!I9)</f>
        <v>0</v>
      </c>
      <c r="J9" s="44">
        <f>SUM('1月:12月'!J9)</f>
        <v>5</v>
      </c>
      <c r="K9" s="44">
        <f>SUM('1月:12月'!K9)</f>
        <v>119.5428</v>
      </c>
      <c r="L9" s="44">
        <f>SUM('1月:12月'!L9)</f>
        <v>13636.607066545655</v>
      </c>
      <c r="M9" s="44">
        <f>SUM('1月:12月'!M9)</f>
        <v>22</v>
      </c>
      <c r="N9" s="44">
        <f>SUM('1月:12月'!N9)</f>
        <v>1170.6060000000002</v>
      </c>
      <c r="O9" s="44">
        <f>SUM('1月:12月'!O9)</f>
        <v>191140.56699999998</v>
      </c>
      <c r="P9" s="44">
        <f>SUM('1月:12月'!P9)</f>
        <v>257</v>
      </c>
      <c r="Q9" s="44">
        <f>SUM('1月:12月'!Q9)</f>
        <v>23441.964</v>
      </c>
      <c r="R9" s="44">
        <f>SUM('1月:12月'!R9)</f>
        <v>2899943.0819999999</v>
      </c>
      <c r="S9" s="44">
        <f>SUM('1月:12月'!S9)</f>
        <v>0</v>
      </c>
      <c r="T9" s="44">
        <f>SUM('1月:12月'!T9)</f>
        <v>0</v>
      </c>
      <c r="U9" s="44">
        <f>SUM('1月:12月'!U9)</f>
        <v>0</v>
      </c>
      <c r="V9" s="44">
        <f>SUM('1月:12月'!V9)</f>
        <v>257</v>
      </c>
      <c r="W9" s="44">
        <f>SUM('1月:12月'!W9)</f>
        <v>23441.964</v>
      </c>
      <c r="X9" s="44">
        <f>SUM('1月:12月'!X9)</f>
        <v>2899943.0819999999</v>
      </c>
      <c r="Y9" s="44">
        <f>SUM('1月:12月'!Y9)</f>
        <v>5</v>
      </c>
      <c r="Z9" s="44">
        <f>SUM('1月:12月'!Z9)</f>
        <v>848.29499999999996</v>
      </c>
      <c r="AA9" s="44">
        <f>SUM('1月:12月'!AA9)</f>
        <v>52840.286000000007</v>
      </c>
      <c r="AB9" s="44">
        <f>SUM('1月:12月'!AB9)</f>
        <v>0</v>
      </c>
      <c r="AC9" s="44">
        <f>SUM('1月:12月'!AC9)</f>
        <v>0</v>
      </c>
      <c r="AD9" s="44">
        <f>SUM('1月:12月'!AD9)</f>
        <v>0</v>
      </c>
      <c r="AE9" s="44">
        <f>SUM('1月:12月'!AE9)</f>
        <v>0</v>
      </c>
      <c r="AF9" s="44">
        <f>SUM('1月:12月'!AF9)</f>
        <v>0</v>
      </c>
      <c r="AG9" s="44">
        <f>SUM('1月:12月'!AG9)</f>
        <v>0</v>
      </c>
      <c r="AH9" s="44">
        <f>SUM('1月:12月'!AH9)</f>
        <v>0</v>
      </c>
      <c r="AI9" s="44">
        <f>SUM('1月:12月'!AI9)</f>
        <v>0</v>
      </c>
      <c r="AJ9" s="44">
        <f>SUM('1月:12月'!AJ9)</f>
        <v>0</v>
      </c>
      <c r="AK9" s="44">
        <f>SUM('1月:12月'!AK9)</f>
        <v>0</v>
      </c>
      <c r="AL9" s="44">
        <f>SUM('1月:12月'!AL9)</f>
        <v>0</v>
      </c>
      <c r="AM9" s="44">
        <f>SUM('1月:12月'!AM9)</f>
        <v>0</v>
      </c>
      <c r="AN9" s="44">
        <f>SUM('1月:12月'!AN9)</f>
        <v>0</v>
      </c>
      <c r="AO9" s="44">
        <f>SUM('1月:12月'!AO9)</f>
        <v>0</v>
      </c>
      <c r="AP9" s="44">
        <f>SUM('1月:12月'!AP9)</f>
        <v>0</v>
      </c>
      <c r="AQ9" s="50">
        <f t="shared" si="1"/>
        <v>289</v>
      </c>
      <c r="AR9" s="50">
        <f t="shared" si="2"/>
        <v>25580.407799999997</v>
      </c>
      <c r="AS9" s="50">
        <f t="shared" si="3"/>
        <v>3157560.5420665452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160">
        <f>SUM('1月:12月'!D10)</f>
        <v>0</v>
      </c>
      <c r="E10" s="160">
        <f>SUM('1月:12月'!E10)</f>
        <v>0</v>
      </c>
      <c r="F10" s="160">
        <f>SUM('1月:12月'!F10)</f>
        <v>0</v>
      </c>
      <c r="G10" s="160">
        <f>SUM('1月:12月'!G10)</f>
        <v>0</v>
      </c>
      <c r="H10" s="160">
        <f>SUM('1月:12月'!H10)</f>
        <v>0</v>
      </c>
      <c r="I10" s="160">
        <f>SUM('1月:12月'!I10)</f>
        <v>0</v>
      </c>
      <c r="J10" s="160">
        <f>SUM('1月:12月'!J10)</f>
        <v>0</v>
      </c>
      <c r="K10" s="160">
        <f>SUM('1月:12月'!K10)</f>
        <v>0</v>
      </c>
      <c r="L10" s="160">
        <f>SUM('1月:12月'!L10)</f>
        <v>0</v>
      </c>
      <c r="M10" s="160">
        <f>SUM('1月:12月'!M10)</f>
        <v>0</v>
      </c>
      <c r="N10" s="160">
        <f>SUM('1月:12月'!N10)</f>
        <v>0</v>
      </c>
      <c r="O10" s="160">
        <f>SUM('1月:12月'!O10)</f>
        <v>0</v>
      </c>
      <c r="P10" s="160">
        <f>SUM('1月:12月'!P10)</f>
        <v>0</v>
      </c>
      <c r="Q10" s="160">
        <f>SUM('1月:12月'!Q10)</f>
        <v>0</v>
      </c>
      <c r="R10" s="160">
        <f>SUM('1月:12月'!R10)</f>
        <v>0</v>
      </c>
      <c r="S10" s="160">
        <f>SUM('1月:12月'!S10)</f>
        <v>0</v>
      </c>
      <c r="T10" s="160">
        <f>SUM('1月:12月'!T10)</f>
        <v>0</v>
      </c>
      <c r="U10" s="160">
        <f>SUM('1月:12月'!U10)</f>
        <v>0</v>
      </c>
      <c r="V10" s="160">
        <f>SUM('1月:12月'!V10)</f>
        <v>0</v>
      </c>
      <c r="W10" s="160">
        <f>SUM('1月:12月'!W10)</f>
        <v>0</v>
      </c>
      <c r="X10" s="160">
        <f>SUM('1月:12月'!X10)</f>
        <v>0</v>
      </c>
      <c r="Y10" s="160">
        <f>SUM('1月:12月'!Y10)</f>
        <v>0</v>
      </c>
      <c r="Z10" s="160">
        <f>SUM('1月:12月'!Z10)</f>
        <v>0</v>
      </c>
      <c r="AA10" s="160">
        <f>SUM('1月:12月'!AA10)</f>
        <v>0</v>
      </c>
      <c r="AB10" s="160">
        <f>SUM('1月:12月'!AB10)</f>
        <v>0</v>
      </c>
      <c r="AC10" s="160">
        <f>SUM('1月:12月'!AC10)</f>
        <v>0</v>
      </c>
      <c r="AD10" s="160">
        <f>SUM('1月:12月'!AD10)</f>
        <v>0</v>
      </c>
      <c r="AE10" s="160">
        <f>SUM('1月:12月'!AE10)</f>
        <v>0</v>
      </c>
      <c r="AF10" s="160">
        <f>SUM('1月:12月'!AF10)</f>
        <v>0</v>
      </c>
      <c r="AG10" s="160">
        <f>SUM('1月:12月'!AG10)</f>
        <v>0</v>
      </c>
      <c r="AH10" s="160">
        <f>SUM('1月:12月'!AH10)</f>
        <v>0</v>
      </c>
      <c r="AI10" s="160">
        <f>SUM('1月:12月'!AI10)</f>
        <v>0</v>
      </c>
      <c r="AJ10" s="160">
        <f>SUM('1月:12月'!AJ10)</f>
        <v>0</v>
      </c>
      <c r="AK10" s="160">
        <f>SUM('1月:12月'!AK10)</f>
        <v>0</v>
      </c>
      <c r="AL10" s="160">
        <f>SUM('1月:12月'!AL10)</f>
        <v>0</v>
      </c>
      <c r="AM10" s="160">
        <f>SUM('1月:12月'!AM10)</f>
        <v>0</v>
      </c>
      <c r="AN10" s="160">
        <f>SUM('1月:12月'!AN10)</f>
        <v>0</v>
      </c>
      <c r="AO10" s="160">
        <f>SUM('1月:12月'!AO10)</f>
        <v>0</v>
      </c>
      <c r="AP10" s="160">
        <f>SUM('1月:12月'!AP10)</f>
        <v>0</v>
      </c>
      <c r="AQ10" s="155">
        <f t="shared" si="1"/>
        <v>0</v>
      </c>
      <c r="AR10" s="155">
        <f t="shared" si="2"/>
        <v>0</v>
      </c>
      <c r="AS10" s="155">
        <f t="shared" si="3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44">
        <f>SUM('1月:12月'!D11)</f>
        <v>0</v>
      </c>
      <c r="E11" s="44">
        <f>SUM('1月:12月'!E11)</f>
        <v>0</v>
      </c>
      <c r="F11" s="44">
        <f>SUM('1月:12月'!F11)</f>
        <v>0</v>
      </c>
      <c r="G11" s="44">
        <f>SUM('1月:12月'!G11)</f>
        <v>0</v>
      </c>
      <c r="H11" s="44">
        <f>SUM('1月:12月'!H11)</f>
        <v>0</v>
      </c>
      <c r="I11" s="44">
        <f>SUM('1月:12月'!I11)</f>
        <v>0</v>
      </c>
      <c r="J11" s="44">
        <f>SUM('1月:12月'!J11)</f>
        <v>0</v>
      </c>
      <c r="K11" s="44">
        <f>SUM('1月:12月'!K11)</f>
        <v>0</v>
      </c>
      <c r="L11" s="44">
        <f>SUM('1月:12月'!L11)</f>
        <v>0</v>
      </c>
      <c r="M11" s="44">
        <f>SUM('1月:12月'!M11)</f>
        <v>0</v>
      </c>
      <c r="N11" s="44">
        <f>SUM('1月:12月'!N11)</f>
        <v>0</v>
      </c>
      <c r="O11" s="44">
        <f>SUM('1月:12月'!O11)</f>
        <v>0</v>
      </c>
      <c r="P11" s="44">
        <f>SUM('1月:12月'!P11)</f>
        <v>0</v>
      </c>
      <c r="Q11" s="44">
        <f>SUM('1月:12月'!Q11)</f>
        <v>0</v>
      </c>
      <c r="R11" s="44">
        <f>SUM('1月:12月'!R11)</f>
        <v>0</v>
      </c>
      <c r="S11" s="44">
        <f>SUM('1月:12月'!S11)</f>
        <v>0</v>
      </c>
      <c r="T11" s="44">
        <f>SUM('1月:12月'!T11)</f>
        <v>0</v>
      </c>
      <c r="U11" s="44">
        <f>SUM('1月:12月'!U11)</f>
        <v>0</v>
      </c>
      <c r="V11" s="44">
        <f>SUM('1月:12月'!V11)</f>
        <v>0</v>
      </c>
      <c r="W11" s="44">
        <f>SUM('1月:12月'!W11)</f>
        <v>0</v>
      </c>
      <c r="X11" s="44">
        <f>SUM('1月:12月'!X11)</f>
        <v>0</v>
      </c>
      <c r="Y11" s="44">
        <f>SUM('1月:12月'!Y11)</f>
        <v>0</v>
      </c>
      <c r="Z11" s="44">
        <f>SUM('1月:12月'!Z11)</f>
        <v>0</v>
      </c>
      <c r="AA11" s="44">
        <f>SUM('1月:12月'!AA11)</f>
        <v>0</v>
      </c>
      <c r="AB11" s="44">
        <f>SUM('1月:12月'!AB11)</f>
        <v>0</v>
      </c>
      <c r="AC11" s="44">
        <f>SUM('1月:12月'!AC11)</f>
        <v>0</v>
      </c>
      <c r="AD11" s="44">
        <f>SUM('1月:12月'!AD11)</f>
        <v>0</v>
      </c>
      <c r="AE11" s="44">
        <f>SUM('1月:12月'!AE11)</f>
        <v>0</v>
      </c>
      <c r="AF11" s="44">
        <f>SUM('1月:12月'!AF11)</f>
        <v>0</v>
      </c>
      <c r="AG11" s="44">
        <f>SUM('1月:12月'!AG11)</f>
        <v>0</v>
      </c>
      <c r="AH11" s="44">
        <f>SUM('1月:12月'!AH11)</f>
        <v>0</v>
      </c>
      <c r="AI11" s="44">
        <f>SUM('1月:12月'!AI11)</f>
        <v>0</v>
      </c>
      <c r="AJ11" s="44">
        <f>SUM('1月:12月'!AJ11)</f>
        <v>0</v>
      </c>
      <c r="AK11" s="44">
        <f>SUM('1月:12月'!AK11)</f>
        <v>0</v>
      </c>
      <c r="AL11" s="44">
        <f>SUM('1月:12月'!AL11)</f>
        <v>0</v>
      </c>
      <c r="AM11" s="44">
        <f>SUM('1月:12月'!AM11)</f>
        <v>0</v>
      </c>
      <c r="AN11" s="44">
        <f>SUM('1月:12月'!AN11)</f>
        <v>0</v>
      </c>
      <c r="AO11" s="44">
        <f>SUM('1月:12月'!AO11)</f>
        <v>0</v>
      </c>
      <c r="AP11" s="44">
        <f>SUM('1月:12月'!AP11)</f>
        <v>0</v>
      </c>
      <c r="AQ11" s="50">
        <f t="shared" si="1"/>
        <v>0</v>
      </c>
      <c r="AR11" s="50">
        <f t="shared" si="2"/>
        <v>0</v>
      </c>
      <c r="AS11" s="50">
        <f t="shared" si="3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160">
        <f>SUM('1月:12月'!D12)</f>
        <v>0</v>
      </c>
      <c r="E12" s="160">
        <f>SUM('1月:12月'!E12)</f>
        <v>0</v>
      </c>
      <c r="F12" s="160">
        <f>SUM('1月:12月'!F12)</f>
        <v>0</v>
      </c>
      <c r="G12" s="160">
        <f>SUM('1月:12月'!G12)</f>
        <v>0</v>
      </c>
      <c r="H12" s="160">
        <f>SUM('1月:12月'!H12)</f>
        <v>0</v>
      </c>
      <c r="I12" s="160">
        <f>SUM('1月:12月'!I12)</f>
        <v>0</v>
      </c>
      <c r="J12" s="160">
        <f>SUM('1月:12月'!J12)</f>
        <v>0</v>
      </c>
      <c r="K12" s="160">
        <f>SUM('1月:12月'!K12)</f>
        <v>0</v>
      </c>
      <c r="L12" s="160">
        <f>SUM('1月:12月'!L12)</f>
        <v>0</v>
      </c>
      <c r="M12" s="160">
        <f>SUM('1月:12月'!M12)</f>
        <v>0</v>
      </c>
      <c r="N12" s="160">
        <f>SUM('1月:12月'!N12)</f>
        <v>0</v>
      </c>
      <c r="O12" s="160">
        <f>SUM('1月:12月'!O12)</f>
        <v>0</v>
      </c>
      <c r="P12" s="160">
        <f>SUM('1月:12月'!P12)</f>
        <v>0</v>
      </c>
      <c r="Q12" s="160">
        <f>SUM('1月:12月'!Q12)</f>
        <v>0</v>
      </c>
      <c r="R12" s="160">
        <f>SUM('1月:12月'!R12)</f>
        <v>0</v>
      </c>
      <c r="S12" s="160">
        <f>SUM('1月:12月'!S12)</f>
        <v>0</v>
      </c>
      <c r="T12" s="160">
        <f>SUM('1月:12月'!T12)</f>
        <v>0</v>
      </c>
      <c r="U12" s="160">
        <f>SUM('1月:12月'!U12)</f>
        <v>0</v>
      </c>
      <c r="V12" s="160">
        <f>SUM('1月:12月'!V12)</f>
        <v>0</v>
      </c>
      <c r="W12" s="160">
        <f>SUM('1月:12月'!W12)</f>
        <v>0</v>
      </c>
      <c r="X12" s="160">
        <f>SUM('1月:12月'!X12)</f>
        <v>0</v>
      </c>
      <c r="Y12" s="160">
        <f>SUM('1月:12月'!Y12)</f>
        <v>58</v>
      </c>
      <c r="Z12" s="160">
        <f>SUM('1月:12月'!Z12)</f>
        <v>359.82819999999998</v>
      </c>
      <c r="AA12" s="160">
        <f>SUM('1月:12月'!AA12)</f>
        <v>16741.080000000002</v>
      </c>
      <c r="AB12" s="160">
        <f>SUM('1月:12月'!AB12)</f>
        <v>0</v>
      </c>
      <c r="AC12" s="160">
        <f>SUM('1月:12月'!AC12)</f>
        <v>0</v>
      </c>
      <c r="AD12" s="160">
        <f>SUM('1月:12月'!AD12)</f>
        <v>0</v>
      </c>
      <c r="AE12" s="160">
        <f>SUM('1月:12月'!AE12)</f>
        <v>0</v>
      </c>
      <c r="AF12" s="160">
        <f>SUM('1月:12月'!AF12)</f>
        <v>0</v>
      </c>
      <c r="AG12" s="160">
        <f>SUM('1月:12月'!AG12)</f>
        <v>0</v>
      </c>
      <c r="AH12" s="160">
        <f>SUM('1月:12月'!AH12)</f>
        <v>0</v>
      </c>
      <c r="AI12" s="160">
        <f>SUM('1月:12月'!AI12)</f>
        <v>0</v>
      </c>
      <c r="AJ12" s="160">
        <f>SUM('1月:12月'!AJ12)</f>
        <v>0</v>
      </c>
      <c r="AK12" s="160">
        <f>SUM('1月:12月'!AK12)</f>
        <v>0</v>
      </c>
      <c r="AL12" s="160">
        <f>SUM('1月:12月'!AL12)</f>
        <v>0</v>
      </c>
      <c r="AM12" s="160">
        <f>SUM('1月:12月'!AM12)</f>
        <v>0</v>
      </c>
      <c r="AN12" s="160">
        <f>SUM('1月:12月'!AN12)</f>
        <v>0</v>
      </c>
      <c r="AO12" s="160">
        <f>SUM('1月:12月'!AO12)</f>
        <v>0</v>
      </c>
      <c r="AP12" s="160">
        <f>SUM('1月:12月'!AP12)</f>
        <v>0</v>
      </c>
      <c r="AQ12" s="155">
        <f t="shared" si="1"/>
        <v>58</v>
      </c>
      <c r="AR12" s="155">
        <f t="shared" si="2"/>
        <v>359.82819999999998</v>
      </c>
      <c r="AS12" s="155">
        <f t="shared" si="3"/>
        <v>16741.080000000002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44">
        <f>SUM('1月:12月'!D13)</f>
        <v>0</v>
      </c>
      <c r="E13" s="44">
        <f>SUM('1月:12月'!E13)</f>
        <v>0</v>
      </c>
      <c r="F13" s="44">
        <f>SUM('1月:12月'!F13)</f>
        <v>0</v>
      </c>
      <c r="G13" s="44">
        <f>SUM('1月:12月'!G13)</f>
        <v>0</v>
      </c>
      <c r="H13" s="44">
        <f>SUM('1月:12月'!H13)</f>
        <v>0</v>
      </c>
      <c r="I13" s="44">
        <f>SUM('1月:12月'!I13)</f>
        <v>0</v>
      </c>
      <c r="J13" s="44">
        <f>SUM('1月:12月'!J13)</f>
        <v>0</v>
      </c>
      <c r="K13" s="44">
        <f>SUM('1月:12月'!K13)</f>
        <v>0</v>
      </c>
      <c r="L13" s="44">
        <f>SUM('1月:12月'!L13)</f>
        <v>0</v>
      </c>
      <c r="M13" s="44">
        <f>SUM('1月:12月'!M13)</f>
        <v>0</v>
      </c>
      <c r="N13" s="44">
        <f>SUM('1月:12月'!N13)</f>
        <v>0</v>
      </c>
      <c r="O13" s="44">
        <f>SUM('1月:12月'!O13)</f>
        <v>0</v>
      </c>
      <c r="P13" s="44">
        <f>SUM('1月:12月'!P13)</f>
        <v>0</v>
      </c>
      <c r="Q13" s="44">
        <f>SUM('1月:12月'!Q13)</f>
        <v>0</v>
      </c>
      <c r="R13" s="44">
        <f>SUM('1月:12月'!R13)</f>
        <v>0</v>
      </c>
      <c r="S13" s="44">
        <f>SUM('1月:12月'!S13)</f>
        <v>0</v>
      </c>
      <c r="T13" s="44">
        <f>SUM('1月:12月'!T13)</f>
        <v>0</v>
      </c>
      <c r="U13" s="44">
        <f>SUM('1月:12月'!U13)</f>
        <v>0</v>
      </c>
      <c r="V13" s="44">
        <f>SUM('1月:12月'!V13)</f>
        <v>0</v>
      </c>
      <c r="W13" s="44">
        <f>SUM('1月:12月'!W13)</f>
        <v>0</v>
      </c>
      <c r="X13" s="44">
        <f>SUM('1月:12月'!X13)</f>
        <v>0</v>
      </c>
      <c r="Y13" s="44">
        <f>SUM('1月:12月'!Y13)</f>
        <v>0</v>
      </c>
      <c r="Z13" s="44">
        <f>SUM('1月:12月'!Z13)</f>
        <v>0</v>
      </c>
      <c r="AA13" s="44">
        <f>SUM('1月:12月'!AA13)</f>
        <v>0</v>
      </c>
      <c r="AB13" s="44">
        <f>SUM('1月:12月'!AB13)</f>
        <v>0</v>
      </c>
      <c r="AC13" s="44">
        <f>SUM('1月:12月'!AC13)</f>
        <v>0</v>
      </c>
      <c r="AD13" s="44">
        <f>SUM('1月:12月'!AD13)</f>
        <v>0</v>
      </c>
      <c r="AE13" s="44">
        <f>SUM('1月:12月'!AE13)</f>
        <v>0</v>
      </c>
      <c r="AF13" s="44">
        <f>SUM('1月:12月'!AF13)</f>
        <v>0</v>
      </c>
      <c r="AG13" s="44">
        <f>SUM('1月:12月'!AG13)</f>
        <v>0</v>
      </c>
      <c r="AH13" s="44">
        <f>SUM('1月:12月'!AH13)</f>
        <v>0</v>
      </c>
      <c r="AI13" s="44">
        <f>SUM('1月:12月'!AI13)</f>
        <v>0</v>
      </c>
      <c r="AJ13" s="44">
        <f>SUM('1月:12月'!AJ13)</f>
        <v>0</v>
      </c>
      <c r="AK13" s="44">
        <f>SUM('1月:12月'!AK13)</f>
        <v>0</v>
      </c>
      <c r="AL13" s="44">
        <f>SUM('1月:12月'!AL13)</f>
        <v>0</v>
      </c>
      <c r="AM13" s="44">
        <f>SUM('1月:12月'!AM13)</f>
        <v>0</v>
      </c>
      <c r="AN13" s="44">
        <f>SUM('1月:12月'!AN13)</f>
        <v>0</v>
      </c>
      <c r="AO13" s="44">
        <f>SUM('1月:12月'!AO13)</f>
        <v>0</v>
      </c>
      <c r="AP13" s="44">
        <f>SUM('1月:12月'!AP13)</f>
        <v>0</v>
      </c>
      <c r="AQ13" s="50">
        <f t="shared" si="1"/>
        <v>0</v>
      </c>
      <c r="AR13" s="50">
        <f t="shared" si="2"/>
        <v>0</v>
      </c>
      <c r="AS13" s="50">
        <f t="shared" si="3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160">
        <f>SUM('1月:12月'!D14)</f>
        <v>0</v>
      </c>
      <c r="E14" s="160">
        <f>SUM('1月:12月'!E14)</f>
        <v>0</v>
      </c>
      <c r="F14" s="160">
        <f>SUM('1月:12月'!F14)</f>
        <v>0</v>
      </c>
      <c r="G14" s="160">
        <f>SUM('1月:12月'!G14)</f>
        <v>0</v>
      </c>
      <c r="H14" s="160">
        <f>SUM('1月:12月'!H14)</f>
        <v>0</v>
      </c>
      <c r="I14" s="160">
        <f>SUM('1月:12月'!I14)</f>
        <v>0</v>
      </c>
      <c r="J14" s="160">
        <f>SUM('1月:12月'!J14)</f>
        <v>0</v>
      </c>
      <c r="K14" s="160">
        <f>SUM('1月:12月'!K14)</f>
        <v>0</v>
      </c>
      <c r="L14" s="160">
        <f>SUM('1月:12月'!L14)</f>
        <v>0</v>
      </c>
      <c r="M14" s="160">
        <f>SUM('1月:12月'!M14)</f>
        <v>0</v>
      </c>
      <c r="N14" s="160">
        <f>SUM('1月:12月'!N14)</f>
        <v>0</v>
      </c>
      <c r="O14" s="160">
        <f>SUM('1月:12月'!O14)</f>
        <v>0</v>
      </c>
      <c r="P14" s="160">
        <f>SUM('1月:12月'!P14)</f>
        <v>1905</v>
      </c>
      <c r="Q14" s="160">
        <f>SUM('1月:12月'!Q14)</f>
        <v>18095.431400000001</v>
      </c>
      <c r="R14" s="160">
        <f>SUM('1月:12月'!R14)</f>
        <v>2482688.3400000003</v>
      </c>
      <c r="S14" s="160">
        <f>SUM('1月:12月'!S14)</f>
        <v>0</v>
      </c>
      <c r="T14" s="160">
        <f>SUM('1月:12月'!T14)</f>
        <v>0</v>
      </c>
      <c r="U14" s="160">
        <f>SUM('1月:12月'!U14)</f>
        <v>0</v>
      </c>
      <c r="V14" s="160">
        <f>SUM('1月:12月'!V14)</f>
        <v>1905</v>
      </c>
      <c r="W14" s="160">
        <f>SUM('1月:12月'!W14)</f>
        <v>18095.431400000001</v>
      </c>
      <c r="X14" s="160">
        <f>SUM('1月:12月'!X14)</f>
        <v>2482688.3400000003</v>
      </c>
      <c r="Y14" s="160">
        <f>SUM('1月:12月'!Y14)</f>
        <v>363</v>
      </c>
      <c r="Z14" s="160">
        <f>SUM('1月:12月'!Z14)</f>
        <v>2397.5209</v>
      </c>
      <c r="AA14" s="160">
        <f>SUM('1月:12月'!AA14)</f>
        <v>231671.52699999997</v>
      </c>
      <c r="AB14" s="160">
        <f>SUM('1月:12月'!AB14)</f>
        <v>0</v>
      </c>
      <c r="AC14" s="160">
        <f>SUM('1月:12月'!AC14)</f>
        <v>0</v>
      </c>
      <c r="AD14" s="160">
        <f>SUM('1月:12月'!AD14)</f>
        <v>0</v>
      </c>
      <c r="AE14" s="160">
        <f>SUM('1月:12月'!AE14)</f>
        <v>0</v>
      </c>
      <c r="AF14" s="160">
        <f>SUM('1月:12月'!AF14)</f>
        <v>0</v>
      </c>
      <c r="AG14" s="160">
        <f>SUM('1月:12月'!AG14)</f>
        <v>0</v>
      </c>
      <c r="AH14" s="160">
        <f>SUM('1月:12月'!AH14)</f>
        <v>0</v>
      </c>
      <c r="AI14" s="160">
        <f>SUM('1月:12月'!AI14)</f>
        <v>0</v>
      </c>
      <c r="AJ14" s="160">
        <f>SUM('1月:12月'!AJ14)</f>
        <v>0</v>
      </c>
      <c r="AK14" s="160">
        <f>SUM('1月:12月'!AK14)</f>
        <v>0</v>
      </c>
      <c r="AL14" s="160">
        <f>SUM('1月:12月'!AL14)</f>
        <v>0</v>
      </c>
      <c r="AM14" s="160">
        <f>SUM('1月:12月'!AM14)</f>
        <v>0</v>
      </c>
      <c r="AN14" s="160">
        <f>SUM('1月:12月'!AN14)</f>
        <v>0</v>
      </c>
      <c r="AO14" s="160">
        <f>SUM('1月:12月'!AO14)</f>
        <v>0</v>
      </c>
      <c r="AP14" s="160">
        <f>SUM('1月:12月'!AP14)</f>
        <v>0</v>
      </c>
      <c r="AQ14" s="155">
        <f t="shared" si="1"/>
        <v>2268</v>
      </c>
      <c r="AR14" s="155">
        <f t="shared" si="2"/>
        <v>20492.952300000001</v>
      </c>
      <c r="AS14" s="155">
        <f t="shared" si="3"/>
        <v>2714359.8670000001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44">
        <f>SUM('1月:12月'!D15)</f>
        <v>0</v>
      </c>
      <c r="E15" s="44">
        <f>SUM('1月:12月'!E15)</f>
        <v>0</v>
      </c>
      <c r="F15" s="44">
        <f>SUM('1月:12月'!F15)</f>
        <v>0</v>
      </c>
      <c r="G15" s="44">
        <f>SUM('1月:12月'!G15)</f>
        <v>0</v>
      </c>
      <c r="H15" s="44">
        <f>SUM('1月:12月'!H15)</f>
        <v>0</v>
      </c>
      <c r="I15" s="44">
        <f>SUM('1月:12月'!I15)</f>
        <v>0</v>
      </c>
      <c r="J15" s="44">
        <f>SUM('1月:12月'!J15)</f>
        <v>0</v>
      </c>
      <c r="K15" s="44">
        <f>SUM('1月:12月'!K15)</f>
        <v>0</v>
      </c>
      <c r="L15" s="44">
        <f>SUM('1月:12月'!L15)</f>
        <v>0</v>
      </c>
      <c r="M15" s="44">
        <f>SUM('1月:12月'!M15)</f>
        <v>0</v>
      </c>
      <c r="N15" s="44">
        <f>SUM('1月:12月'!N15)</f>
        <v>0</v>
      </c>
      <c r="O15" s="44">
        <f>SUM('1月:12月'!O15)</f>
        <v>0</v>
      </c>
      <c r="P15" s="44">
        <f>SUM('1月:12月'!P15)</f>
        <v>0</v>
      </c>
      <c r="Q15" s="44">
        <f>SUM('1月:12月'!Q15)</f>
        <v>0</v>
      </c>
      <c r="R15" s="44">
        <f>SUM('1月:12月'!R15)</f>
        <v>0</v>
      </c>
      <c r="S15" s="44">
        <f>SUM('1月:12月'!S15)</f>
        <v>0</v>
      </c>
      <c r="T15" s="44">
        <f>SUM('1月:12月'!T15)</f>
        <v>0</v>
      </c>
      <c r="U15" s="44">
        <f>SUM('1月:12月'!U15)</f>
        <v>0</v>
      </c>
      <c r="V15" s="44">
        <f>SUM('1月:12月'!V15)</f>
        <v>0</v>
      </c>
      <c r="W15" s="44">
        <f>SUM('1月:12月'!W15)</f>
        <v>0</v>
      </c>
      <c r="X15" s="44">
        <f>SUM('1月:12月'!X15)</f>
        <v>0</v>
      </c>
      <c r="Y15" s="44">
        <f>SUM('1月:12月'!Y15)</f>
        <v>0</v>
      </c>
      <c r="Z15" s="44">
        <f>SUM('1月:12月'!Z15)</f>
        <v>0</v>
      </c>
      <c r="AA15" s="44">
        <f>SUM('1月:12月'!AA15)</f>
        <v>0</v>
      </c>
      <c r="AB15" s="44">
        <f>SUM('1月:12月'!AB15)</f>
        <v>0</v>
      </c>
      <c r="AC15" s="44">
        <f>SUM('1月:12月'!AC15)</f>
        <v>0</v>
      </c>
      <c r="AD15" s="44">
        <f>SUM('1月:12月'!AD15)</f>
        <v>0</v>
      </c>
      <c r="AE15" s="44">
        <f>SUM('1月:12月'!AE15)</f>
        <v>0</v>
      </c>
      <c r="AF15" s="44">
        <f>SUM('1月:12月'!AF15)</f>
        <v>0</v>
      </c>
      <c r="AG15" s="44">
        <f>SUM('1月:12月'!AG15)</f>
        <v>0</v>
      </c>
      <c r="AH15" s="44">
        <f>SUM('1月:12月'!AH15)</f>
        <v>0</v>
      </c>
      <c r="AI15" s="44">
        <f>SUM('1月:12月'!AI15)</f>
        <v>0</v>
      </c>
      <c r="AJ15" s="44">
        <f>SUM('1月:12月'!AJ15)</f>
        <v>0</v>
      </c>
      <c r="AK15" s="44">
        <f>SUM('1月:12月'!AK15)</f>
        <v>0</v>
      </c>
      <c r="AL15" s="44">
        <f>SUM('1月:12月'!AL15)</f>
        <v>0</v>
      </c>
      <c r="AM15" s="44">
        <f>SUM('1月:12月'!AM15)</f>
        <v>0</v>
      </c>
      <c r="AN15" s="44">
        <f>SUM('1月:12月'!AN15)</f>
        <v>0</v>
      </c>
      <c r="AO15" s="44">
        <f>SUM('1月:12月'!AO15)</f>
        <v>0</v>
      </c>
      <c r="AP15" s="44">
        <f>SUM('1月:12月'!AP15)</f>
        <v>0</v>
      </c>
      <c r="AQ15" s="50">
        <f t="shared" si="1"/>
        <v>0</v>
      </c>
      <c r="AR15" s="50">
        <f t="shared" si="2"/>
        <v>0</v>
      </c>
      <c r="AS15" s="50">
        <f t="shared" si="3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160">
        <f>SUM('1月:12月'!D16)</f>
        <v>36</v>
      </c>
      <c r="E16" s="160">
        <f>SUM('1月:12月'!E16)</f>
        <v>26.590500000000002</v>
      </c>
      <c r="F16" s="160">
        <f>SUM('1月:12月'!F16)</f>
        <v>15814.237310641551</v>
      </c>
      <c r="G16" s="160">
        <f>SUM('1月:12月'!G16)</f>
        <v>5</v>
      </c>
      <c r="H16" s="160">
        <f>SUM('1月:12月'!H16)</f>
        <v>2.1995</v>
      </c>
      <c r="I16" s="160">
        <f>SUM('1月:12月'!I16)</f>
        <v>1175.509</v>
      </c>
      <c r="J16" s="160">
        <f>SUM('1月:12月'!J16)</f>
        <v>41</v>
      </c>
      <c r="K16" s="160">
        <f>SUM('1月:12月'!K16)</f>
        <v>28.790000000000003</v>
      </c>
      <c r="L16" s="160">
        <f>SUM('1月:12月'!L16)</f>
        <v>16989.746310641553</v>
      </c>
      <c r="M16" s="160">
        <f>SUM('1月:12月'!M16)</f>
        <v>0</v>
      </c>
      <c r="N16" s="160">
        <f>SUM('1月:12月'!N16)</f>
        <v>0</v>
      </c>
      <c r="O16" s="160">
        <f>SUM('1月:12月'!O16)</f>
        <v>0</v>
      </c>
      <c r="P16" s="160">
        <f>SUM('1月:12月'!P16)</f>
        <v>1740</v>
      </c>
      <c r="Q16" s="160">
        <f>SUM('1月:12月'!Q16)</f>
        <v>5411.2983000000004</v>
      </c>
      <c r="R16" s="160">
        <f>SUM('1月:12月'!R16)</f>
        <v>1102607.3199999998</v>
      </c>
      <c r="S16" s="160">
        <f>SUM('1月:12月'!S16)</f>
        <v>0</v>
      </c>
      <c r="T16" s="160">
        <f>SUM('1月:12月'!T16)</f>
        <v>0</v>
      </c>
      <c r="U16" s="160">
        <f>SUM('1月:12月'!U16)</f>
        <v>0</v>
      </c>
      <c r="V16" s="160">
        <f>SUM('1月:12月'!V16)</f>
        <v>1740</v>
      </c>
      <c r="W16" s="160">
        <f>SUM('1月:12月'!W16)</f>
        <v>5411.2983000000004</v>
      </c>
      <c r="X16" s="160">
        <f>SUM('1月:12月'!X16)</f>
        <v>1102607.3199999998</v>
      </c>
      <c r="Y16" s="160">
        <f>SUM('1月:12月'!Y16)</f>
        <v>0</v>
      </c>
      <c r="Z16" s="160">
        <f>SUM('1月:12月'!Z16)</f>
        <v>0</v>
      </c>
      <c r="AA16" s="160">
        <f>SUM('1月:12月'!AA16)</f>
        <v>0</v>
      </c>
      <c r="AB16" s="160">
        <f>SUM('1月:12月'!AB16)</f>
        <v>1</v>
      </c>
      <c r="AC16" s="160">
        <f>SUM('1月:12月'!AC16)</f>
        <v>4.7999999999999996E-3</v>
      </c>
      <c r="AD16" s="160">
        <f>SUM('1月:12月'!AD16)</f>
        <v>4.032</v>
      </c>
      <c r="AE16" s="160">
        <f>SUM('1月:12月'!AE16)</f>
        <v>0</v>
      </c>
      <c r="AF16" s="160">
        <f>SUM('1月:12月'!AF16)</f>
        <v>0</v>
      </c>
      <c r="AG16" s="160">
        <f>SUM('1月:12月'!AG16)</f>
        <v>0</v>
      </c>
      <c r="AH16" s="160">
        <f>SUM('1月:12月'!AH16)</f>
        <v>243</v>
      </c>
      <c r="AI16" s="160">
        <f>SUM('1月:12月'!AI16)</f>
        <v>192.23006000000001</v>
      </c>
      <c r="AJ16" s="160">
        <f>SUM('1月:12月'!AJ16)</f>
        <v>94539.186000000002</v>
      </c>
      <c r="AK16" s="160">
        <f>SUM('1月:12月'!AK16)</f>
        <v>0</v>
      </c>
      <c r="AL16" s="160">
        <f>SUM('1月:12月'!AL16)</f>
        <v>0</v>
      </c>
      <c r="AM16" s="160">
        <f>SUM('1月:12月'!AM16)</f>
        <v>0</v>
      </c>
      <c r="AN16" s="160">
        <f>SUM('1月:12月'!AN16)</f>
        <v>0</v>
      </c>
      <c r="AO16" s="160">
        <f>SUM('1月:12月'!AO16)</f>
        <v>0</v>
      </c>
      <c r="AP16" s="160">
        <f>SUM('1月:12月'!AP16)</f>
        <v>0</v>
      </c>
      <c r="AQ16" s="155">
        <f t="shared" si="1"/>
        <v>2025</v>
      </c>
      <c r="AR16" s="155">
        <f t="shared" si="2"/>
        <v>5632.3231599999999</v>
      </c>
      <c r="AS16" s="155">
        <f t="shared" si="3"/>
        <v>1214140.2843106412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44">
        <f>SUM('1月:12月'!D17)</f>
        <v>0</v>
      </c>
      <c r="E17" s="44">
        <f>SUM('1月:12月'!E17)</f>
        <v>0</v>
      </c>
      <c r="F17" s="44">
        <f>SUM('1月:12月'!F17)</f>
        <v>0</v>
      </c>
      <c r="G17" s="44">
        <f>SUM('1月:12月'!G17)</f>
        <v>0</v>
      </c>
      <c r="H17" s="44">
        <f>SUM('1月:12月'!H17)</f>
        <v>0</v>
      </c>
      <c r="I17" s="44">
        <f>SUM('1月:12月'!I17)</f>
        <v>0</v>
      </c>
      <c r="J17" s="44">
        <f>SUM('1月:12月'!J17)</f>
        <v>0</v>
      </c>
      <c r="K17" s="44">
        <f>SUM('1月:12月'!K17)</f>
        <v>0</v>
      </c>
      <c r="L17" s="44">
        <f>SUM('1月:12月'!L17)</f>
        <v>0</v>
      </c>
      <c r="M17" s="44">
        <f>SUM('1月:12月'!M17)</f>
        <v>0</v>
      </c>
      <c r="N17" s="44">
        <f>SUM('1月:12月'!N17)</f>
        <v>0</v>
      </c>
      <c r="O17" s="44">
        <f>SUM('1月:12月'!O17)</f>
        <v>0</v>
      </c>
      <c r="P17" s="44">
        <f>SUM('1月:12月'!P17)</f>
        <v>0</v>
      </c>
      <c r="Q17" s="44">
        <f>SUM('1月:12月'!Q17)</f>
        <v>0</v>
      </c>
      <c r="R17" s="44">
        <f>SUM('1月:12月'!R17)</f>
        <v>0</v>
      </c>
      <c r="S17" s="44">
        <f>SUM('1月:12月'!S17)</f>
        <v>0</v>
      </c>
      <c r="T17" s="44">
        <f>SUM('1月:12月'!T17)</f>
        <v>0</v>
      </c>
      <c r="U17" s="44">
        <f>SUM('1月:12月'!U17)</f>
        <v>0</v>
      </c>
      <c r="V17" s="44">
        <f>SUM('1月:12月'!V17)</f>
        <v>0</v>
      </c>
      <c r="W17" s="44">
        <f>SUM('1月:12月'!W17)</f>
        <v>0</v>
      </c>
      <c r="X17" s="44">
        <f>SUM('1月:12月'!X17)</f>
        <v>0</v>
      </c>
      <c r="Y17" s="44">
        <f>SUM('1月:12月'!Y17)</f>
        <v>0</v>
      </c>
      <c r="Z17" s="44">
        <f>SUM('1月:12月'!Z17)</f>
        <v>0</v>
      </c>
      <c r="AA17" s="44">
        <f>SUM('1月:12月'!AA17)</f>
        <v>0</v>
      </c>
      <c r="AB17" s="44">
        <f>SUM('1月:12月'!AB17)</f>
        <v>0</v>
      </c>
      <c r="AC17" s="44">
        <f>SUM('1月:12月'!AC17)</f>
        <v>0</v>
      </c>
      <c r="AD17" s="44">
        <f>SUM('1月:12月'!AD17)</f>
        <v>0</v>
      </c>
      <c r="AE17" s="44">
        <f>SUM('1月:12月'!AE17)</f>
        <v>0</v>
      </c>
      <c r="AF17" s="44">
        <f>SUM('1月:12月'!AF17)</f>
        <v>0</v>
      </c>
      <c r="AG17" s="44">
        <f>SUM('1月:12月'!AG17)</f>
        <v>0</v>
      </c>
      <c r="AH17" s="44">
        <f>SUM('1月:12月'!AH17)</f>
        <v>0</v>
      </c>
      <c r="AI17" s="44">
        <f>SUM('1月:12月'!AI17)</f>
        <v>0</v>
      </c>
      <c r="AJ17" s="44">
        <f>SUM('1月:12月'!AJ17)</f>
        <v>0</v>
      </c>
      <c r="AK17" s="44">
        <f>SUM('1月:12月'!AK17)</f>
        <v>0</v>
      </c>
      <c r="AL17" s="44">
        <f>SUM('1月:12月'!AL17)</f>
        <v>0</v>
      </c>
      <c r="AM17" s="44">
        <f>SUM('1月:12月'!AM17)</f>
        <v>0</v>
      </c>
      <c r="AN17" s="44">
        <f>SUM('1月:12月'!AN17)</f>
        <v>0</v>
      </c>
      <c r="AO17" s="44">
        <f>SUM('1月:12月'!AO17)</f>
        <v>0</v>
      </c>
      <c r="AP17" s="44">
        <f>SUM('1月:12月'!AP17)</f>
        <v>0</v>
      </c>
      <c r="AQ17" s="50">
        <f t="shared" si="1"/>
        <v>0</v>
      </c>
      <c r="AR17" s="50">
        <f t="shared" si="2"/>
        <v>0</v>
      </c>
      <c r="AS17" s="50">
        <f t="shared" si="3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160">
        <f>SUM('1月:12月'!D18)</f>
        <v>9</v>
      </c>
      <c r="E18" s="160">
        <f>SUM('1月:12月'!E18)</f>
        <v>4.29</v>
      </c>
      <c r="F18" s="160">
        <f>SUM('1月:12月'!F18)</f>
        <v>3032.8762714014629</v>
      </c>
      <c r="G18" s="160">
        <f>SUM('1月:12月'!G18)</f>
        <v>0</v>
      </c>
      <c r="H18" s="160">
        <f>SUM('1月:12月'!H18)</f>
        <v>0</v>
      </c>
      <c r="I18" s="160">
        <f>SUM('1月:12月'!I18)</f>
        <v>0</v>
      </c>
      <c r="J18" s="160">
        <f>SUM('1月:12月'!J18)</f>
        <v>9</v>
      </c>
      <c r="K18" s="160">
        <f>SUM('1月:12月'!K18)</f>
        <v>4.29</v>
      </c>
      <c r="L18" s="160">
        <f>SUM('1月:12月'!L18)</f>
        <v>3032.8762714014629</v>
      </c>
      <c r="M18" s="160">
        <f>SUM('1月:12月'!M18)</f>
        <v>0</v>
      </c>
      <c r="N18" s="160">
        <f>SUM('1月:12月'!N18)</f>
        <v>0</v>
      </c>
      <c r="O18" s="160">
        <f>SUM('1月:12月'!O18)</f>
        <v>0</v>
      </c>
      <c r="P18" s="160">
        <f>SUM('1月:12月'!P18)</f>
        <v>340</v>
      </c>
      <c r="Q18" s="160">
        <f>SUM('1月:12月'!Q18)</f>
        <v>661.24659999999994</v>
      </c>
      <c r="R18" s="160">
        <f>SUM('1月:12月'!R18)</f>
        <v>201326.83599999998</v>
      </c>
      <c r="S18" s="160">
        <f>SUM('1月:12月'!S18)</f>
        <v>0</v>
      </c>
      <c r="T18" s="160">
        <f>SUM('1月:12月'!T18)</f>
        <v>0</v>
      </c>
      <c r="U18" s="160">
        <f>SUM('1月:12月'!U18)</f>
        <v>0</v>
      </c>
      <c r="V18" s="160">
        <f>SUM('1月:12月'!V18)</f>
        <v>340</v>
      </c>
      <c r="W18" s="160">
        <f>SUM('1月:12月'!W18)</f>
        <v>661.24659999999994</v>
      </c>
      <c r="X18" s="160">
        <f>SUM('1月:12月'!X18)</f>
        <v>201326.83599999998</v>
      </c>
      <c r="Y18" s="160">
        <f>SUM('1月:12月'!Y18)</f>
        <v>0</v>
      </c>
      <c r="Z18" s="160">
        <f>SUM('1月:12月'!Z18)</f>
        <v>0</v>
      </c>
      <c r="AA18" s="160">
        <f>SUM('1月:12月'!AA18)</f>
        <v>0</v>
      </c>
      <c r="AB18" s="160">
        <f>SUM('1月:12月'!AB18)</f>
        <v>0</v>
      </c>
      <c r="AC18" s="160">
        <f>SUM('1月:12月'!AC18)</f>
        <v>0</v>
      </c>
      <c r="AD18" s="160">
        <f>SUM('1月:12月'!AD18)</f>
        <v>0</v>
      </c>
      <c r="AE18" s="160">
        <f>SUM('1月:12月'!AE18)</f>
        <v>1503</v>
      </c>
      <c r="AF18" s="160">
        <f>SUM('1月:12月'!AF18)</f>
        <v>115.08569999999999</v>
      </c>
      <c r="AG18" s="160">
        <f>SUM('1月:12月'!AG18)</f>
        <v>164937.81699999998</v>
      </c>
      <c r="AH18" s="160">
        <f>SUM('1月:12月'!AH18)</f>
        <v>126</v>
      </c>
      <c r="AI18" s="160">
        <f>SUM('1月:12月'!AI18)</f>
        <v>15.251099999999999</v>
      </c>
      <c r="AJ18" s="160">
        <f>SUM('1月:12月'!AJ18)</f>
        <v>10806.58</v>
      </c>
      <c r="AK18" s="160">
        <f>SUM('1月:12月'!AK18)</f>
        <v>0</v>
      </c>
      <c r="AL18" s="160">
        <f>SUM('1月:12月'!AL18)</f>
        <v>0</v>
      </c>
      <c r="AM18" s="160">
        <f>SUM('1月:12月'!AM18)</f>
        <v>0</v>
      </c>
      <c r="AN18" s="160">
        <f>SUM('1月:12月'!AN18)</f>
        <v>0</v>
      </c>
      <c r="AO18" s="160">
        <f>SUM('1月:12月'!AO18)</f>
        <v>0</v>
      </c>
      <c r="AP18" s="160">
        <f>SUM('1月:12月'!AP18)</f>
        <v>0</v>
      </c>
      <c r="AQ18" s="155">
        <f t="shared" si="1"/>
        <v>1978</v>
      </c>
      <c r="AR18" s="155">
        <f t="shared" si="2"/>
        <v>795.87339999999983</v>
      </c>
      <c r="AS18" s="155">
        <f t="shared" si="3"/>
        <v>380104.10927140148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44">
        <f>SUM('1月:12月'!D19)</f>
        <v>0</v>
      </c>
      <c r="E19" s="44">
        <f>SUM('1月:12月'!E19)</f>
        <v>0</v>
      </c>
      <c r="F19" s="44">
        <f>SUM('1月:12月'!F19)</f>
        <v>0</v>
      </c>
      <c r="G19" s="44">
        <f>SUM('1月:12月'!G19)</f>
        <v>0</v>
      </c>
      <c r="H19" s="44">
        <f>SUM('1月:12月'!H19)</f>
        <v>0</v>
      </c>
      <c r="I19" s="44">
        <f>SUM('1月:12月'!I19)</f>
        <v>0</v>
      </c>
      <c r="J19" s="44">
        <f>SUM('1月:12月'!J19)</f>
        <v>0</v>
      </c>
      <c r="K19" s="44">
        <f>SUM('1月:12月'!K19)</f>
        <v>0</v>
      </c>
      <c r="L19" s="44">
        <f>SUM('1月:12月'!L19)</f>
        <v>0</v>
      </c>
      <c r="M19" s="44">
        <f>SUM('1月:12月'!M19)</f>
        <v>0</v>
      </c>
      <c r="N19" s="44">
        <f>SUM('1月:12月'!N19)</f>
        <v>0</v>
      </c>
      <c r="O19" s="44">
        <f>SUM('1月:12月'!O19)</f>
        <v>0</v>
      </c>
      <c r="P19" s="44">
        <f>SUM('1月:12月'!P19)</f>
        <v>0</v>
      </c>
      <c r="Q19" s="44">
        <f>SUM('1月:12月'!Q19)</f>
        <v>0</v>
      </c>
      <c r="R19" s="44">
        <f>SUM('1月:12月'!R19)</f>
        <v>0</v>
      </c>
      <c r="S19" s="44">
        <f>SUM('1月:12月'!S19)</f>
        <v>0</v>
      </c>
      <c r="T19" s="44">
        <f>SUM('1月:12月'!T19)</f>
        <v>0</v>
      </c>
      <c r="U19" s="44">
        <f>SUM('1月:12月'!U19)</f>
        <v>0</v>
      </c>
      <c r="V19" s="44">
        <f>SUM('1月:12月'!V19)</f>
        <v>0</v>
      </c>
      <c r="W19" s="44">
        <f>SUM('1月:12月'!W19)</f>
        <v>0</v>
      </c>
      <c r="X19" s="44">
        <f>SUM('1月:12月'!X19)</f>
        <v>0</v>
      </c>
      <c r="Y19" s="44">
        <f>SUM('1月:12月'!Y19)</f>
        <v>0</v>
      </c>
      <c r="Z19" s="44">
        <f>SUM('1月:12月'!Z19)</f>
        <v>0</v>
      </c>
      <c r="AA19" s="44">
        <f>SUM('1月:12月'!AA19)</f>
        <v>0</v>
      </c>
      <c r="AB19" s="44">
        <f>SUM('1月:12月'!AB19)</f>
        <v>0</v>
      </c>
      <c r="AC19" s="44">
        <f>SUM('1月:12月'!AC19)</f>
        <v>0</v>
      </c>
      <c r="AD19" s="44">
        <f>SUM('1月:12月'!AD19)</f>
        <v>0</v>
      </c>
      <c r="AE19" s="44">
        <f>SUM('1月:12月'!AE19)</f>
        <v>0</v>
      </c>
      <c r="AF19" s="44">
        <f>SUM('1月:12月'!AF19)</f>
        <v>0</v>
      </c>
      <c r="AG19" s="44">
        <f>SUM('1月:12月'!AG19)</f>
        <v>0</v>
      </c>
      <c r="AH19" s="44">
        <f>SUM('1月:12月'!AH19)</f>
        <v>0</v>
      </c>
      <c r="AI19" s="44">
        <f>SUM('1月:12月'!AI19)</f>
        <v>0</v>
      </c>
      <c r="AJ19" s="44">
        <f>SUM('1月:12月'!AJ19)</f>
        <v>0</v>
      </c>
      <c r="AK19" s="44">
        <f>SUM('1月:12月'!AK19)</f>
        <v>0</v>
      </c>
      <c r="AL19" s="44">
        <f>SUM('1月:12月'!AL19)</f>
        <v>0</v>
      </c>
      <c r="AM19" s="44">
        <f>SUM('1月:12月'!AM19)</f>
        <v>0</v>
      </c>
      <c r="AN19" s="44">
        <f>SUM('1月:12月'!AN19)</f>
        <v>0</v>
      </c>
      <c r="AO19" s="44">
        <f>SUM('1月:12月'!AO19)</f>
        <v>0</v>
      </c>
      <c r="AP19" s="44">
        <f>SUM('1月:12月'!AP19)</f>
        <v>0</v>
      </c>
      <c r="AQ19" s="50">
        <f t="shared" si="1"/>
        <v>0</v>
      </c>
      <c r="AR19" s="50">
        <f t="shared" si="2"/>
        <v>0</v>
      </c>
      <c r="AS19" s="50">
        <f t="shared" si="3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160">
        <f>SUM('1月:12月'!D20)</f>
        <v>0</v>
      </c>
      <c r="E20" s="160">
        <f>SUM('1月:12月'!E20)</f>
        <v>0</v>
      </c>
      <c r="F20" s="160">
        <f>SUM('1月:12月'!F20)</f>
        <v>0</v>
      </c>
      <c r="G20" s="160">
        <f>SUM('1月:12月'!G20)</f>
        <v>0</v>
      </c>
      <c r="H20" s="160">
        <f>SUM('1月:12月'!H20)</f>
        <v>0</v>
      </c>
      <c r="I20" s="160">
        <f>SUM('1月:12月'!I20)</f>
        <v>0</v>
      </c>
      <c r="J20" s="160">
        <f>SUM('1月:12月'!J20)</f>
        <v>0</v>
      </c>
      <c r="K20" s="160">
        <f>SUM('1月:12月'!K20)</f>
        <v>0</v>
      </c>
      <c r="L20" s="160">
        <f>SUM('1月:12月'!L20)</f>
        <v>0</v>
      </c>
      <c r="M20" s="160">
        <f>SUM('1月:12月'!M20)</f>
        <v>37</v>
      </c>
      <c r="N20" s="160">
        <f>SUM('1月:12月'!N20)</f>
        <v>1334.684</v>
      </c>
      <c r="O20" s="160">
        <f>SUM('1月:12月'!O20)</f>
        <v>204623.94400000002</v>
      </c>
      <c r="P20" s="160">
        <f>SUM('1月:12月'!P20)</f>
        <v>3</v>
      </c>
      <c r="Q20" s="160">
        <f>SUM('1月:12月'!Q20)</f>
        <v>167.77799999999999</v>
      </c>
      <c r="R20" s="160">
        <f>SUM('1月:12月'!R20)</f>
        <v>18965.095999999998</v>
      </c>
      <c r="S20" s="160">
        <f>SUM('1月:12月'!S20)</f>
        <v>0</v>
      </c>
      <c r="T20" s="160">
        <f>SUM('1月:12月'!T20)</f>
        <v>0</v>
      </c>
      <c r="U20" s="160">
        <f>SUM('1月:12月'!U20)</f>
        <v>0</v>
      </c>
      <c r="V20" s="160">
        <f>SUM('1月:12月'!V20)</f>
        <v>3</v>
      </c>
      <c r="W20" s="160">
        <f>SUM('1月:12月'!W20)</f>
        <v>167.77799999999999</v>
      </c>
      <c r="X20" s="160">
        <f>SUM('1月:12月'!X20)</f>
        <v>18965.095999999998</v>
      </c>
      <c r="Y20" s="160">
        <f>SUM('1月:12月'!Y20)</f>
        <v>127</v>
      </c>
      <c r="Z20" s="160">
        <f>SUM('1月:12月'!Z20)</f>
        <v>3877.1350000000002</v>
      </c>
      <c r="AA20" s="160">
        <f>SUM('1月:12月'!AA20)</f>
        <v>527229.63500000001</v>
      </c>
      <c r="AB20" s="160">
        <f>SUM('1月:12月'!AB20)</f>
        <v>0</v>
      </c>
      <c r="AC20" s="160">
        <f>SUM('1月:12月'!AC20)</f>
        <v>0</v>
      </c>
      <c r="AD20" s="160">
        <f>SUM('1月:12月'!AD20)</f>
        <v>0</v>
      </c>
      <c r="AE20" s="160">
        <f>SUM('1月:12月'!AE20)</f>
        <v>0</v>
      </c>
      <c r="AF20" s="160">
        <f>SUM('1月:12月'!AF20)</f>
        <v>0</v>
      </c>
      <c r="AG20" s="160">
        <f>SUM('1月:12月'!AG20)</f>
        <v>0</v>
      </c>
      <c r="AH20" s="160">
        <f>SUM('1月:12月'!AH20)</f>
        <v>0</v>
      </c>
      <c r="AI20" s="160">
        <f>SUM('1月:12月'!AI20)</f>
        <v>0</v>
      </c>
      <c r="AJ20" s="160">
        <f>SUM('1月:12月'!AJ20)</f>
        <v>0</v>
      </c>
      <c r="AK20" s="160">
        <f>SUM('1月:12月'!AK20)</f>
        <v>0</v>
      </c>
      <c r="AL20" s="160">
        <f>SUM('1月:12月'!AL20)</f>
        <v>0</v>
      </c>
      <c r="AM20" s="160">
        <f>SUM('1月:12月'!AM20)</f>
        <v>0</v>
      </c>
      <c r="AN20" s="160">
        <f>SUM('1月:12月'!AN20)</f>
        <v>0</v>
      </c>
      <c r="AO20" s="160">
        <f>SUM('1月:12月'!AO20)</f>
        <v>0</v>
      </c>
      <c r="AP20" s="160">
        <f>SUM('1月:12月'!AP20)</f>
        <v>0</v>
      </c>
      <c r="AQ20" s="155">
        <f t="shared" si="1"/>
        <v>167</v>
      </c>
      <c r="AR20" s="155">
        <f t="shared" si="2"/>
        <v>5379.5969999999998</v>
      </c>
      <c r="AS20" s="155">
        <f t="shared" si="3"/>
        <v>750818.67500000005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44">
        <f>SUM('1月:12月'!D21)</f>
        <v>0</v>
      </c>
      <c r="E21" s="44">
        <f>SUM('1月:12月'!E21)</f>
        <v>0</v>
      </c>
      <c r="F21" s="44">
        <f>SUM('1月:12月'!F21)</f>
        <v>0</v>
      </c>
      <c r="G21" s="44">
        <f>SUM('1月:12月'!G21)</f>
        <v>0</v>
      </c>
      <c r="H21" s="44">
        <f>SUM('1月:12月'!H21)</f>
        <v>0</v>
      </c>
      <c r="I21" s="44">
        <f>SUM('1月:12月'!I21)</f>
        <v>0</v>
      </c>
      <c r="J21" s="44">
        <f>SUM('1月:12月'!J21)</f>
        <v>0</v>
      </c>
      <c r="K21" s="44">
        <f>SUM('1月:12月'!K21)</f>
        <v>0</v>
      </c>
      <c r="L21" s="44">
        <f>SUM('1月:12月'!L21)</f>
        <v>0</v>
      </c>
      <c r="M21" s="44">
        <f>SUM('1月:12月'!M21)</f>
        <v>186</v>
      </c>
      <c r="N21" s="44">
        <f>SUM('1月:12月'!N21)</f>
        <v>9604.5663000000004</v>
      </c>
      <c r="O21" s="44">
        <f>SUM('1月:12月'!O21)</f>
        <v>1489737.466</v>
      </c>
      <c r="P21" s="44">
        <f>SUM('1月:12月'!P21)</f>
        <v>0</v>
      </c>
      <c r="Q21" s="44">
        <f>SUM('1月:12月'!Q21)</f>
        <v>0</v>
      </c>
      <c r="R21" s="44">
        <f>SUM('1月:12月'!R21)</f>
        <v>0</v>
      </c>
      <c r="S21" s="44">
        <f>SUM('1月:12月'!S21)</f>
        <v>0</v>
      </c>
      <c r="T21" s="44">
        <f>SUM('1月:12月'!T21)</f>
        <v>0</v>
      </c>
      <c r="U21" s="44">
        <f>SUM('1月:12月'!U21)</f>
        <v>0</v>
      </c>
      <c r="V21" s="44">
        <f>SUM('1月:12月'!V21)</f>
        <v>0</v>
      </c>
      <c r="W21" s="44">
        <f>SUM('1月:12月'!W21)</f>
        <v>0</v>
      </c>
      <c r="X21" s="44">
        <f>SUM('1月:12月'!X21)</f>
        <v>0</v>
      </c>
      <c r="Y21" s="44">
        <f>SUM('1月:12月'!Y21)</f>
        <v>138</v>
      </c>
      <c r="Z21" s="44">
        <f>SUM('1月:12月'!Z21)</f>
        <v>8520.7892000000011</v>
      </c>
      <c r="AA21" s="44">
        <f>SUM('1月:12月'!AA21)</f>
        <v>1339631.02</v>
      </c>
      <c r="AB21" s="44">
        <f>SUM('1月:12月'!AB21)</f>
        <v>0</v>
      </c>
      <c r="AC21" s="44">
        <f>SUM('1月:12月'!AC21)</f>
        <v>0</v>
      </c>
      <c r="AD21" s="44">
        <f>SUM('1月:12月'!AD21)</f>
        <v>0</v>
      </c>
      <c r="AE21" s="44">
        <f>SUM('1月:12月'!AE21)</f>
        <v>0</v>
      </c>
      <c r="AF21" s="44">
        <f>SUM('1月:12月'!AF21)</f>
        <v>0</v>
      </c>
      <c r="AG21" s="44">
        <f>SUM('1月:12月'!AG21)</f>
        <v>0</v>
      </c>
      <c r="AH21" s="44">
        <f>SUM('1月:12月'!AH21)</f>
        <v>0</v>
      </c>
      <c r="AI21" s="44">
        <f>SUM('1月:12月'!AI21)</f>
        <v>0</v>
      </c>
      <c r="AJ21" s="44">
        <f>SUM('1月:12月'!AJ21)</f>
        <v>0</v>
      </c>
      <c r="AK21" s="44">
        <f>SUM('1月:12月'!AK21)</f>
        <v>0</v>
      </c>
      <c r="AL21" s="44">
        <f>SUM('1月:12月'!AL21)</f>
        <v>0</v>
      </c>
      <c r="AM21" s="44">
        <f>SUM('1月:12月'!AM21)</f>
        <v>0</v>
      </c>
      <c r="AN21" s="44">
        <f>SUM('1月:12月'!AN21)</f>
        <v>0</v>
      </c>
      <c r="AO21" s="44">
        <f>SUM('1月:12月'!AO21)</f>
        <v>0</v>
      </c>
      <c r="AP21" s="44">
        <f>SUM('1月:12月'!AP21)</f>
        <v>0</v>
      </c>
      <c r="AQ21" s="50">
        <f t="shared" si="1"/>
        <v>324</v>
      </c>
      <c r="AR21" s="50">
        <f t="shared" si="2"/>
        <v>18125.355500000001</v>
      </c>
      <c r="AS21" s="50">
        <f t="shared" si="3"/>
        <v>2829368.486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160">
        <f>SUM('1月:12月'!D22)</f>
        <v>0</v>
      </c>
      <c r="E22" s="160">
        <f>SUM('1月:12月'!E22)</f>
        <v>0</v>
      </c>
      <c r="F22" s="160">
        <f>SUM('1月:12月'!F22)</f>
        <v>0</v>
      </c>
      <c r="G22" s="160">
        <f>SUM('1月:12月'!G22)</f>
        <v>0</v>
      </c>
      <c r="H22" s="160">
        <f>SUM('1月:12月'!H22)</f>
        <v>0</v>
      </c>
      <c r="I22" s="160">
        <f>SUM('1月:12月'!I22)</f>
        <v>0</v>
      </c>
      <c r="J22" s="160">
        <f>SUM('1月:12月'!J22)</f>
        <v>0</v>
      </c>
      <c r="K22" s="160">
        <f>SUM('1月:12月'!K22)</f>
        <v>0</v>
      </c>
      <c r="L22" s="160">
        <f>SUM('1月:12月'!L22)</f>
        <v>0</v>
      </c>
      <c r="M22" s="160">
        <f>SUM('1月:12月'!M22)</f>
        <v>8</v>
      </c>
      <c r="N22" s="160">
        <f>SUM('1月:12月'!N22)</f>
        <v>3.18</v>
      </c>
      <c r="O22" s="160">
        <f>SUM('1月:12月'!O22)</f>
        <v>129.399</v>
      </c>
      <c r="P22" s="160">
        <f>SUM('1月:12月'!P22)</f>
        <v>826</v>
      </c>
      <c r="Q22" s="160">
        <f>SUM('1月:12月'!Q22)</f>
        <v>1681.12</v>
      </c>
      <c r="R22" s="160">
        <f>SUM('1月:12月'!R22)</f>
        <v>286621.46400000004</v>
      </c>
      <c r="S22" s="160">
        <f>SUM('1月:12月'!S22)</f>
        <v>0</v>
      </c>
      <c r="T22" s="160">
        <f>SUM('1月:12月'!T22)</f>
        <v>0</v>
      </c>
      <c r="U22" s="160">
        <f>SUM('1月:12月'!U22)</f>
        <v>0</v>
      </c>
      <c r="V22" s="160">
        <f>SUM('1月:12月'!V22)</f>
        <v>826</v>
      </c>
      <c r="W22" s="160">
        <f>SUM('1月:12月'!W22)</f>
        <v>1681.12</v>
      </c>
      <c r="X22" s="160">
        <f>SUM('1月:12月'!X22)</f>
        <v>286621.46400000004</v>
      </c>
      <c r="Y22" s="160">
        <f>SUM('1月:12月'!Y22)</f>
        <v>0</v>
      </c>
      <c r="Z22" s="160">
        <f>SUM('1月:12月'!Z22)</f>
        <v>0</v>
      </c>
      <c r="AA22" s="160">
        <f>SUM('1月:12月'!AA22)</f>
        <v>0</v>
      </c>
      <c r="AB22" s="160">
        <f>SUM('1月:12月'!AB22)</f>
        <v>5</v>
      </c>
      <c r="AC22" s="160">
        <f>SUM('1月:12月'!AC22)</f>
        <v>2.1717</v>
      </c>
      <c r="AD22" s="160">
        <f>SUM('1月:12月'!AD22)</f>
        <v>119.738</v>
      </c>
      <c r="AE22" s="160">
        <f>SUM('1月:12月'!AE22)</f>
        <v>0</v>
      </c>
      <c r="AF22" s="160">
        <f>SUM('1月:12月'!AF22)</f>
        <v>0</v>
      </c>
      <c r="AG22" s="160">
        <f>SUM('1月:12月'!AG22)</f>
        <v>0</v>
      </c>
      <c r="AH22" s="160">
        <f>SUM('1月:12月'!AH22)</f>
        <v>0</v>
      </c>
      <c r="AI22" s="160">
        <f>SUM('1月:12月'!AI22)</f>
        <v>0</v>
      </c>
      <c r="AJ22" s="160">
        <f>SUM('1月:12月'!AJ22)</f>
        <v>0</v>
      </c>
      <c r="AK22" s="160">
        <f>SUM('1月:12月'!AK22)</f>
        <v>0</v>
      </c>
      <c r="AL22" s="160">
        <f>SUM('1月:12月'!AL22)</f>
        <v>0</v>
      </c>
      <c r="AM22" s="160">
        <f>SUM('1月:12月'!AM22)</f>
        <v>0</v>
      </c>
      <c r="AN22" s="160">
        <f>SUM('1月:12月'!AN22)</f>
        <v>0</v>
      </c>
      <c r="AO22" s="160">
        <f>SUM('1月:12月'!AO22)</f>
        <v>0</v>
      </c>
      <c r="AP22" s="160">
        <f>SUM('1月:12月'!AP22)</f>
        <v>0</v>
      </c>
      <c r="AQ22" s="155">
        <f t="shared" si="1"/>
        <v>839</v>
      </c>
      <c r="AR22" s="155">
        <f t="shared" si="2"/>
        <v>1686.4717000000001</v>
      </c>
      <c r="AS22" s="155">
        <f t="shared" si="3"/>
        <v>286870.60100000002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44">
        <f>SUM('1月:12月'!D23)</f>
        <v>0</v>
      </c>
      <c r="E23" s="44">
        <f>SUM('1月:12月'!E23)</f>
        <v>0</v>
      </c>
      <c r="F23" s="44">
        <f>SUM('1月:12月'!F23)</f>
        <v>0</v>
      </c>
      <c r="G23" s="44">
        <f>SUM('1月:12月'!G23)</f>
        <v>0</v>
      </c>
      <c r="H23" s="44">
        <f>SUM('1月:12月'!H23)</f>
        <v>0</v>
      </c>
      <c r="I23" s="44">
        <f>SUM('1月:12月'!I23)</f>
        <v>0</v>
      </c>
      <c r="J23" s="44">
        <f>SUM('1月:12月'!J23)</f>
        <v>0</v>
      </c>
      <c r="K23" s="44">
        <f>SUM('1月:12月'!K23)</f>
        <v>0</v>
      </c>
      <c r="L23" s="44">
        <f>SUM('1月:12月'!L23)</f>
        <v>0</v>
      </c>
      <c r="M23" s="44">
        <f>SUM('1月:12月'!M23)</f>
        <v>0</v>
      </c>
      <c r="N23" s="44">
        <f>SUM('1月:12月'!N23)</f>
        <v>0</v>
      </c>
      <c r="O23" s="44">
        <f>SUM('1月:12月'!O23)</f>
        <v>0</v>
      </c>
      <c r="P23" s="44">
        <f>SUM('1月:12月'!P23)</f>
        <v>2</v>
      </c>
      <c r="Q23" s="44">
        <f>SUM('1月:12月'!Q23)</f>
        <v>2.0640000000000001</v>
      </c>
      <c r="R23" s="44">
        <f>SUM('1月:12月'!R23)</f>
        <v>108.06200000000001</v>
      </c>
      <c r="S23" s="44">
        <f>SUM('1月:12月'!S23)</f>
        <v>0</v>
      </c>
      <c r="T23" s="44">
        <f>SUM('1月:12月'!T23)</f>
        <v>0</v>
      </c>
      <c r="U23" s="44">
        <f>SUM('1月:12月'!U23)</f>
        <v>0</v>
      </c>
      <c r="V23" s="44">
        <f>SUM('1月:12月'!V23)</f>
        <v>2</v>
      </c>
      <c r="W23" s="44">
        <f>SUM('1月:12月'!W23)</f>
        <v>2.0640000000000001</v>
      </c>
      <c r="X23" s="44">
        <f>SUM('1月:12月'!X23)</f>
        <v>108.06200000000001</v>
      </c>
      <c r="Y23" s="44">
        <f>SUM('1月:12月'!Y23)</f>
        <v>0</v>
      </c>
      <c r="Z23" s="44">
        <f>SUM('1月:12月'!Z23)</f>
        <v>0</v>
      </c>
      <c r="AA23" s="44">
        <f>SUM('1月:12月'!AA23)</f>
        <v>0</v>
      </c>
      <c r="AB23" s="44">
        <f>SUM('1月:12月'!AB23)</f>
        <v>0</v>
      </c>
      <c r="AC23" s="44">
        <f>SUM('1月:12月'!AC23)</f>
        <v>0</v>
      </c>
      <c r="AD23" s="44">
        <f>SUM('1月:12月'!AD23)</f>
        <v>0</v>
      </c>
      <c r="AE23" s="44">
        <f>SUM('1月:12月'!AE23)</f>
        <v>0</v>
      </c>
      <c r="AF23" s="44">
        <f>SUM('1月:12月'!AF23)</f>
        <v>0</v>
      </c>
      <c r="AG23" s="44">
        <f>SUM('1月:12月'!AG23)</f>
        <v>0</v>
      </c>
      <c r="AH23" s="44">
        <f>SUM('1月:12月'!AH23)</f>
        <v>0</v>
      </c>
      <c r="AI23" s="44">
        <f>SUM('1月:12月'!AI23)</f>
        <v>0</v>
      </c>
      <c r="AJ23" s="44">
        <f>SUM('1月:12月'!AJ23)</f>
        <v>0</v>
      </c>
      <c r="AK23" s="44">
        <f>SUM('1月:12月'!AK23)</f>
        <v>0</v>
      </c>
      <c r="AL23" s="44">
        <f>SUM('1月:12月'!AL23)</f>
        <v>0</v>
      </c>
      <c r="AM23" s="44">
        <f>SUM('1月:12月'!AM23)</f>
        <v>0</v>
      </c>
      <c r="AN23" s="44">
        <f>SUM('1月:12月'!AN23)</f>
        <v>0</v>
      </c>
      <c r="AO23" s="44">
        <f>SUM('1月:12月'!AO23)</f>
        <v>0</v>
      </c>
      <c r="AP23" s="44">
        <f>SUM('1月:12月'!AP23)</f>
        <v>0</v>
      </c>
      <c r="AQ23" s="50">
        <f t="shared" si="1"/>
        <v>2</v>
      </c>
      <c r="AR23" s="50">
        <f t="shared" si="2"/>
        <v>2.0640000000000001</v>
      </c>
      <c r="AS23" s="50">
        <f t="shared" si="3"/>
        <v>108.06200000000001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160">
        <f>SUM('1月:12月'!D24)</f>
        <v>0</v>
      </c>
      <c r="E24" s="160">
        <f>SUM('1月:12月'!E24)</f>
        <v>0</v>
      </c>
      <c r="F24" s="160">
        <f>SUM('1月:12月'!F24)</f>
        <v>0</v>
      </c>
      <c r="G24" s="160">
        <f>SUM('1月:12月'!G24)</f>
        <v>0</v>
      </c>
      <c r="H24" s="160">
        <f>SUM('1月:12月'!H24)</f>
        <v>0</v>
      </c>
      <c r="I24" s="160">
        <f>SUM('1月:12月'!I24)</f>
        <v>0</v>
      </c>
      <c r="J24" s="160">
        <f>SUM('1月:12月'!J24)</f>
        <v>0</v>
      </c>
      <c r="K24" s="160">
        <f>SUM('1月:12月'!K24)</f>
        <v>0</v>
      </c>
      <c r="L24" s="160">
        <f>SUM('1月:12月'!L24)</f>
        <v>0</v>
      </c>
      <c r="M24" s="160">
        <f>SUM('1月:12月'!M24)</f>
        <v>280</v>
      </c>
      <c r="N24" s="160">
        <f>SUM('1月:12月'!N24)</f>
        <v>1840.2570999999998</v>
      </c>
      <c r="O24" s="160">
        <f>SUM('1月:12月'!O24)</f>
        <v>335258.29399999999</v>
      </c>
      <c r="P24" s="160">
        <f>SUM('1月:12月'!P24)</f>
        <v>0</v>
      </c>
      <c r="Q24" s="160">
        <f>SUM('1月:12月'!Q24)</f>
        <v>0</v>
      </c>
      <c r="R24" s="160">
        <f>SUM('1月:12月'!R24)</f>
        <v>0</v>
      </c>
      <c r="S24" s="160">
        <f>SUM('1月:12月'!S24)</f>
        <v>0</v>
      </c>
      <c r="T24" s="160">
        <f>SUM('1月:12月'!T24)</f>
        <v>0</v>
      </c>
      <c r="U24" s="160">
        <f>SUM('1月:12月'!U24)</f>
        <v>0</v>
      </c>
      <c r="V24" s="160">
        <f>SUM('1月:12月'!V24)</f>
        <v>0</v>
      </c>
      <c r="W24" s="160">
        <f>SUM('1月:12月'!W24)</f>
        <v>0</v>
      </c>
      <c r="X24" s="160">
        <f>SUM('1月:12月'!X24)</f>
        <v>0</v>
      </c>
      <c r="Y24" s="160">
        <f>SUM('1月:12月'!Y24)</f>
        <v>0</v>
      </c>
      <c r="Z24" s="160">
        <f>SUM('1月:12月'!Z24)</f>
        <v>0</v>
      </c>
      <c r="AA24" s="160">
        <f>SUM('1月:12月'!AA24)</f>
        <v>0</v>
      </c>
      <c r="AB24" s="160">
        <f>SUM('1月:12月'!AB24)</f>
        <v>0</v>
      </c>
      <c r="AC24" s="160">
        <f>SUM('1月:12月'!AC24)</f>
        <v>0</v>
      </c>
      <c r="AD24" s="160">
        <f>SUM('1月:12月'!AD24)</f>
        <v>0</v>
      </c>
      <c r="AE24" s="160">
        <f>SUM('1月:12月'!AE24)</f>
        <v>0</v>
      </c>
      <c r="AF24" s="160">
        <f>SUM('1月:12月'!AF24)</f>
        <v>0</v>
      </c>
      <c r="AG24" s="160">
        <f>SUM('1月:12月'!AG24)</f>
        <v>0</v>
      </c>
      <c r="AH24" s="160">
        <f>SUM('1月:12月'!AH24)</f>
        <v>0</v>
      </c>
      <c r="AI24" s="160">
        <f>SUM('1月:12月'!AI24)</f>
        <v>0</v>
      </c>
      <c r="AJ24" s="160">
        <f>SUM('1月:12月'!AJ24)</f>
        <v>0</v>
      </c>
      <c r="AK24" s="160">
        <f>SUM('1月:12月'!AK24)</f>
        <v>0</v>
      </c>
      <c r="AL24" s="160">
        <f>SUM('1月:12月'!AL24)</f>
        <v>0</v>
      </c>
      <c r="AM24" s="160">
        <f>SUM('1月:12月'!AM24)</f>
        <v>0</v>
      </c>
      <c r="AN24" s="160">
        <f>SUM('1月:12月'!AN24)</f>
        <v>0</v>
      </c>
      <c r="AO24" s="160">
        <f>SUM('1月:12月'!AO24)</f>
        <v>0</v>
      </c>
      <c r="AP24" s="160">
        <f>SUM('1月:12月'!AP24)</f>
        <v>0</v>
      </c>
      <c r="AQ24" s="155">
        <f t="shared" si="1"/>
        <v>280</v>
      </c>
      <c r="AR24" s="155">
        <f t="shared" si="2"/>
        <v>1840.2570999999998</v>
      </c>
      <c r="AS24" s="155">
        <f t="shared" si="3"/>
        <v>335258.29399999999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44">
        <f>SUM('1月:12月'!D25)</f>
        <v>0</v>
      </c>
      <c r="E25" s="44">
        <f>SUM('1月:12月'!E25)</f>
        <v>0</v>
      </c>
      <c r="F25" s="44">
        <f>SUM('1月:12月'!F25)</f>
        <v>0</v>
      </c>
      <c r="G25" s="44">
        <f>SUM('1月:12月'!G25)</f>
        <v>0</v>
      </c>
      <c r="H25" s="44">
        <f>SUM('1月:12月'!H25)</f>
        <v>0</v>
      </c>
      <c r="I25" s="44">
        <f>SUM('1月:12月'!I25)</f>
        <v>0</v>
      </c>
      <c r="J25" s="44">
        <f>SUM('1月:12月'!J25)</f>
        <v>0</v>
      </c>
      <c r="K25" s="44">
        <f>SUM('1月:12月'!K25)</f>
        <v>0</v>
      </c>
      <c r="L25" s="44">
        <f>SUM('1月:12月'!L25)</f>
        <v>0</v>
      </c>
      <c r="M25" s="44">
        <f>SUM('1月:12月'!M25)</f>
        <v>227</v>
      </c>
      <c r="N25" s="44">
        <f>SUM('1月:12月'!N25)</f>
        <v>1850.4044000000001</v>
      </c>
      <c r="O25" s="44">
        <f>SUM('1月:12月'!O25)</f>
        <v>365423.74700000003</v>
      </c>
      <c r="P25" s="44">
        <f>SUM('1月:12月'!P25)</f>
        <v>0</v>
      </c>
      <c r="Q25" s="44">
        <f>SUM('1月:12月'!Q25)</f>
        <v>0</v>
      </c>
      <c r="R25" s="44">
        <f>SUM('1月:12月'!R25)</f>
        <v>0</v>
      </c>
      <c r="S25" s="44">
        <f>SUM('1月:12月'!S25)</f>
        <v>0</v>
      </c>
      <c r="T25" s="44">
        <f>SUM('1月:12月'!T25)</f>
        <v>0</v>
      </c>
      <c r="U25" s="44">
        <f>SUM('1月:12月'!U25)</f>
        <v>0</v>
      </c>
      <c r="V25" s="44">
        <f>SUM('1月:12月'!V25)</f>
        <v>0</v>
      </c>
      <c r="W25" s="44">
        <f>SUM('1月:12月'!W25)</f>
        <v>0</v>
      </c>
      <c r="X25" s="44">
        <f>SUM('1月:12月'!X25)</f>
        <v>0</v>
      </c>
      <c r="Y25" s="44">
        <f>SUM('1月:12月'!Y25)</f>
        <v>0</v>
      </c>
      <c r="Z25" s="44">
        <f>SUM('1月:12月'!Z25)</f>
        <v>0</v>
      </c>
      <c r="AA25" s="44">
        <f>SUM('1月:12月'!AA25)</f>
        <v>0</v>
      </c>
      <c r="AB25" s="44">
        <f>SUM('1月:12月'!AB25)</f>
        <v>0</v>
      </c>
      <c r="AC25" s="44">
        <f>SUM('1月:12月'!AC25)</f>
        <v>0</v>
      </c>
      <c r="AD25" s="44">
        <f>SUM('1月:12月'!AD25)</f>
        <v>0</v>
      </c>
      <c r="AE25" s="44">
        <f>SUM('1月:12月'!AE25)</f>
        <v>0</v>
      </c>
      <c r="AF25" s="44">
        <f>SUM('1月:12月'!AF25)</f>
        <v>0</v>
      </c>
      <c r="AG25" s="44">
        <f>SUM('1月:12月'!AG25)</f>
        <v>0</v>
      </c>
      <c r="AH25" s="44">
        <f>SUM('1月:12月'!AH25)</f>
        <v>0</v>
      </c>
      <c r="AI25" s="44">
        <f>SUM('1月:12月'!AI25)</f>
        <v>0</v>
      </c>
      <c r="AJ25" s="44">
        <f>SUM('1月:12月'!AJ25)</f>
        <v>0</v>
      </c>
      <c r="AK25" s="44">
        <f>SUM('1月:12月'!AK25)</f>
        <v>0</v>
      </c>
      <c r="AL25" s="44">
        <f>SUM('1月:12月'!AL25)</f>
        <v>0</v>
      </c>
      <c r="AM25" s="44">
        <f>SUM('1月:12月'!AM25)</f>
        <v>0</v>
      </c>
      <c r="AN25" s="44">
        <f>SUM('1月:12月'!AN25)</f>
        <v>0</v>
      </c>
      <c r="AO25" s="44">
        <f>SUM('1月:12月'!AO25)</f>
        <v>0</v>
      </c>
      <c r="AP25" s="44">
        <f>SUM('1月:12月'!AP25)</f>
        <v>0</v>
      </c>
      <c r="AQ25" s="50">
        <f t="shared" si="1"/>
        <v>227</v>
      </c>
      <c r="AR25" s="50">
        <f t="shared" si="2"/>
        <v>1850.4044000000001</v>
      </c>
      <c r="AS25" s="50">
        <f t="shared" si="3"/>
        <v>365423.74700000003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160">
        <f>SUM('1月:12月'!D26)</f>
        <v>0</v>
      </c>
      <c r="E26" s="160">
        <f>SUM('1月:12月'!E26)</f>
        <v>0</v>
      </c>
      <c r="F26" s="160">
        <f>SUM('1月:12月'!F26)</f>
        <v>0</v>
      </c>
      <c r="G26" s="160">
        <f>SUM('1月:12月'!G26)</f>
        <v>0</v>
      </c>
      <c r="H26" s="160">
        <f>SUM('1月:12月'!H26)</f>
        <v>0</v>
      </c>
      <c r="I26" s="160">
        <f>SUM('1月:12月'!I26)</f>
        <v>0</v>
      </c>
      <c r="J26" s="160">
        <f>SUM('1月:12月'!J26)</f>
        <v>0</v>
      </c>
      <c r="K26" s="160">
        <f>SUM('1月:12月'!K26)</f>
        <v>0</v>
      </c>
      <c r="L26" s="160">
        <f>SUM('1月:12月'!L26)</f>
        <v>0</v>
      </c>
      <c r="M26" s="160">
        <f>SUM('1月:12月'!M26)</f>
        <v>0</v>
      </c>
      <c r="N26" s="160">
        <f>SUM('1月:12月'!N26)</f>
        <v>0</v>
      </c>
      <c r="O26" s="160">
        <f>SUM('1月:12月'!O26)</f>
        <v>0</v>
      </c>
      <c r="P26" s="160">
        <f>SUM('1月:12月'!P26)</f>
        <v>0</v>
      </c>
      <c r="Q26" s="160">
        <f>SUM('1月:12月'!Q26)</f>
        <v>0</v>
      </c>
      <c r="R26" s="160">
        <f>SUM('1月:12月'!R26)</f>
        <v>0</v>
      </c>
      <c r="S26" s="160">
        <f>SUM('1月:12月'!S26)</f>
        <v>0</v>
      </c>
      <c r="T26" s="160">
        <f>SUM('1月:12月'!T26)</f>
        <v>0</v>
      </c>
      <c r="U26" s="160">
        <f>SUM('1月:12月'!U26)</f>
        <v>0</v>
      </c>
      <c r="V26" s="160">
        <f>SUM('1月:12月'!V26)</f>
        <v>0</v>
      </c>
      <c r="W26" s="160">
        <f>SUM('1月:12月'!W26)</f>
        <v>0</v>
      </c>
      <c r="X26" s="160">
        <f>SUM('1月:12月'!X26)</f>
        <v>0</v>
      </c>
      <c r="Y26" s="160">
        <f>SUM('1月:12月'!Y26)</f>
        <v>0</v>
      </c>
      <c r="Z26" s="160">
        <f>SUM('1月:12月'!Z26)</f>
        <v>0</v>
      </c>
      <c r="AA26" s="160">
        <f>SUM('1月:12月'!AA26)</f>
        <v>0</v>
      </c>
      <c r="AB26" s="160">
        <f>SUM('1月:12月'!AB26)</f>
        <v>0</v>
      </c>
      <c r="AC26" s="160">
        <f>SUM('1月:12月'!AC26)</f>
        <v>0</v>
      </c>
      <c r="AD26" s="160">
        <f>SUM('1月:12月'!AD26)</f>
        <v>0</v>
      </c>
      <c r="AE26" s="160">
        <f>SUM('1月:12月'!AE26)</f>
        <v>0</v>
      </c>
      <c r="AF26" s="160">
        <f>SUM('1月:12月'!AF26)</f>
        <v>0</v>
      </c>
      <c r="AG26" s="160">
        <f>SUM('1月:12月'!AG26)</f>
        <v>0</v>
      </c>
      <c r="AH26" s="160">
        <f>SUM('1月:12月'!AH26)</f>
        <v>0</v>
      </c>
      <c r="AI26" s="160">
        <f>SUM('1月:12月'!AI26)</f>
        <v>0</v>
      </c>
      <c r="AJ26" s="160">
        <f>SUM('1月:12月'!AJ26)</f>
        <v>0</v>
      </c>
      <c r="AK26" s="160">
        <f>SUM('1月:12月'!AK26)</f>
        <v>0</v>
      </c>
      <c r="AL26" s="160">
        <f>SUM('1月:12月'!AL26)</f>
        <v>0</v>
      </c>
      <c r="AM26" s="160">
        <f>SUM('1月:12月'!AM26)</f>
        <v>0</v>
      </c>
      <c r="AN26" s="160">
        <f>SUM('1月:12月'!AN26)</f>
        <v>0</v>
      </c>
      <c r="AO26" s="160">
        <f>SUM('1月:12月'!AO26)</f>
        <v>0</v>
      </c>
      <c r="AP26" s="160">
        <f>SUM('1月:12月'!AP26)</f>
        <v>0</v>
      </c>
      <c r="AQ26" s="155">
        <f t="shared" si="1"/>
        <v>0</v>
      </c>
      <c r="AR26" s="155">
        <f t="shared" si="2"/>
        <v>0</v>
      </c>
      <c r="AS26" s="155">
        <f t="shared" si="3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44">
        <f>SUM('1月:12月'!D27)</f>
        <v>0</v>
      </c>
      <c r="E27" s="44">
        <f>SUM('1月:12月'!E27)</f>
        <v>0</v>
      </c>
      <c r="F27" s="44">
        <f>SUM('1月:12月'!F27)</f>
        <v>0</v>
      </c>
      <c r="G27" s="44">
        <f>SUM('1月:12月'!G27)</f>
        <v>0</v>
      </c>
      <c r="H27" s="44">
        <f>SUM('1月:12月'!H27)</f>
        <v>0</v>
      </c>
      <c r="I27" s="44">
        <f>SUM('1月:12月'!I27)</f>
        <v>0</v>
      </c>
      <c r="J27" s="44">
        <f>SUM('1月:12月'!J27)</f>
        <v>0</v>
      </c>
      <c r="K27" s="44">
        <f>SUM('1月:12月'!K27)</f>
        <v>0</v>
      </c>
      <c r="L27" s="44">
        <f>SUM('1月:12月'!L27)</f>
        <v>0</v>
      </c>
      <c r="M27" s="44">
        <f>SUM('1月:12月'!M27)</f>
        <v>0</v>
      </c>
      <c r="N27" s="44">
        <f>SUM('1月:12月'!N27)</f>
        <v>0</v>
      </c>
      <c r="O27" s="44">
        <f>SUM('1月:12月'!O27)</f>
        <v>0</v>
      </c>
      <c r="P27" s="44">
        <f>SUM('1月:12月'!P27)</f>
        <v>0</v>
      </c>
      <c r="Q27" s="44">
        <f>SUM('1月:12月'!Q27)</f>
        <v>0</v>
      </c>
      <c r="R27" s="44">
        <f>SUM('1月:12月'!R27)</f>
        <v>0</v>
      </c>
      <c r="S27" s="44">
        <f>SUM('1月:12月'!S27)</f>
        <v>0</v>
      </c>
      <c r="T27" s="44">
        <f>SUM('1月:12月'!T27)</f>
        <v>0</v>
      </c>
      <c r="U27" s="44">
        <f>SUM('1月:12月'!U27)</f>
        <v>0</v>
      </c>
      <c r="V27" s="44">
        <f>SUM('1月:12月'!V27)</f>
        <v>0</v>
      </c>
      <c r="W27" s="44">
        <f>SUM('1月:12月'!W27)</f>
        <v>0</v>
      </c>
      <c r="X27" s="44">
        <f>SUM('1月:12月'!X27)</f>
        <v>0</v>
      </c>
      <c r="Y27" s="44">
        <f>SUM('1月:12月'!Y27)</f>
        <v>0</v>
      </c>
      <c r="Z27" s="44">
        <f>SUM('1月:12月'!Z27)</f>
        <v>0</v>
      </c>
      <c r="AA27" s="44">
        <f>SUM('1月:12月'!AA27)</f>
        <v>0</v>
      </c>
      <c r="AB27" s="44">
        <f>SUM('1月:12月'!AB27)</f>
        <v>0</v>
      </c>
      <c r="AC27" s="44">
        <f>SUM('1月:12月'!AC27)</f>
        <v>0</v>
      </c>
      <c r="AD27" s="44">
        <f>SUM('1月:12月'!AD27)</f>
        <v>0</v>
      </c>
      <c r="AE27" s="44">
        <f>SUM('1月:12月'!AE27)</f>
        <v>0</v>
      </c>
      <c r="AF27" s="44">
        <f>SUM('1月:12月'!AF27)</f>
        <v>0</v>
      </c>
      <c r="AG27" s="44">
        <f>SUM('1月:12月'!AG27)</f>
        <v>0</v>
      </c>
      <c r="AH27" s="44">
        <f>SUM('1月:12月'!AH27)</f>
        <v>0</v>
      </c>
      <c r="AI27" s="44">
        <f>SUM('1月:12月'!AI27)</f>
        <v>0</v>
      </c>
      <c r="AJ27" s="44">
        <f>SUM('1月:12月'!AJ27)</f>
        <v>0</v>
      </c>
      <c r="AK27" s="44">
        <f>SUM('1月:12月'!AK27)</f>
        <v>0</v>
      </c>
      <c r="AL27" s="44">
        <f>SUM('1月:12月'!AL27)</f>
        <v>0</v>
      </c>
      <c r="AM27" s="44">
        <f>SUM('1月:12月'!AM27)</f>
        <v>0</v>
      </c>
      <c r="AN27" s="44">
        <f>SUM('1月:12月'!AN27)</f>
        <v>0</v>
      </c>
      <c r="AO27" s="44">
        <f>SUM('1月:12月'!AO27)</f>
        <v>0</v>
      </c>
      <c r="AP27" s="44">
        <f>SUM('1月:12月'!AP27)</f>
        <v>0</v>
      </c>
      <c r="AQ27" s="50">
        <f t="shared" si="1"/>
        <v>0</v>
      </c>
      <c r="AR27" s="50">
        <f t="shared" si="2"/>
        <v>0</v>
      </c>
      <c r="AS27" s="50">
        <f t="shared" si="3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160">
        <f>SUM('1月:12月'!D28)</f>
        <v>0</v>
      </c>
      <c r="E28" s="160">
        <f>SUM('1月:12月'!E28)</f>
        <v>0</v>
      </c>
      <c r="F28" s="160">
        <f>SUM('1月:12月'!F28)</f>
        <v>0</v>
      </c>
      <c r="G28" s="160">
        <f>SUM('1月:12月'!G28)</f>
        <v>40</v>
      </c>
      <c r="H28" s="160">
        <f>SUM('1月:12月'!H28)</f>
        <v>5.234</v>
      </c>
      <c r="I28" s="160">
        <f>SUM('1月:12月'!I28)</f>
        <v>6797.0039999999999</v>
      </c>
      <c r="J28" s="160">
        <f>SUM('1月:12月'!J28)</f>
        <v>40</v>
      </c>
      <c r="K28" s="160">
        <f>SUM('1月:12月'!K28)</f>
        <v>5.234</v>
      </c>
      <c r="L28" s="160">
        <f>SUM('1月:12月'!L28)</f>
        <v>6797.0039999999999</v>
      </c>
      <c r="M28" s="160">
        <f>SUM('1月:12月'!M28)</f>
        <v>0</v>
      </c>
      <c r="N28" s="160">
        <f>SUM('1月:12月'!N28)</f>
        <v>0</v>
      </c>
      <c r="O28" s="160">
        <f>SUM('1月:12月'!O28)</f>
        <v>0</v>
      </c>
      <c r="P28" s="160">
        <f>SUM('1月:12月'!P28)</f>
        <v>0</v>
      </c>
      <c r="Q28" s="160">
        <f>SUM('1月:12月'!Q28)</f>
        <v>0</v>
      </c>
      <c r="R28" s="160">
        <f>SUM('1月:12月'!R28)</f>
        <v>0</v>
      </c>
      <c r="S28" s="160">
        <f>SUM('1月:12月'!S28)</f>
        <v>0</v>
      </c>
      <c r="T28" s="160">
        <f>SUM('1月:12月'!T28)</f>
        <v>0</v>
      </c>
      <c r="U28" s="160">
        <f>SUM('1月:12月'!U28)</f>
        <v>0</v>
      </c>
      <c r="V28" s="160">
        <f>SUM('1月:12月'!V28)</f>
        <v>0</v>
      </c>
      <c r="W28" s="160">
        <f>SUM('1月:12月'!W28)</f>
        <v>0</v>
      </c>
      <c r="X28" s="160">
        <f>SUM('1月:12月'!X28)</f>
        <v>0</v>
      </c>
      <c r="Y28" s="160">
        <f>SUM('1月:12月'!Y28)</f>
        <v>0</v>
      </c>
      <c r="Z28" s="160">
        <f>SUM('1月:12月'!Z28)</f>
        <v>0</v>
      </c>
      <c r="AA28" s="160">
        <f>SUM('1月:12月'!AA28)</f>
        <v>0</v>
      </c>
      <c r="AB28" s="160">
        <f>SUM('1月:12月'!AB28)</f>
        <v>0</v>
      </c>
      <c r="AC28" s="160">
        <f>SUM('1月:12月'!AC28)</f>
        <v>0</v>
      </c>
      <c r="AD28" s="160">
        <f>SUM('1月:12月'!AD28)</f>
        <v>0</v>
      </c>
      <c r="AE28" s="160">
        <f>SUM('1月:12月'!AE28)</f>
        <v>0</v>
      </c>
      <c r="AF28" s="160">
        <f>SUM('1月:12月'!AF28)</f>
        <v>0</v>
      </c>
      <c r="AG28" s="160">
        <f>SUM('1月:12月'!AG28)</f>
        <v>0</v>
      </c>
      <c r="AH28" s="160">
        <f>SUM('1月:12月'!AH28)</f>
        <v>0</v>
      </c>
      <c r="AI28" s="160">
        <f>SUM('1月:12月'!AI28)</f>
        <v>0</v>
      </c>
      <c r="AJ28" s="160">
        <f>SUM('1月:12月'!AJ28)</f>
        <v>0</v>
      </c>
      <c r="AK28" s="160">
        <f>SUM('1月:12月'!AK28)</f>
        <v>0</v>
      </c>
      <c r="AL28" s="160">
        <f>SUM('1月:12月'!AL28)</f>
        <v>0</v>
      </c>
      <c r="AM28" s="160">
        <f>SUM('1月:12月'!AM28)</f>
        <v>0</v>
      </c>
      <c r="AN28" s="160">
        <f>SUM('1月:12月'!AN28)</f>
        <v>0</v>
      </c>
      <c r="AO28" s="160">
        <f>SUM('1月:12月'!AO28)</f>
        <v>0</v>
      </c>
      <c r="AP28" s="160">
        <f>SUM('1月:12月'!AP28)</f>
        <v>0</v>
      </c>
      <c r="AQ28" s="155">
        <f t="shared" si="1"/>
        <v>40</v>
      </c>
      <c r="AR28" s="155">
        <f t="shared" si="2"/>
        <v>5.234</v>
      </c>
      <c r="AS28" s="155">
        <f t="shared" si="3"/>
        <v>6797.0039999999999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44">
        <f>SUM('1月:12月'!D29)</f>
        <v>0</v>
      </c>
      <c r="E29" s="44">
        <f>SUM('1月:12月'!E29)</f>
        <v>0</v>
      </c>
      <c r="F29" s="44">
        <f>SUM('1月:12月'!F29)</f>
        <v>0</v>
      </c>
      <c r="G29" s="44">
        <f>SUM('1月:12月'!G29)</f>
        <v>0</v>
      </c>
      <c r="H29" s="44">
        <f>SUM('1月:12月'!H29)</f>
        <v>0</v>
      </c>
      <c r="I29" s="44">
        <f>SUM('1月:12月'!I29)</f>
        <v>0</v>
      </c>
      <c r="J29" s="44">
        <f>SUM('1月:12月'!J29)</f>
        <v>0</v>
      </c>
      <c r="K29" s="44">
        <f>SUM('1月:12月'!K29)</f>
        <v>0</v>
      </c>
      <c r="L29" s="44">
        <f>SUM('1月:12月'!L29)</f>
        <v>0</v>
      </c>
      <c r="M29" s="44">
        <f>SUM('1月:12月'!M29)</f>
        <v>0</v>
      </c>
      <c r="N29" s="44">
        <f>SUM('1月:12月'!N29)</f>
        <v>0</v>
      </c>
      <c r="O29" s="44">
        <f>SUM('1月:12月'!O29)</f>
        <v>0</v>
      </c>
      <c r="P29" s="44">
        <f>SUM('1月:12月'!P29)</f>
        <v>0</v>
      </c>
      <c r="Q29" s="44">
        <f>SUM('1月:12月'!Q29)</f>
        <v>0</v>
      </c>
      <c r="R29" s="44">
        <f>SUM('1月:12月'!R29)</f>
        <v>0</v>
      </c>
      <c r="S29" s="44">
        <f>SUM('1月:12月'!S29)</f>
        <v>0</v>
      </c>
      <c r="T29" s="44">
        <f>SUM('1月:12月'!T29)</f>
        <v>0</v>
      </c>
      <c r="U29" s="44">
        <f>SUM('1月:12月'!U29)</f>
        <v>0</v>
      </c>
      <c r="V29" s="44">
        <f>SUM('1月:12月'!V29)</f>
        <v>0</v>
      </c>
      <c r="W29" s="44">
        <f>SUM('1月:12月'!W29)</f>
        <v>0</v>
      </c>
      <c r="X29" s="44">
        <f>SUM('1月:12月'!X29)</f>
        <v>0</v>
      </c>
      <c r="Y29" s="44">
        <f>SUM('1月:12月'!Y29)</f>
        <v>0</v>
      </c>
      <c r="Z29" s="44">
        <f>SUM('1月:12月'!Z29)</f>
        <v>0</v>
      </c>
      <c r="AA29" s="44">
        <f>SUM('1月:12月'!AA29)</f>
        <v>0</v>
      </c>
      <c r="AB29" s="44">
        <f>SUM('1月:12月'!AB29)</f>
        <v>0</v>
      </c>
      <c r="AC29" s="44">
        <f>SUM('1月:12月'!AC29)</f>
        <v>0</v>
      </c>
      <c r="AD29" s="44">
        <f>SUM('1月:12月'!AD29)</f>
        <v>0</v>
      </c>
      <c r="AE29" s="44">
        <f>SUM('1月:12月'!AE29)</f>
        <v>0</v>
      </c>
      <c r="AF29" s="44">
        <f>SUM('1月:12月'!AF29)</f>
        <v>0</v>
      </c>
      <c r="AG29" s="44">
        <f>SUM('1月:12月'!AG29)</f>
        <v>0</v>
      </c>
      <c r="AH29" s="44">
        <f>SUM('1月:12月'!AH29)</f>
        <v>0</v>
      </c>
      <c r="AI29" s="44">
        <f>SUM('1月:12月'!AI29)</f>
        <v>0</v>
      </c>
      <c r="AJ29" s="44">
        <f>SUM('1月:12月'!AJ29)</f>
        <v>0</v>
      </c>
      <c r="AK29" s="44">
        <f>SUM('1月:12月'!AK29)</f>
        <v>0</v>
      </c>
      <c r="AL29" s="44">
        <f>SUM('1月:12月'!AL29)</f>
        <v>0</v>
      </c>
      <c r="AM29" s="44">
        <f>SUM('1月:12月'!AM29)</f>
        <v>0</v>
      </c>
      <c r="AN29" s="44">
        <f>SUM('1月:12月'!AN29)</f>
        <v>0</v>
      </c>
      <c r="AO29" s="44">
        <f>SUM('1月:12月'!AO29)</f>
        <v>0</v>
      </c>
      <c r="AP29" s="44">
        <f>SUM('1月:12月'!AP29)</f>
        <v>0</v>
      </c>
      <c r="AQ29" s="50">
        <f t="shared" si="1"/>
        <v>0</v>
      </c>
      <c r="AR29" s="50">
        <f t="shared" si="2"/>
        <v>0</v>
      </c>
      <c r="AS29" s="50">
        <f t="shared" si="3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160">
        <f>SUM('1月:12月'!D30)</f>
        <v>350</v>
      </c>
      <c r="E30" s="160">
        <f>SUM('1月:12月'!E30)</f>
        <v>91.562599999999975</v>
      </c>
      <c r="F30" s="160">
        <f>SUM('1月:12月'!F30)</f>
        <v>72642.456759488399</v>
      </c>
      <c r="G30" s="160">
        <f>SUM('1月:12月'!G30)</f>
        <v>352</v>
      </c>
      <c r="H30" s="160">
        <f>SUM('1月:12月'!H30)</f>
        <v>90.805400000000006</v>
      </c>
      <c r="I30" s="160">
        <f>SUM('1月:12月'!I30)</f>
        <v>77549.648000000016</v>
      </c>
      <c r="J30" s="160">
        <f>SUM('1月:12月'!J30)</f>
        <v>702</v>
      </c>
      <c r="K30" s="160">
        <f>SUM('1月:12月'!K30)</f>
        <v>182.36800000000002</v>
      </c>
      <c r="L30" s="160">
        <f>SUM('1月:12月'!L30)</f>
        <v>150192.10475948837</v>
      </c>
      <c r="M30" s="160">
        <f>SUM('1月:12月'!M30)</f>
        <v>0</v>
      </c>
      <c r="N30" s="160">
        <f>SUM('1月:12月'!N30)</f>
        <v>0</v>
      </c>
      <c r="O30" s="160">
        <f>SUM('1月:12月'!O30)</f>
        <v>0</v>
      </c>
      <c r="P30" s="160">
        <f>SUM('1月:12月'!P30)</f>
        <v>0</v>
      </c>
      <c r="Q30" s="160">
        <f>SUM('1月:12月'!Q30)</f>
        <v>0</v>
      </c>
      <c r="R30" s="160">
        <f>SUM('1月:12月'!R30)</f>
        <v>0</v>
      </c>
      <c r="S30" s="160">
        <f>SUM('1月:12月'!S30)</f>
        <v>0</v>
      </c>
      <c r="T30" s="160">
        <f>SUM('1月:12月'!T30)</f>
        <v>0</v>
      </c>
      <c r="U30" s="160">
        <f>SUM('1月:12月'!U30)</f>
        <v>0</v>
      </c>
      <c r="V30" s="160">
        <f>SUM('1月:12月'!V30)</f>
        <v>0</v>
      </c>
      <c r="W30" s="160">
        <f>SUM('1月:12月'!W30)</f>
        <v>0</v>
      </c>
      <c r="X30" s="160">
        <f>SUM('1月:12月'!X30)</f>
        <v>0</v>
      </c>
      <c r="Y30" s="160">
        <f>SUM('1月:12月'!Y30)</f>
        <v>1180</v>
      </c>
      <c r="Z30" s="160">
        <f>SUM('1月:12月'!Z30)</f>
        <v>143.76900000000001</v>
      </c>
      <c r="AA30" s="160">
        <f>SUM('1月:12月'!AA30)</f>
        <v>34593.748</v>
      </c>
      <c r="AB30" s="160">
        <f>SUM('1月:12月'!AB30)</f>
        <v>9155</v>
      </c>
      <c r="AC30" s="160">
        <f>SUM('1月:12月'!AC30)</f>
        <v>1185.9261900000001</v>
      </c>
      <c r="AD30" s="160">
        <f>SUM('1月:12月'!AD30)</f>
        <v>400152.51800000004</v>
      </c>
      <c r="AE30" s="160">
        <f>SUM('1月:12月'!AE30)</f>
        <v>0</v>
      </c>
      <c r="AF30" s="160">
        <f>SUM('1月:12月'!AF30)</f>
        <v>0</v>
      </c>
      <c r="AG30" s="160">
        <f>SUM('1月:12月'!AG30)</f>
        <v>0</v>
      </c>
      <c r="AH30" s="160">
        <f>SUM('1月:12月'!AH30)</f>
        <v>874</v>
      </c>
      <c r="AI30" s="160">
        <f>SUM('1月:12月'!AI30)</f>
        <v>114.13229999999999</v>
      </c>
      <c r="AJ30" s="160">
        <f>SUM('1月:12月'!AJ30)</f>
        <v>98404.749999999985</v>
      </c>
      <c r="AK30" s="160">
        <f>SUM('1月:12月'!AK30)</f>
        <v>2660</v>
      </c>
      <c r="AL30" s="160">
        <f>SUM('1月:12月'!AL30)</f>
        <v>139.1514</v>
      </c>
      <c r="AM30" s="160">
        <f>SUM('1月:12月'!AM30)</f>
        <v>70339.131000000008</v>
      </c>
      <c r="AN30" s="160">
        <f>SUM('1月:12月'!AN30)</f>
        <v>3612</v>
      </c>
      <c r="AO30" s="160">
        <f>SUM('1月:12月'!AO30)</f>
        <v>296.71869000000004</v>
      </c>
      <c r="AP30" s="160">
        <f>SUM('1月:12月'!AP30)</f>
        <v>186099.43200000003</v>
      </c>
      <c r="AQ30" s="155">
        <f t="shared" si="1"/>
        <v>18183</v>
      </c>
      <c r="AR30" s="155">
        <f t="shared" si="2"/>
        <v>2062.0655800000004</v>
      </c>
      <c r="AS30" s="155">
        <f t="shared" si="3"/>
        <v>939781.68375948851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44">
        <f>SUM('1月:12月'!D31)</f>
        <v>0</v>
      </c>
      <c r="E31" s="44">
        <f>SUM('1月:12月'!E31)</f>
        <v>0</v>
      </c>
      <c r="F31" s="44">
        <f>SUM('1月:12月'!F31)</f>
        <v>0</v>
      </c>
      <c r="G31" s="44">
        <f>SUM('1月:12月'!G31)</f>
        <v>0</v>
      </c>
      <c r="H31" s="44">
        <f>SUM('1月:12月'!H31)</f>
        <v>0</v>
      </c>
      <c r="I31" s="44">
        <f>SUM('1月:12月'!I31)</f>
        <v>0</v>
      </c>
      <c r="J31" s="44">
        <f>SUM('1月:12月'!J31)</f>
        <v>0</v>
      </c>
      <c r="K31" s="44">
        <f>SUM('1月:12月'!K31)</f>
        <v>0</v>
      </c>
      <c r="L31" s="44">
        <f>SUM('1月:12月'!L31)</f>
        <v>0</v>
      </c>
      <c r="M31" s="44">
        <f>SUM('1月:12月'!M31)</f>
        <v>0</v>
      </c>
      <c r="N31" s="44">
        <f>SUM('1月:12月'!N31)</f>
        <v>0</v>
      </c>
      <c r="O31" s="44">
        <f>SUM('1月:12月'!O31)</f>
        <v>0</v>
      </c>
      <c r="P31" s="44">
        <f>SUM('1月:12月'!P31)</f>
        <v>0</v>
      </c>
      <c r="Q31" s="44">
        <f>SUM('1月:12月'!Q31)</f>
        <v>0</v>
      </c>
      <c r="R31" s="44">
        <f>SUM('1月:12月'!R31)</f>
        <v>0</v>
      </c>
      <c r="S31" s="44">
        <f>SUM('1月:12月'!S31)</f>
        <v>0</v>
      </c>
      <c r="T31" s="44">
        <f>SUM('1月:12月'!T31)</f>
        <v>0</v>
      </c>
      <c r="U31" s="44">
        <f>SUM('1月:12月'!U31)</f>
        <v>0</v>
      </c>
      <c r="V31" s="44">
        <f>SUM('1月:12月'!V31)</f>
        <v>0</v>
      </c>
      <c r="W31" s="44">
        <f>SUM('1月:12月'!W31)</f>
        <v>0</v>
      </c>
      <c r="X31" s="44">
        <f>SUM('1月:12月'!X31)</f>
        <v>0</v>
      </c>
      <c r="Y31" s="44">
        <f>SUM('1月:12月'!Y31)</f>
        <v>0</v>
      </c>
      <c r="Z31" s="44">
        <f>SUM('1月:12月'!Z31)</f>
        <v>0</v>
      </c>
      <c r="AA31" s="44">
        <f>SUM('1月:12月'!AA31)</f>
        <v>0</v>
      </c>
      <c r="AB31" s="44">
        <f>SUM('1月:12月'!AB31)</f>
        <v>0</v>
      </c>
      <c r="AC31" s="44">
        <f>SUM('1月:12月'!AC31)</f>
        <v>0</v>
      </c>
      <c r="AD31" s="44">
        <f>SUM('1月:12月'!AD31)</f>
        <v>0</v>
      </c>
      <c r="AE31" s="44">
        <f>SUM('1月:12月'!AE31)</f>
        <v>0</v>
      </c>
      <c r="AF31" s="44">
        <f>SUM('1月:12月'!AF31)</f>
        <v>0</v>
      </c>
      <c r="AG31" s="44">
        <f>SUM('1月:12月'!AG31)</f>
        <v>0</v>
      </c>
      <c r="AH31" s="44">
        <f>SUM('1月:12月'!AH31)</f>
        <v>0</v>
      </c>
      <c r="AI31" s="44">
        <f>SUM('1月:12月'!AI31)</f>
        <v>0</v>
      </c>
      <c r="AJ31" s="44">
        <f>SUM('1月:12月'!AJ31)</f>
        <v>0</v>
      </c>
      <c r="AK31" s="44">
        <f>SUM('1月:12月'!AK31)</f>
        <v>0</v>
      </c>
      <c r="AL31" s="44">
        <f>SUM('1月:12月'!AL31)</f>
        <v>0</v>
      </c>
      <c r="AM31" s="44">
        <f>SUM('1月:12月'!AM31)</f>
        <v>0</v>
      </c>
      <c r="AN31" s="44">
        <f>SUM('1月:12月'!AN31)</f>
        <v>0</v>
      </c>
      <c r="AO31" s="44">
        <f>SUM('1月:12月'!AO31)</f>
        <v>0</v>
      </c>
      <c r="AP31" s="44">
        <f>SUM('1月:12月'!AP31)</f>
        <v>0</v>
      </c>
      <c r="AQ31" s="50">
        <f t="shared" si="1"/>
        <v>0</v>
      </c>
      <c r="AR31" s="50">
        <f t="shared" si="2"/>
        <v>0</v>
      </c>
      <c r="AS31" s="50">
        <f t="shared" si="3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160">
        <f>SUM('1月:12月'!D32)</f>
        <v>0</v>
      </c>
      <c r="E32" s="160">
        <f>SUM('1月:12月'!E32)</f>
        <v>0</v>
      </c>
      <c r="F32" s="160">
        <f>SUM('1月:12月'!F32)</f>
        <v>0</v>
      </c>
      <c r="G32" s="160">
        <f>SUM('1月:12月'!G32)</f>
        <v>2</v>
      </c>
      <c r="H32" s="160">
        <f>SUM('1月:12月'!H32)</f>
        <v>5.5189000000000004</v>
      </c>
      <c r="I32" s="160">
        <f>SUM('1月:12月'!I32)</f>
        <v>6621.2950000000001</v>
      </c>
      <c r="J32" s="160">
        <f>SUM('1月:12月'!J32)</f>
        <v>2</v>
      </c>
      <c r="K32" s="160">
        <f>SUM('1月:12月'!K32)</f>
        <v>5.5189000000000004</v>
      </c>
      <c r="L32" s="160">
        <f>SUM('1月:12月'!L32)</f>
        <v>6621.2950000000001</v>
      </c>
      <c r="M32" s="160">
        <f>SUM('1月:12月'!M32)</f>
        <v>821</v>
      </c>
      <c r="N32" s="160">
        <f>SUM('1月:12月'!N32)</f>
        <v>1509.8979999999999</v>
      </c>
      <c r="O32" s="160">
        <f>SUM('1月:12月'!O32)</f>
        <v>433267.15</v>
      </c>
      <c r="P32" s="160">
        <f>SUM('1月:12月'!P32)</f>
        <v>1389</v>
      </c>
      <c r="Q32" s="160">
        <f>SUM('1月:12月'!Q32)</f>
        <v>11680.0039</v>
      </c>
      <c r="R32" s="160">
        <f>SUM('1月:12月'!R32)</f>
        <v>1536813.6439999999</v>
      </c>
      <c r="S32" s="160">
        <f>SUM('1月:12月'!S32)</f>
        <v>0</v>
      </c>
      <c r="T32" s="160">
        <f>SUM('1月:12月'!T32)</f>
        <v>0</v>
      </c>
      <c r="U32" s="160">
        <f>SUM('1月:12月'!U32)</f>
        <v>0</v>
      </c>
      <c r="V32" s="160">
        <f>SUM('1月:12月'!V32)</f>
        <v>1389</v>
      </c>
      <c r="W32" s="160">
        <f>SUM('1月:12月'!W32)</f>
        <v>11680.0039</v>
      </c>
      <c r="X32" s="160">
        <f>SUM('1月:12月'!X32)</f>
        <v>1536813.6439999999</v>
      </c>
      <c r="Y32" s="160">
        <f>SUM('1月:12月'!Y32)</f>
        <v>1352</v>
      </c>
      <c r="Z32" s="160">
        <f>SUM('1月:12月'!Z32)</f>
        <v>8242.0000999999993</v>
      </c>
      <c r="AA32" s="160">
        <f>SUM('1月:12月'!AA32)</f>
        <v>1038431.9600000002</v>
      </c>
      <c r="AB32" s="160">
        <f>SUM('1月:12月'!AB32)</f>
        <v>0</v>
      </c>
      <c r="AC32" s="160">
        <f>SUM('1月:12月'!AC32)</f>
        <v>0</v>
      </c>
      <c r="AD32" s="160">
        <f>SUM('1月:12月'!AD32)</f>
        <v>0</v>
      </c>
      <c r="AE32" s="160">
        <f>SUM('1月:12月'!AE32)</f>
        <v>0</v>
      </c>
      <c r="AF32" s="160">
        <f>SUM('1月:12月'!AF32)</f>
        <v>0</v>
      </c>
      <c r="AG32" s="160">
        <f>SUM('1月:12月'!AG32)</f>
        <v>0</v>
      </c>
      <c r="AH32" s="160">
        <f>SUM('1月:12月'!AH32)</f>
        <v>0</v>
      </c>
      <c r="AI32" s="160">
        <f>SUM('1月:12月'!AI32)</f>
        <v>0</v>
      </c>
      <c r="AJ32" s="160">
        <f>SUM('1月:12月'!AJ32)</f>
        <v>0</v>
      </c>
      <c r="AK32" s="160">
        <f>SUM('1月:12月'!AK32)</f>
        <v>36</v>
      </c>
      <c r="AL32" s="160">
        <f>SUM('1月:12月'!AL32)</f>
        <v>1.2213999999999998</v>
      </c>
      <c r="AM32" s="160">
        <f>SUM('1月:12月'!AM32)</f>
        <v>10917.245999999999</v>
      </c>
      <c r="AN32" s="160">
        <f>SUM('1月:12月'!AN32)</f>
        <v>0</v>
      </c>
      <c r="AO32" s="160">
        <f>SUM('1月:12月'!AO32)</f>
        <v>0</v>
      </c>
      <c r="AP32" s="160">
        <f>SUM('1月:12月'!AP32)</f>
        <v>0</v>
      </c>
      <c r="AQ32" s="155">
        <f t="shared" si="1"/>
        <v>3600</v>
      </c>
      <c r="AR32" s="155">
        <f t="shared" si="2"/>
        <v>21438.642299999996</v>
      </c>
      <c r="AS32" s="155">
        <f t="shared" si="3"/>
        <v>3026051.2949999999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44">
        <f>SUM('1月:12月'!D33)</f>
        <v>0</v>
      </c>
      <c r="E33" s="44">
        <f>SUM('1月:12月'!E33)</f>
        <v>0</v>
      </c>
      <c r="F33" s="44">
        <f>SUM('1月:12月'!F33)</f>
        <v>0</v>
      </c>
      <c r="G33" s="44">
        <f>SUM('1月:12月'!G33)</f>
        <v>0</v>
      </c>
      <c r="H33" s="44">
        <f>SUM('1月:12月'!H33)</f>
        <v>0</v>
      </c>
      <c r="I33" s="44">
        <f>SUM('1月:12月'!I33)</f>
        <v>0</v>
      </c>
      <c r="J33" s="44">
        <f>SUM('1月:12月'!J33)</f>
        <v>0</v>
      </c>
      <c r="K33" s="44">
        <f>SUM('1月:12月'!K33)</f>
        <v>0</v>
      </c>
      <c r="L33" s="44">
        <f>SUM('1月:12月'!L33)</f>
        <v>0</v>
      </c>
      <c r="M33" s="44">
        <f>SUM('1月:12月'!M33)</f>
        <v>2</v>
      </c>
      <c r="N33" s="44">
        <f>SUM('1月:12月'!N33)</f>
        <v>11.4697</v>
      </c>
      <c r="O33" s="44">
        <f>SUM('1月:12月'!O33)</f>
        <v>2873.2559999999999</v>
      </c>
      <c r="P33" s="44">
        <f>SUM('1月:12月'!P33)</f>
        <v>11</v>
      </c>
      <c r="Q33" s="44">
        <f>SUM('1月:12月'!Q33)</f>
        <v>168.63079999999999</v>
      </c>
      <c r="R33" s="44">
        <f>SUM('1月:12月'!R33)</f>
        <v>12017.284</v>
      </c>
      <c r="S33" s="44">
        <f>SUM('1月:12月'!S33)</f>
        <v>0</v>
      </c>
      <c r="T33" s="44">
        <f>SUM('1月:12月'!T33)</f>
        <v>0</v>
      </c>
      <c r="U33" s="44">
        <f>SUM('1月:12月'!U33)</f>
        <v>0</v>
      </c>
      <c r="V33" s="44">
        <f>SUM('1月:12月'!V33)</f>
        <v>11</v>
      </c>
      <c r="W33" s="44">
        <f>SUM('1月:12月'!W33)</f>
        <v>168.63079999999999</v>
      </c>
      <c r="X33" s="44">
        <f>SUM('1月:12月'!X33)</f>
        <v>12017.284</v>
      </c>
      <c r="Y33" s="44">
        <f>SUM('1月:12月'!Y33)</f>
        <v>0</v>
      </c>
      <c r="Z33" s="44">
        <f>SUM('1月:12月'!Z33)</f>
        <v>0</v>
      </c>
      <c r="AA33" s="44">
        <f>SUM('1月:12月'!AA33)</f>
        <v>0</v>
      </c>
      <c r="AB33" s="44">
        <f>SUM('1月:12月'!AB33)</f>
        <v>0</v>
      </c>
      <c r="AC33" s="44">
        <f>SUM('1月:12月'!AC33)</f>
        <v>0</v>
      </c>
      <c r="AD33" s="44">
        <f>SUM('1月:12月'!AD33)</f>
        <v>0</v>
      </c>
      <c r="AE33" s="44">
        <f>SUM('1月:12月'!AE33)</f>
        <v>0</v>
      </c>
      <c r="AF33" s="44">
        <f>SUM('1月:12月'!AF33)</f>
        <v>0</v>
      </c>
      <c r="AG33" s="44">
        <f>SUM('1月:12月'!AG33)</f>
        <v>0</v>
      </c>
      <c r="AH33" s="44">
        <f>SUM('1月:12月'!AH33)</f>
        <v>0</v>
      </c>
      <c r="AI33" s="44">
        <f>SUM('1月:12月'!AI33)</f>
        <v>0</v>
      </c>
      <c r="AJ33" s="44">
        <f>SUM('1月:12月'!AJ33)</f>
        <v>0</v>
      </c>
      <c r="AK33" s="44">
        <f>SUM('1月:12月'!AK33)</f>
        <v>0</v>
      </c>
      <c r="AL33" s="44">
        <f>SUM('1月:12月'!AL33)</f>
        <v>0</v>
      </c>
      <c r="AM33" s="44">
        <f>SUM('1月:12月'!AM33)</f>
        <v>0</v>
      </c>
      <c r="AN33" s="44">
        <f>SUM('1月:12月'!AN33)</f>
        <v>0</v>
      </c>
      <c r="AO33" s="44">
        <f>SUM('1月:12月'!AO33)</f>
        <v>0</v>
      </c>
      <c r="AP33" s="44">
        <f>SUM('1月:12月'!AP33)</f>
        <v>0</v>
      </c>
      <c r="AQ33" s="50">
        <f t="shared" si="1"/>
        <v>13</v>
      </c>
      <c r="AR33" s="50">
        <f t="shared" si="2"/>
        <v>180.10049999999998</v>
      </c>
      <c r="AS33" s="50">
        <f t="shared" si="3"/>
        <v>14890.539999999999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160">
        <f>SUM('1月:12月'!D34)</f>
        <v>0</v>
      </c>
      <c r="E34" s="160">
        <f>SUM('1月:12月'!E34)</f>
        <v>0</v>
      </c>
      <c r="F34" s="160">
        <f>SUM('1月:12月'!F34)</f>
        <v>0</v>
      </c>
      <c r="G34" s="160">
        <f>SUM('1月:12月'!G34)</f>
        <v>70</v>
      </c>
      <c r="H34" s="160">
        <f>SUM('1月:12月'!H34)</f>
        <v>3.5798000000000001</v>
      </c>
      <c r="I34" s="160">
        <f>SUM('1月:12月'!I34)</f>
        <v>3265.857</v>
      </c>
      <c r="J34" s="160">
        <f>SUM('1月:12月'!J34)</f>
        <v>70</v>
      </c>
      <c r="K34" s="160">
        <f>SUM('1月:12月'!K34)</f>
        <v>3.5798000000000001</v>
      </c>
      <c r="L34" s="160">
        <f>SUM('1月:12月'!L34)</f>
        <v>3265.857</v>
      </c>
      <c r="M34" s="160">
        <f>SUM('1月:12月'!M34)</f>
        <v>845</v>
      </c>
      <c r="N34" s="160">
        <f>SUM('1月:12月'!N34)</f>
        <v>206.02670000000003</v>
      </c>
      <c r="O34" s="160">
        <f>SUM('1月:12月'!O34)</f>
        <v>60535.275000000001</v>
      </c>
      <c r="P34" s="160">
        <f>SUM('1月:12月'!P34)</f>
        <v>0</v>
      </c>
      <c r="Q34" s="160">
        <f>SUM('1月:12月'!Q34)</f>
        <v>0</v>
      </c>
      <c r="R34" s="160">
        <f>SUM('1月:12月'!R34)</f>
        <v>0</v>
      </c>
      <c r="S34" s="160">
        <f>SUM('1月:12月'!S34)</f>
        <v>0</v>
      </c>
      <c r="T34" s="160">
        <f>SUM('1月:12月'!T34)</f>
        <v>0</v>
      </c>
      <c r="U34" s="160">
        <f>SUM('1月:12月'!U34)</f>
        <v>0</v>
      </c>
      <c r="V34" s="160">
        <f>SUM('1月:12月'!V34)</f>
        <v>0</v>
      </c>
      <c r="W34" s="160">
        <f>SUM('1月:12月'!W34)</f>
        <v>0</v>
      </c>
      <c r="X34" s="160">
        <f>SUM('1月:12月'!X34)</f>
        <v>0</v>
      </c>
      <c r="Y34" s="160">
        <f>SUM('1月:12月'!Y34)</f>
        <v>0</v>
      </c>
      <c r="Z34" s="160">
        <f>SUM('1月:12月'!Z34)</f>
        <v>0</v>
      </c>
      <c r="AA34" s="160">
        <f>SUM('1月:12月'!AA34)</f>
        <v>0</v>
      </c>
      <c r="AB34" s="160">
        <f>SUM('1月:12月'!AB34)</f>
        <v>2493</v>
      </c>
      <c r="AC34" s="160">
        <f>SUM('1月:12月'!AC34)</f>
        <v>1097.8712800000001</v>
      </c>
      <c r="AD34" s="160">
        <f>SUM('1月:12月'!AD34)</f>
        <v>335597.272</v>
      </c>
      <c r="AE34" s="160">
        <f>SUM('1月:12月'!AE34)</f>
        <v>2</v>
      </c>
      <c r="AF34" s="160">
        <f>SUM('1月:12月'!AF34)</f>
        <v>11.674900000000001</v>
      </c>
      <c r="AG34" s="160">
        <f>SUM('1月:12月'!AG34)</f>
        <v>3920.6179999999999</v>
      </c>
      <c r="AH34" s="160">
        <f>SUM('1月:12月'!AH34)</f>
        <v>397</v>
      </c>
      <c r="AI34" s="160">
        <f>SUM('1月:12月'!AI34)</f>
        <v>192.49979999999999</v>
      </c>
      <c r="AJ34" s="160">
        <f>SUM('1月:12月'!AJ34)</f>
        <v>67164.877000000008</v>
      </c>
      <c r="AK34" s="160">
        <f>SUM('1月:12月'!AK34)</f>
        <v>4</v>
      </c>
      <c r="AL34" s="160">
        <f>SUM('1月:12月'!AL34)</f>
        <v>0.129</v>
      </c>
      <c r="AM34" s="160">
        <f>SUM('1月:12月'!AM34)</f>
        <v>99.465999999999994</v>
      </c>
      <c r="AN34" s="160">
        <f>SUM('1月:12月'!AN34)</f>
        <v>56</v>
      </c>
      <c r="AO34" s="160">
        <f>SUM('1月:12月'!AO34)</f>
        <v>0.6553000000000001</v>
      </c>
      <c r="AP34" s="160">
        <f>SUM('1月:12月'!AP34)</f>
        <v>393.52199999999993</v>
      </c>
      <c r="AQ34" s="155">
        <f t="shared" si="1"/>
        <v>3867</v>
      </c>
      <c r="AR34" s="155">
        <f t="shared" si="2"/>
        <v>1512.43678</v>
      </c>
      <c r="AS34" s="155">
        <f t="shared" si="3"/>
        <v>470976.88699999999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44">
        <f>SUM('1月:12月'!D35)</f>
        <v>0</v>
      </c>
      <c r="E35" s="44">
        <f>SUM('1月:12月'!E35)</f>
        <v>0</v>
      </c>
      <c r="F35" s="44">
        <f>SUM('1月:12月'!F35)</f>
        <v>0</v>
      </c>
      <c r="G35" s="44">
        <f>SUM('1月:12月'!G35)</f>
        <v>0</v>
      </c>
      <c r="H35" s="44">
        <f>SUM('1月:12月'!H35)</f>
        <v>0</v>
      </c>
      <c r="I35" s="44">
        <f>SUM('1月:12月'!I35)</f>
        <v>0</v>
      </c>
      <c r="J35" s="44">
        <f>SUM('1月:12月'!J35)</f>
        <v>0</v>
      </c>
      <c r="K35" s="44">
        <f>SUM('1月:12月'!K35)</f>
        <v>0</v>
      </c>
      <c r="L35" s="44">
        <f>SUM('1月:12月'!L35)</f>
        <v>0</v>
      </c>
      <c r="M35" s="44">
        <f>SUM('1月:12月'!M35)</f>
        <v>3</v>
      </c>
      <c r="N35" s="44">
        <f>SUM('1月:12月'!N35)</f>
        <v>1.2335</v>
      </c>
      <c r="O35" s="44">
        <f>SUM('1月:12月'!O35)</f>
        <v>129.232</v>
      </c>
      <c r="P35" s="44">
        <f>SUM('1月:12月'!P35)</f>
        <v>0</v>
      </c>
      <c r="Q35" s="44">
        <f>SUM('1月:12月'!Q35)</f>
        <v>0</v>
      </c>
      <c r="R35" s="44">
        <f>SUM('1月:12月'!R35)</f>
        <v>0</v>
      </c>
      <c r="S35" s="44">
        <f>SUM('1月:12月'!S35)</f>
        <v>0</v>
      </c>
      <c r="T35" s="44">
        <f>SUM('1月:12月'!T35)</f>
        <v>0</v>
      </c>
      <c r="U35" s="44">
        <f>SUM('1月:12月'!U35)</f>
        <v>0</v>
      </c>
      <c r="V35" s="44">
        <f>SUM('1月:12月'!V35)</f>
        <v>0</v>
      </c>
      <c r="W35" s="44">
        <f>SUM('1月:12月'!W35)</f>
        <v>0</v>
      </c>
      <c r="X35" s="44">
        <f>SUM('1月:12月'!X35)</f>
        <v>0</v>
      </c>
      <c r="Y35" s="44">
        <f>SUM('1月:12月'!Y35)</f>
        <v>0</v>
      </c>
      <c r="Z35" s="44">
        <f>SUM('1月:12月'!Z35)</f>
        <v>0</v>
      </c>
      <c r="AA35" s="44">
        <f>SUM('1月:12月'!AA35)</f>
        <v>0</v>
      </c>
      <c r="AB35" s="44">
        <f>SUM('1月:12月'!AB35)</f>
        <v>0</v>
      </c>
      <c r="AC35" s="44">
        <f>SUM('1月:12月'!AC35)</f>
        <v>0</v>
      </c>
      <c r="AD35" s="44">
        <f>SUM('1月:12月'!AD35)</f>
        <v>0</v>
      </c>
      <c r="AE35" s="44">
        <f>SUM('1月:12月'!AE35)</f>
        <v>0</v>
      </c>
      <c r="AF35" s="44">
        <f>SUM('1月:12月'!AF35)</f>
        <v>0</v>
      </c>
      <c r="AG35" s="44">
        <f>SUM('1月:12月'!AG35)</f>
        <v>0</v>
      </c>
      <c r="AH35" s="44">
        <f>SUM('1月:12月'!AH35)</f>
        <v>0</v>
      </c>
      <c r="AI35" s="44">
        <f>SUM('1月:12月'!AI35)</f>
        <v>0</v>
      </c>
      <c r="AJ35" s="44">
        <f>SUM('1月:12月'!AJ35)</f>
        <v>0</v>
      </c>
      <c r="AK35" s="44">
        <f>SUM('1月:12月'!AK35)</f>
        <v>0</v>
      </c>
      <c r="AL35" s="44">
        <f>SUM('1月:12月'!AL35)</f>
        <v>0</v>
      </c>
      <c r="AM35" s="44">
        <f>SUM('1月:12月'!AM35)</f>
        <v>0</v>
      </c>
      <c r="AN35" s="44">
        <f>SUM('1月:12月'!AN35)</f>
        <v>0</v>
      </c>
      <c r="AO35" s="44">
        <f>SUM('1月:12月'!AO35)</f>
        <v>0</v>
      </c>
      <c r="AP35" s="44">
        <f>SUM('1月:12月'!AP35)</f>
        <v>0</v>
      </c>
      <c r="AQ35" s="50">
        <f t="shared" si="1"/>
        <v>3</v>
      </c>
      <c r="AR35" s="50">
        <f t="shared" si="2"/>
        <v>1.2335</v>
      </c>
      <c r="AS35" s="50">
        <f t="shared" si="3"/>
        <v>129.232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160">
        <f>SUM('1月:12月'!D36)</f>
        <v>0</v>
      </c>
      <c r="E36" s="160">
        <f>SUM('1月:12月'!E36)</f>
        <v>0</v>
      </c>
      <c r="F36" s="160">
        <f>SUM('1月:12月'!F36)</f>
        <v>0</v>
      </c>
      <c r="G36" s="160">
        <f>SUM('1月:12月'!G36)</f>
        <v>0</v>
      </c>
      <c r="H36" s="160">
        <f>SUM('1月:12月'!H36)</f>
        <v>0</v>
      </c>
      <c r="I36" s="160">
        <f>SUM('1月:12月'!I36)</f>
        <v>0</v>
      </c>
      <c r="J36" s="160">
        <f>SUM('1月:12月'!J36)</f>
        <v>0</v>
      </c>
      <c r="K36" s="160">
        <f>SUM('1月:12月'!K36)</f>
        <v>0</v>
      </c>
      <c r="L36" s="160">
        <f>SUM('1月:12月'!L36)</f>
        <v>0</v>
      </c>
      <c r="M36" s="160">
        <f>SUM('1月:12月'!M36)</f>
        <v>0</v>
      </c>
      <c r="N36" s="160">
        <f>SUM('1月:12月'!N36)</f>
        <v>0</v>
      </c>
      <c r="O36" s="160">
        <f>SUM('1月:12月'!O36)</f>
        <v>0</v>
      </c>
      <c r="P36" s="160">
        <f>SUM('1月:12月'!P36)</f>
        <v>460</v>
      </c>
      <c r="Q36" s="160">
        <f>SUM('1月:12月'!Q36)</f>
        <v>935.15899999999999</v>
      </c>
      <c r="R36" s="160">
        <f>SUM('1月:12月'!R36)</f>
        <v>77642.017000000007</v>
      </c>
      <c r="S36" s="160">
        <f>SUM('1月:12月'!S36)</f>
        <v>0</v>
      </c>
      <c r="T36" s="160">
        <f>SUM('1月:12月'!T36)</f>
        <v>0</v>
      </c>
      <c r="U36" s="160">
        <f>SUM('1月:12月'!U36)</f>
        <v>0</v>
      </c>
      <c r="V36" s="160">
        <f>SUM('1月:12月'!V36)</f>
        <v>460</v>
      </c>
      <c r="W36" s="160">
        <f>SUM('1月:12月'!W36)</f>
        <v>935.15899999999999</v>
      </c>
      <c r="X36" s="160">
        <f>SUM('1月:12月'!X36)</f>
        <v>77642.017000000007</v>
      </c>
      <c r="Y36" s="160">
        <f>SUM('1月:12月'!Y36)</f>
        <v>89</v>
      </c>
      <c r="Z36" s="160">
        <f>SUM('1月:12月'!Z36)</f>
        <v>199.85599999999999</v>
      </c>
      <c r="AA36" s="160">
        <f>SUM('1月:12月'!AA36)</f>
        <v>16718.657999999999</v>
      </c>
      <c r="AB36" s="160">
        <f>SUM('1月:12月'!AB36)</f>
        <v>0</v>
      </c>
      <c r="AC36" s="160">
        <f>SUM('1月:12月'!AC36)</f>
        <v>0</v>
      </c>
      <c r="AD36" s="160">
        <f>SUM('1月:12月'!AD36)</f>
        <v>0</v>
      </c>
      <c r="AE36" s="160">
        <f>SUM('1月:12月'!AE36)</f>
        <v>0</v>
      </c>
      <c r="AF36" s="160">
        <f>SUM('1月:12月'!AF36)</f>
        <v>0</v>
      </c>
      <c r="AG36" s="160">
        <f>SUM('1月:12月'!AG36)</f>
        <v>0</v>
      </c>
      <c r="AH36" s="160">
        <f>SUM('1月:12月'!AH36)</f>
        <v>8</v>
      </c>
      <c r="AI36" s="160">
        <f>SUM('1月:12月'!AI36)</f>
        <v>5.4128999999999996</v>
      </c>
      <c r="AJ36" s="160">
        <f>SUM('1月:12月'!AJ36)</f>
        <v>1626.444</v>
      </c>
      <c r="AK36" s="160">
        <f>SUM('1月:12月'!AK36)</f>
        <v>0</v>
      </c>
      <c r="AL36" s="160">
        <f>SUM('1月:12月'!AL36)</f>
        <v>0</v>
      </c>
      <c r="AM36" s="160">
        <f>SUM('1月:12月'!AM36)</f>
        <v>0</v>
      </c>
      <c r="AN36" s="160">
        <f>SUM('1月:12月'!AN36)</f>
        <v>0</v>
      </c>
      <c r="AO36" s="160">
        <f>SUM('1月:12月'!AO36)</f>
        <v>0</v>
      </c>
      <c r="AP36" s="160">
        <f>SUM('1月:12月'!AP36)</f>
        <v>0</v>
      </c>
      <c r="AQ36" s="155">
        <f t="shared" si="1"/>
        <v>557</v>
      </c>
      <c r="AR36" s="155">
        <f t="shared" si="2"/>
        <v>1140.4278999999999</v>
      </c>
      <c r="AS36" s="155">
        <f t="shared" si="3"/>
        <v>95987.119000000006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44">
        <f>SUM('1月:12月'!D37)</f>
        <v>0</v>
      </c>
      <c r="E37" s="44">
        <f>SUM('1月:12月'!E37)</f>
        <v>0</v>
      </c>
      <c r="F37" s="44">
        <f>SUM('1月:12月'!F37)</f>
        <v>0</v>
      </c>
      <c r="G37" s="44">
        <f>SUM('1月:12月'!G37)</f>
        <v>0</v>
      </c>
      <c r="H37" s="44">
        <f>SUM('1月:12月'!H37)</f>
        <v>0</v>
      </c>
      <c r="I37" s="44">
        <f>SUM('1月:12月'!I37)</f>
        <v>0</v>
      </c>
      <c r="J37" s="44">
        <f>SUM('1月:12月'!J37)</f>
        <v>0</v>
      </c>
      <c r="K37" s="44">
        <f>SUM('1月:12月'!K37)</f>
        <v>0</v>
      </c>
      <c r="L37" s="44">
        <f>SUM('1月:12月'!L37)</f>
        <v>0</v>
      </c>
      <c r="M37" s="44">
        <f>SUM('1月:12月'!M37)</f>
        <v>0</v>
      </c>
      <c r="N37" s="44">
        <f>SUM('1月:12月'!N37)</f>
        <v>0</v>
      </c>
      <c r="O37" s="44">
        <f>SUM('1月:12月'!O37)</f>
        <v>0</v>
      </c>
      <c r="P37" s="44">
        <f>SUM('1月:12月'!P37)</f>
        <v>0</v>
      </c>
      <c r="Q37" s="44">
        <f>SUM('1月:12月'!Q37)</f>
        <v>0</v>
      </c>
      <c r="R37" s="44">
        <f>SUM('1月:12月'!R37)</f>
        <v>0</v>
      </c>
      <c r="S37" s="44">
        <f>SUM('1月:12月'!S37)</f>
        <v>0</v>
      </c>
      <c r="T37" s="44">
        <f>SUM('1月:12月'!T37)</f>
        <v>0</v>
      </c>
      <c r="U37" s="44">
        <f>SUM('1月:12月'!U37)</f>
        <v>0</v>
      </c>
      <c r="V37" s="44">
        <f>SUM('1月:12月'!V37)</f>
        <v>0</v>
      </c>
      <c r="W37" s="44">
        <f>SUM('1月:12月'!W37)</f>
        <v>0</v>
      </c>
      <c r="X37" s="44">
        <f>SUM('1月:12月'!X37)</f>
        <v>0</v>
      </c>
      <c r="Y37" s="44">
        <f>SUM('1月:12月'!Y37)</f>
        <v>0</v>
      </c>
      <c r="Z37" s="44">
        <f>SUM('1月:12月'!Z37)</f>
        <v>0</v>
      </c>
      <c r="AA37" s="44">
        <f>SUM('1月:12月'!AA37)</f>
        <v>0</v>
      </c>
      <c r="AB37" s="44">
        <f>SUM('1月:12月'!AB37)</f>
        <v>0</v>
      </c>
      <c r="AC37" s="44">
        <f>SUM('1月:12月'!AC37)</f>
        <v>0</v>
      </c>
      <c r="AD37" s="44">
        <f>SUM('1月:12月'!AD37)</f>
        <v>0</v>
      </c>
      <c r="AE37" s="44">
        <f>SUM('1月:12月'!AE37)</f>
        <v>0</v>
      </c>
      <c r="AF37" s="44">
        <f>SUM('1月:12月'!AF37)</f>
        <v>0</v>
      </c>
      <c r="AG37" s="44">
        <f>SUM('1月:12月'!AG37)</f>
        <v>0</v>
      </c>
      <c r="AH37" s="44">
        <f>SUM('1月:12月'!AH37)</f>
        <v>0</v>
      </c>
      <c r="AI37" s="44">
        <f>SUM('1月:12月'!AI37)</f>
        <v>0</v>
      </c>
      <c r="AJ37" s="44">
        <f>SUM('1月:12月'!AJ37)</f>
        <v>0</v>
      </c>
      <c r="AK37" s="44">
        <f>SUM('1月:12月'!AK37)</f>
        <v>0</v>
      </c>
      <c r="AL37" s="44">
        <f>SUM('1月:12月'!AL37)</f>
        <v>0</v>
      </c>
      <c r="AM37" s="44">
        <f>SUM('1月:12月'!AM37)</f>
        <v>0</v>
      </c>
      <c r="AN37" s="44">
        <f>SUM('1月:12月'!AN37)</f>
        <v>0</v>
      </c>
      <c r="AO37" s="44">
        <f>SUM('1月:12月'!AO37)</f>
        <v>0</v>
      </c>
      <c r="AP37" s="44">
        <f>SUM('1月:12月'!AP37)</f>
        <v>0</v>
      </c>
      <c r="AQ37" s="50">
        <f t="shared" si="1"/>
        <v>0</v>
      </c>
      <c r="AR37" s="50">
        <f t="shared" si="2"/>
        <v>0</v>
      </c>
      <c r="AS37" s="50">
        <f t="shared" si="3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160">
        <f>SUM('1月:12月'!D38)</f>
        <v>190</v>
      </c>
      <c r="E38" s="160">
        <f>SUM('1月:12月'!E38)</f>
        <v>23.3889</v>
      </c>
      <c r="F38" s="160">
        <f>SUM('1月:12月'!F38)</f>
        <v>14773.020423036854</v>
      </c>
      <c r="G38" s="160">
        <f>SUM('1月:12月'!G38)</f>
        <v>0</v>
      </c>
      <c r="H38" s="160">
        <f>SUM('1月:12月'!H38)</f>
        <v>0</v>
      </c>
      <c r="I38" s="160">
        <f>SUM('1月:12月'!I38)</f>
        <v>0</v>
      </c>
      <c r="J38" s="160">
        <f>SUM('1月:12月'!J38)</f>
        <v>190</v>
      </c>
      <c r="K38" s="160">
        <f>SUM('1月:12月'!K38)</f>
        <v>23.3889</v>
      </c>
      <c r="L38" s="160">
        <f>SUM('1月:12月'!L38)</f>
        <v>14773.020423036854</v>
      </c>
      <c r="M38" s="160">
        <f>SUM('1月:12月'!M38)</f>
        <v>802</v>
      </c>
      <c r="N38" s="160">
        <f>SUM('1月:12月'!N38)</f>
        <v>3829.83</v>
      </c>
      <c r="O38" s="160">
        <f>SUM('1月:12月'!O38)</f>
        <v>125570.59899999999</v>
      </c>
      <c r="P38" s="160">
        <f>SUM('1月:12月'!P38)</f>
        <v>0</v>
      </c>
      <c r="Q38" s="160">
        <f>SUM('1月:12月'!Q38)</f>
        <v>0</v>
      </c>
      <c r="R38" s="160">
        <f>SUM('1月:12月'!R38)</f>
        <v>0</v>
      </c>
      <c r="S38" s="160">
        <f>SUM('1月:12月'!S38)</f>
        <v>0</v>
      </c>
      <c r="T38" s="160">
        <f>SUM('1月:12月'!T38)</f>
        <v>0</v>
      </c>
      <c r="U38" s="160">
        <f>SUM('1月:12月'!U38)</f>
        <v>0</v>
      </c>
      <c r="V38" s="160">
        <f>SUM('1月:12月'!V38)</f>
        <v>0</v>
      </c>
      <c r="W38" s="160">
        <f>SUM('1月:12月'!W38)</f>
        <v>0</v>
      </c>
      <c r="X38" s="160">
        <f>SUM('1月:12月'!X38)</f>
        <v>0</v>
      </c>
      <c r="Y38" s="160">
        <f>SUM('1月:12月'!Y38)</f>
        <v>1004</v>
      </c>
      <c r="Z38" s="160">
        <f>SUM('1月:12月'!Z38)</f>
        <v>5580.22</v>
      </c>
      <c r="AA38" s="160">
        <f>SUM('1月:12月'!AA38)</f>
        <v>202301.87299999999</v>
      </c>
      <c r="AB38" s="160">
        <f>SUM('1月:12月'!AB38)</f>
        <v>3242</v>
      </c>
      <c r="AC38" s="160">
        <f>SUM('1月:12月'!AC38)</f>
        <v>4020.4411000000005</v>
      </c>
      <c r="AD38" s="160">
        <f>SUM('1月:12月'!AD38)</f>
        <v>242170.43399999998</v>
      </c>
      <c r="AE38" s="160">
        <f>SUM('1月:12月'!AE38)</f>
        <v>0</v>
      </c>
      <c r="AF38" s="160">
        <f>SUM('1月:12月'!AF38)</f>
        <v>0</v>
      </c>
      <c r="AG38" s="160">
        <f>SUM('1月:12月'!AG38)</f>
        <v>0</v>
      </c>
      <c r="AH38" s="160">
        <f>SUM('1月:12月'!AH38)</f>
        <v>3</v>
      </c>
      <c r="AI38" s="160">
        <f>SUM('1月:12月'!AI38)</f>
        <v>2.1949999999999998</v>
      </c>
      <c r="AJ38" s="160">
        <f>SUM('1月:12月'!AJ38)</f>
        <v>397.33499999999998</v>
      </c>
      <c r="AK38" s="160">
        <f>SUM('1月:12月'!AK38)</f>
        <v>0</v>
      </c>
      <c r="AL38" s="160">
        <f>SUM('1月:12月'!AL38)</f>
        <v>0</v>
      </c>
      <c r="AM38" s="160">
        <f>SUM('1月:12月'!AM38)</f>
        <v>0</v>
      </c>
      <c r="AN38" s="160">
        <f>SUM('1月:12月'!AN38)</f>
        <v>27</v>
      </c>
      <c r="AO38" s="160">
        <f>SUM('1月:12月'!AO38)</f>
        <v>2.0648499999999999</v>
      </c>
      <c r="AP38" s="160">
        <f>SUM('1月:12月'!AP38)</f>
        <v>3516.5050000000001</v>
      </c>
      <c r="AQ38" s="155">
        <f t="shared" si="1"/>
        <v>5268</v>
      </c>
      <c r="AR38" s="155">
        <f t="shared" si="2"/>
        <v>13458.139850000001</v>
      </c>
      <c r="AS38" s="155">
        <f t="shared" si="3"/>
        <v>588729.76642303681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44">
        <f>SUM('1月:12月'!D39)</f>
        <v>0</v>
      </c>
      <c r="E39" s="44">
        <f>SUM('1月:12月'!E39)</f>
        <v>0</v>
      </c>
      <c r="F39" s="44">
        <f>SUM('1月:12月'!F39)</f>
        <v>0</v>
      </c>
      <c r="G39" s="44">
        <f>SUM('1月:12月'!G39)</f>
        <v>0</v>
      </c>
      <c r="H39" s="44">
        <f>SUM('1月:12月'!H39)</f>
        <v>0</v>
      </c>
      <c r="I39" s="44">
        <f>SUM('1月:12月'!I39)</f>
        <v>0</v>
      </c>
      <c r="J39" s="44">
        <f>SUM('1月:12月'!J39)</f>
        <v>0</v>
      </c>
      <c r="K39" s="44">
        <f>SUM('1月:12月'!K39)</f>
        <v>0</v>
      </c>
      <c r="L39" s="44">
        <f>SUM('1月:12月'!L39)</f>
        <v>0</v>
      </c>
      <c r="M39" s="44">
        <f>SUM('1月:12月'!M39)</f>
        <v>0</v>
      </c>
      <c r="N39" s="44">
        <f>SUM('1月:12月'!N39)</f>
        <v>0</v>
      </c>
      <c r="O39" s="44">
        <f>SUM('1月:12月'!O39)</f>
        <v>0</v>
      </c>
      <c r="P39" s="44">
        <f>SUM('1月:12月'!P39)</f>
        <v>0</v>
      </c>
      <c r="Q39" s="44">
        <f>SUM('1月:12月'!Q39)</f>
        <v>0</v>
      </c>
      <c r="R39" s="44">
        <f>SUM('1月:12月'!R39)</f>
        <v>0</v>
      </c>
      <c r="S39" s="44">
        <f>SUM('1月:12月'!S39)</f>
        <v>0</v>
      </c>
      <c r="T39" s="44">
        <f>SUM('1月:12月'!T39)</f>
        <v>0</v>
      </c>
      <c r="U39" s="44">
        <f>SUM('1月:12月'!U39)</f>
        <v>0</v>
      </c>
      <c r="V39" s="44">
        <f>SUM('1月:12月'!V39)</f>
        <v>0</v>
      </c>
      <c r="W39" s="44">
        <f>SUM('1月:12月'!W39)</f>
        <v>0</v>
      </c>
      <c r="X39" s="44">
        <f>SUM('1月:12月'!X39)</f>
        <v>0</v>
      </c>
      <c r="Y39" s="44">
        <f>SUM('1月:12月'!Y39)</f>
        <v>0</v>
      </c>
      <c r="Z39" s="44">
        <f>SUM('1月:12月'!Z39)</f>
        <v>0</v>
      </c>
      <c r="AA39" s="44">
        <f>SUM('1月:12月'!AA39)</f>
        <v>0</v>
      </c>
      <c r="AB39" s="44">
        <f>SUM('1月:12月'!AB39)</f>
        <v>0</v>
      </c>
      <c r="AC39" s="44">
        <f>SUM('1月:12月'!AC39)</f>
        <v>0</v>
      </c>
      <c r="AD39" s="44">
        <f>SUM('1月:12月'!AD39)</f>
        <v>0</v>
      </c>
      <c r="AE39" s="44">
        <f>SUM('1月:12月'!AE39)</f>
        <v>0</v>
      </c>
      <c r="AF39" s="44">
        <f>SUM('1月:12月'!AF39)</f>
        <v>0</v>
      </c>
      <c r="AG39" s="44">
        <f>SUM('1月:12月'!AG39)</f>
        <v>0</v>
      </c>
      <c r="AH39" s="44">
        <f>SUM('1月:12月'!AH39)</f>
        <v>0</v>
      </c>
      <c r="AI39" s="44">
        <f>SUM('1月:12月'!AI39)</f>
        <v>0</v>
      </c>
      <c r="AJ39" s="44">
        <f>SUM('1月:12月'!AJ39)</f>
        <v>0</v>
      </c>
      <c r="AK39" s="44">
        <f>SUM('1月:12月'!AK39)</f>
        <v>0</v>
      </c>
      <c r="AL39" s="44">
        <f>SUM('1月:12月'!AL39)</f>
        <v>0</v>
      </c>
      <c r="AM39" s="44">
        <f>SUM('1月:12月'!AM39)</f>
        <v>0</v>
      </c>
      <c r="AN39" s="44">
        <f>SUM('1月:12月'!AN39)</f>
        <v>0</v>
      </c>
      <c r="AO39" s="44">
        <f>SUM('1月:12月'!AO39)</f>
        <v>0</v>
      </c>
      <c r="AP39" s="44">
        <f>SUM('1月:12月'!AP39)</f>
        <v>0</v>
      </c>
      <c r="AQ39" s="50">
        <f t="shared" si="1"/>
        <v>0</v>
      </c>
      <c r="AR39" s="50">
        <f t="shared" si="2"/>
        <v>0</v>
      </c>
      <c r="AS39" s="50">
        <f t="shared" si="3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160">
        <f>SUM('1月:12月'!D40)</f>
        <v>0</v>
      </c>
      <c r="E40" s="160">
        <f>SUM('1月:12月'!E40)</f>
        <v>0</v>
      </c>
      <c r="F40" s="160">
        <f>SUM('1月:12月'!F40)</f>
        <v>0</v>
      </c>
      <c r="G40" s="160">
        <f>SUM('1月:12月'!G40)</f>
        <v>0</v>
      </c>
      <c r="H40" s="160">
        <f>SUM('1月:12月'!H40)</f>
        <v>0</v>
      </c>
      <c r="I40" s="160">
        <f>SUM('1月:12月'!I40)</f>
        <v>0</v>
      </c>
      <c r="J40" s="160">
        <f>SUM('1月:12月'!J40)</f>
        <v>0</v>
      </c>
      <c r="K40" s="160">
        <f>SUM('1月:12月'!K40)</f>
        <v>0</v>
      </c>
      <c r="L40" s="160">
        <f>SUM('1月:12月'!L40)</f>
        <v>0</v>
      </c>
      <c r="M40" s="160">
        <f>SUM('1月:12月'!M40)</f>
        <v>3</v>
      </c>
      <c r="N40" s="160">
        <f>SUM('1月:12月'!N40)</f>
        <v>17.492699999999999</v>
      </c>
      <c r="O40" s="160">
        <f>SUM('1月:12月'!O40)</f>
        <v>9592.2060000000001</v>
      </c>
      <c r="P40" s="160">
        <f>SUM('1月:12月'!P40)</f>
        <v>0</v>
      </c>
      <c r="Q40" s="160">
        <f>SUM('1月:12月'!Q40)</f>
        <v>0</v>
      </c>
      <c r="R40" s="160">
        <f>SUM('1月:12月'!R40)</f>
        <v>0</v>
      </c>
      <c r="S40" s="160">
        <f>SUM('1月:12月'!S40)</f>
        <v>0</v>
      </c>
      <c r="T40" s="160">
        <f>SUM('1月:12月'!T40)</f>
        <v>0</v>
      </c>
      <c r="U40" s="160">
        <f>SUM('1月:12月'!U40)</f>
        <v>0</v>
      </c>
      <c r="V40" s="160">
        <f>SUM('1月:12月'!V40)</f>
        <v>0</v>
      </c>
      <c r="W40" s="160">
        <f>SUM('1月:12月'!W40)</f>
        <v>0</v>
      </c>
      <c r="X40" s="160">
        <f>SUM('1月:12月'!X40)</f>
        <v>0</v>
      </c>
      <c r="Y40" s="160">
        <f>SUM('1月:12月'!Y40)</f>
        <v>0</v>
      </c>
      <c r="Z40" s="160">
        <f>SUM('1月:12月'!Z40)</f>
        <v>0</v>
      </c>
      <c r="AA40" s="160">
        <f>SUM('1月:12月'!AA40)</f>
        <v>0</v>
      </c>
      <c r="AB40" s="160">
        <f>SUM('1月:12月'!AB40)</f>
        <v>0</v>
      </c>
      <c r="AC40" s="160">
        <f>SUM('1月:12月'!AC40)</f>
        <v>0</v>
      </c>
      <c r="AD40" s="160">
        <f>SUM('1月:12月'!AD40)</f>
        <v>0</v>
      </c>
      <c r="AE40" s="160">
        <f>SUM('1月:12月'!AE40)</f>
        <v>0</v>
      </c>
      <c r="AF40" s="160">
        <f>SUM('1月:12月'!AF40)</f>
        <v>0</v>
      </c>
      <c r="AG40" s="160">
        <f>SUM('1月:12月'!AG40)</f>
        <v>0</v>
      </c>
      <c r="AH40" s="160">
        <f>SUM('1月:12月'!AH40)</f>
        <v>0</v>
      </c>
      <c r="AI40" s="160">
        <f>SUM('1月:12月'!AI40)</f>
        <v>0</v>
      </c>
      <c r="AJ40" s="160">
        <f>SUM('1月:12月'!AJ40)</f>
        <v>0</v>
      </c>
      <c r="AK40" s="160">
        <f>SUM('1月:12月'!AK40)</f>
        <v>0</v>
      </c>
      <c r="AL40" s="160">
        <f>SUM('1月:12月'!AL40)</f>
        <v>0</v>
      </c>
      <c r="AM40" s="160">
        <f>SUM('1月:12月'!AM40)</f>
        <v>0</v>
      </c>
      <c r="AN40" s="160">
        <f>SUM('1月:12月'!AN40)</f>
        <v>0</v>
      </c>
      <c r="AO40" s="160">
        <f>SUM('1月:12月'!AO40)</f>
        <v>0</v>
      </c>
      <c r="AP40" s="160">
        <f>SUM('1月:12月'!AP40)</f>
        <v>0</v>
      </c>
      <c r="AQ40" s="155">
        <f t="shared" si="1"/>
        <v>3</v>
      </c>
      <c r="AR40" s="155">
        <f t="shared" si="2"/>
        <v>17.492699999999999</v>
      </c>
      <c r="AS40" s="155">
        <f t="shared" si="3"/>
        <v>9592.2060000000001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44">
        <f>SUM('1月:12月'!D41)</f>
        <v>0</v>
      </c>
      <c r="E41" s="44">
        <f>SUM('1月:12月'!E41)</f>
        <v>0</v>
      </c>
      <c r="F41" s="44">
        <f>SUM('1月:12月'!F41)</f>
        <v>0</v>
      </c>
      <c r="G41" s="44">
        <f>SUM('1月:12月'!G41)</f>
        <v>0</v>
      </c>
      <c r="H41" s="44">
        <f>SUM('1月:12月'!H41)</f>
        <v>0</v>
      </c>
      <c r="I41" s="44">
        <f>SUM('1月:12月'!I41)</f>
        <v>0</v>
      </c>
      <c r="J41" s="44">
        <f>SUM('1月:12月'!J41)</f>
        <v>0</v>
      </c>
      <c r="K41" s="44">
        <f>SUM('1月:12月'!K41)</f>
        <v>0</v>
      </c>
      <c r="L41" s="44">
        <f>SUM('1月:12月'!L41)</f>
        <v>0</v>
      </c>
      <c r="M41" s="44">
        <f>SUM('1月:12月'!M41)</f>
        <v>0</v>
      </c>
      <c r="N41" s="44">
        <f>SUM('1月:12月'!N41)</f>
        <v>0</v>
      </c>
      <c r="O41" s="44">
        <f>SUM('1月:12月'!O41)</f>
        <v>0</v>
      </c>
      <c r="P41" s="44">
        <f>SUM('1月:12月'!P41)</f>
        <v>0</v>
      </c>
      <c r="Q41" s="44">
        <f>SUM('1月:12月'!Q41)</f>
        <v>0</v>
      </c>
      <c r="R41" s="44">
        <f>SUM('1月:12月'!R41)</f>
        <v>0</v>
      </c>
      <c r="S41" s="44">
        <f>SUM('1月:12月'!S41)</f>
        <v>0</v>
      </c>
      <c r="T41" s="44">
        <f>SUM('1月:12月'!T41)</f>
        <v>0</v>
      </c>
      <c r="U41" s="44">
        <f>SUM('1月:12月'!U41)</f>
        <v>0</v>
      </c>
      <c r="V41" s="44">
        <f>SUM('1月:12月'!V41)</f>
        <v>0</v>
      </c>
      <c r="W41" s="44">
        <f>SUM('1月:12月'!W41)</f>
        <v>0</v>
      </c>
      <c r="X41" s="44">
        <f>SUM('1月:12月'!X41)</f>
        <v>0</v>
      </c>
      <c r="Y41" s="44">
        <f>SUM('1月:12月'!Y41)</f>
        <v>0</v>
      </c>
      <c r="Z41" s="44">
        <f>SUM('1月:12月'!Z41)</f>
        <v>0</v>
      </c>
      <c r="AA41" s="44">
        <f>SUM('1月:12月'!AA41)</f>
        <v>0</v>
      </c>
      <c r="AB41" s="44">
        <f>SUM('1月:12月'!AB41)</f>
        <v>0</v>
      </c>
      <c r="AC41" s="44">
        <f>SUM('1月:12月'!AC41)</f>
        <v>0</v>
      </c>
      <c r="AD41" s="44">
        <f>SUM('1月:12月'!AD41)</f>
        <v>0</v>
      </c>
      <c r="AE41" s="44">
        <f>SUM('1月:12月'!AE41)</f>
        <v>0</v>
      </c>
      <c r="AF41" s="44">
        <f>SUM('1月:12月'!AF41)</f>
        <v>0</v>
      </c>
      <c r="AG41" s="44">
        <f>SUM('1月:12月'!AG41)</f>
        <v>0</v>
      </c>
      <c r="AH41" s="44">
        <f>SUM('1月:12月'!AH41)</f>
        <v>0</v>
      </c>
      <c r="AI41" s="44">
        <f>SUM('1月:12月'!AI41)</f>
        <v>0</v>
      </c>
      <c r="AJ41" s="44">
        <f>SUM('1月:12月'!AJ41)</f>
        <v>0</v>
      </c>
      <c r="AK41" s="44">
        <f>SUM('1月:12月'!AK41)</f>
        <v>0</v>
      </c>
      <c r="AL41" s="44">
        <f>SUM('1月:12月'!AL41)</f>
        <v>0</v>
      </c>
      <c r="AM41" s="44">
        <f>SUM('1月:12月'!AM41)</f>
        <v>0</v>
      </c>
      <c r="AN41" s="44">
        <f>SUM('1月:12月'!AN41)</f>
        <v>0</v>
      </c>
      <c r="AO41" s="44">
        <f>SUM('1月:12月'!AO41)</f>
        <v>0</v>
      </c>
      <c r="AP41" s="44">
        <f>SUM('1月:12月'!AP41)</f>
        <v>0</v>
      </c>
      <c r="AQ41" s="50">
        <f t="shared" si="1"/>
        <v>0</v>
      </c>
      <c r="AR41" s="50">
        <f t="shared" si="2"/>
        <v>0</v>
      </c>
      <c r="AS41" s="50">
        <f t="shared" si="3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160">
        <f>SUM('1月:12月'!D42)</f>
        <v>9</v>
      </c>
      <c r="E42" s="160">
        <f>SUM('1月:12月'!E42)</f>
        <v>125.11</v>
      </c>
      <c r="F42" s="160">
        <f>SUM('1月:12月'!F42)</f>
        <v>68906.426357270946</v>
      </c>
      <c r="G42" s="160">
        <f>SUM('1月:12月'!G42)</f>
        <v>11</v>
      </c>
      <c r="H42" s="160">
        <f>SUM('1月:12月'!H42)</f>
        <v>156.2672</v>
      </c>
      <c r="I42" s="160">
        <f>SUM('1月:12月'!I42)</f>
        <v>70114.69</v>
      </c>
      <c r="J42" s="160">
        <f>SUM('1月:12月'!J42)</f>
        <v>20</v>
      </c>
      <c r="K42" s="160">
        <f>SUM('1月:12月'!K42)</f>
        <v>281.37720000000002</v>
      </c>
      <c r="L42" s="160">
        <f>SUM('1月:12月'!L42)</f>
        <v>139021.11635727095</v>
      </c>
      <c r="M42" s="160">
        <f>SUM('1月:12月'!M42)</f>
        <v>181</v>
      </c>
      <c r="N42" s="160">
        <f>SUM('1月:12月'!N42)</f>
        <v>6427.6673000000001</v>
      </c>
      <c r="O42" s="160">
        <f>SUM('1月:12月'!O42)</f>
        <v>1977936.5880000002</v>
      </c>
      <c r="P42" s="160">
        <f>SUM('1月:12月'!P42)</f>
        <v>0</v>
      </c>
      <c r="Q42" s="160">
        <f>SUM('1月:12月'!Q42)</f>
        <v>0</v>
      </c>
      <c r="R42" s="160">
        <f>SUM('1月:12月'!R42)</f>
        <v>0</v>
      </c>
      <c r="S42" s="160">
        <f>SUM('1月:12月'!S42)</f>
        <v>0</v>
      </c>
      <c r="T42" s="160">
        <f>SUM('1月:12月'!T42)</f>
        <v>0</v>
      </c>
      <c r="U42" s="160">
        <f>SUM('1月:12月'!U42)</f>
        <v>0</v>
      </c>
      <c r="V42" s="160">
        <f>SUM('1月:12月'!V42)</f>
        <v>0</v>
      </c>
      <c r="W42" s="160">
        <f>SUM('1月:12月'!W42)</f>
        <v>0</v>
      </c>
      <c r="X42" s="160">
        <f>SUM('1月:12月'!X42)</f>
        <v>0</v>
      </c>
      <c r="Y42" s="160">
        <f>SUM('1月:12月'!Y42)</f>
        <v>0</v>
      </c>
      <c r="Z42" s="160">
        <f>SUM('1月:12月'!Z42)</f>
        <v>0</v>
      </c>
      <c r="AA42" s="160">
        <f>SUM('1月:12月'!AA42)</f>
        <v>0</v>
      </c>
      <c r="AB42" s="160">
        <f>SUM('1月:12月'!AB42)</f>
        <v>0</v>
      </c>
      <c r="AC42" s="160">
        <f>SUM('1月:12月'!AC42)</f>
        <v>0</v>
      </c>
      <c r="AD42" s="160">
        <f>SUM('1月:12月'!AD42)</f>
        <v>0</v>
      </c>
      <c r="AE42" s="160">
        <f>SUM('1月:12月'!AE42)</f>
        <v>0</v>
      </c>
      <c r="AF42" s="160">
        <f>SUM('1月:12月'!AF42)</f>
        <v>0</v>
      </c>
      <c r="AG42" s="160">
        <f>SUM('1月:12月'!AG42)</f>
        <v>0</v>
      </c>
      <c r="AH42" s="160">
        <f>SUM('1月:12月'!AH42)</f>
        <v>0</v>
      </c>
      <c r="AI42" s="160">
        <f>SUM('1月:12月'!AI42)</f>
        <v>0</v>
      </c>
      <c r="AJ42" s="160">
        <f>SUM('1月:12月'!AJ42)</f>
        <v>0</v>
      </c>
      <c r="AK42" s="160">
        <f>SUM('1月:12月'!AK42)</f>
        <v>0</v>
      </c>
      <c r="AL42" s="160">
        <f>SUM('1月:12月'!AL42)</f>
        <v>0</v>
      </c>
      <c r="AM42" s="160">
        <f>SUM('1月:12月'!AM42)</f>
        <v>0</v>
      </c>
      <c r="AN42" s="160">
        <f>SUM('1月:12月'!AN42)</f>
        <v>0</v>
      </c>
      <c r="AO42" s="160">
        <f>SUM('1月:12月'!AO42)</f>
        <v>0</v>
      </c>
      <c r="AP42" s="160">
        <f>SUM('1月:12月'!AP42)</f>
        <v>0</v>
      </c>
      <c r="AQ42" s="155">
        <f t="shared" si="1"/>
        <v>201</v>
      </c>
      <c r="AR42" s="155">
        <f t="shared" si="2"/>
        <v>6709.0445</v>
      </c>
      <c r="AS42" s="155">
        <f t="shared" si="3"/>
        <v>2116957.7043572711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44">
        <f>SUM('1月:12月'!D43)</f>
        <v>214</v>
      </c>
      <c r="E43" s="44">
        <f>SUM('1月:12月'!E43)</f>
        <v>2314.9143000000004</v>
      </c>
      <c r="F43" s="44">
        <f>SUM('1月:12月'!F43)</f>
        <v>1896797.8376992727</v>
      </c>
      <c r="G43" s="44">
        <f>SUM('1月:12月'!G43)</f>
        <v>190</v>
      </c>
      <c r="H43" s="44">
        <f>SUM('1月:12月'!H43)</f>
        <v>2460.1503999999995</v>
      </c>
      <c r="I43" s="44">
        <f>SUM('1月:12月'!I43)</f>
        <v>1754237.997</v>
      </c>
      <c r="J43" s="44">
        <f>SUM('1月:12月'!J43)</f>
        <v>404</v>
      </c>
      <c r="K43" s="44">
        <f>SUM('1月:12月'!K43)</f>
        <v>4775.0646999999999</v>
      </c>
      <c r="L43" s="44">
        <f>SUM('1月:12月'!L43)</f>
        <v>3651035.8346992731</v>
      </c>
      <c r="M43" s="44">
        <f>SUM('1月:12月'!M43)</f>
        <v>142</v>
      </c>
      <c r="N43" s="44">
        <f>SUM('1月:12月'!N43)</f>
        <v>2323.6784000000002</v>
      </c>
      <c r="O43" s="44">
        <f>SUM('1月:12月'!O43)</f>
        <v>598167.87400000007</v>
      </c>
      <c r="P43" s="44">
        <f>SUM('1月:12月'!P43)</f>
        <v>0</v>
      </c>
      <c r="Q43" s="44">
        <f>SUM('1月:12月'!Q43)</f>
        <v>0</v>
      </c>
      <c r="R43" s="44">
        <f>SUM('1月:12月'!R43)</f>
        <v>0</v>
      </c>
      <c r="S43" s="44">
        <f>SUM('1月:12月'!S43)</f>
        <v>0</v>
      </c>
      <c r="T43" s="44">
        <f>SUM('1月:12月'!T43)</f>
        <v>0</v>
      </c>
      <c r="U43" s="44">
        <f>SUM('1月:12月'!U43)</f>
        <v>0</v>
      </c>
      <c r="V43" s="44">
        <f>SUM('1月:12月'!V43)</f>
        <v>0</v>
      </c>
      <c r="W43" s="44">
        <f>SUM('1月:12月'!W43)</f>
        <v>0</v>
      </c>
      <c r="X43" s="44">
        <f>SUM('1月:12月'!X43)</f>
        <v>0</v>
      </c>
      <c r="Y43" s="44">
        <f>SUM('1月:12月'!Y43)</f>
        <v>0</v>
      </c>
      <c r="Z43" s="44">
        <f>SUM('1月:12月'!Z43)</f>
        <v>0</v>
      </c>
      <c r="AA43" s="44">
        <f>SUM('1月:12月'!AA43)</f>
        <v>0</v>
      </c>
      <c r="AB43" s="44">
        <f>SUM('1月:12月'!AB43)</f>
        <v>0</v>
      </c>
      <c r="AC43" s="44">
        <f>SUM('1月:12月'!AC43)</f>
        <v>0</v>
      </c>
      <c r="AD43" s="44">
        <f>SUM('1月:12月'!AD43)</f>
        <v>0</v>
      </c>
      <c r="AE43" s="44">
        <f>SUM('1月:12月'!AE43)</f>
        <v>0</v>
      </c>
      <c r="AF43" s="44">
        <f>SUM('1月:12月'!AF43)</f>
        <v>0</v>
      </c>
      <c r="AG43" s="44">
        <f>SUM('1月:12月'!AG43)</f>
        <v>0</v>
      </c>
      <c r="AH43" s="44">
        <f>SUM('1月:12月'!AH43)</f>
        <v>0</v>
      </c>
      <c r="AI43" s="44">
        <f>SUM('1月:12月'!AI43)</f>
        <v>0</v>
      </c>
      <c r="AJ43" s="44">
        <f>SUM('1月:12月'!AJ43)</f>
        <v>0</v>
      </c>
      <c r="AK43" s="44">
        <f>SUM('1月:12月'!AK43)</f>
        <v>0</v>
      </c>
      <c r="AL43" s="44">
        <f>SUM('1月:12月'!AL43)</f>
        <v>0</v>
      </c>
      <c r="AM43" s="44">
        <f>SUM('1月:12月'!AM43)</f>
        <v>0</v>
      </c>
      <c r="AN43" s="44">
        <f>SUM('1月:12月'!AN43)</f>
        <v>0</v>
      </c>
      <c r="AO43" s="44">
        <f>SUM('1月:12月'!AO43)</f>
        <v>0</v>
      </c>
      <c r="AP43" s="44">
        <f>SUM('1月:12月'!AP43)</f>
        <v>0</v>
      </c>
      <c r="AQ43" s="50">
        <f t="shared" si="1"/>
        <v>546</v>
      </c>
      <c r="AR43" s="50">
        <f t="shared" si="2"/>
        <v>7098.7430999999997</v>
      </c>
      <c r="AS43" s="50">
        <f t="shared" si="3"/>
        <v>4249203.7086992729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160">
        <f>SUM('1月:12月'!D44)</f>
        <v>0</v>
      </c>
      <c r="E44" s="160">
        <f>SUM('1月:12月'!E44)</f>
        <v>0</v>
      </c>
      <c r="F44" s="160">
        <f>SUM('1月:12月'!F44)</f>
        <v>0</v>
      </c>
      <c r="G44" s="160">
        <f>SUM('1月:12月'!G44)</f>
        <v>0</v>
      </c>
      <c r="H44" s="160">
        <f>SUM('1月:12月'!H44)</f>
        <v>0</v>
      </c>
      <c r="I44" s="160">
        <f>SUM('1月:12月'!I44)</f>
        <v>0</v>
      </c>
      <c r="J44" s="160">
        <f>SUM('1月:12月'!J44)</f>
        <v>0</v>
      </c>
      <c r="K44" s="160">
        <f>SUM('1月:12月'!K44)</f>
        <v>0</v>
      </c>
      <c r="L44" s="160">
        <f>SUM('1月:12月'!L44)</f>
        <v>0</v>
      </c>
      <c r="M44" s="160">
        <f>SUM('1月:12月'!M44)</f>
        <v>220</v>
      </c>
      <c r="N44" s="160">
        <f>SUM('1月:12月'!N44)</f>
        <v>13.957599999999999</v>
      </c>
      <c r="O44" s="160">
        <f>SUM('1月:12月'!O44)</f>
        <v>7594.6220000000003</v>
      </c>
      <c r="P44" s="160">
        <f>SUM('1月:12月'!P44)</f>
        <v>0</v>
      </c>
      <c r="Q44" s="160">
        <f>SUM('1月:12月'!Q44)</f>
        <v>0</v>
      </c>
      <c r="R44" s="160">
        <f>SUM('1月:12月'!R44)</f>
        <v>0</v>
      </c>
      <c r="S44" s="160">
        <f>SUM('1月:12月'!S44)</f>
        <v>0</v>
      </c>
      <c r="T44" s="160">
        <f>SUM('1月:12月'!T44)</f>
        <v>0</v>
      </c>
      <c r="U44" s="160">
        <f>SUM('1月:12月'!U44)</f>
        <v>0</v>
      </c>
      <c r="V44" s="160">
        <f>SUM('1月:12月'!V44)</f>
        <v>0</v>
      </c>
      <c r="W44" s="160">
        <f>SUM('1月:12月'!W44)</f>
        <v>0</v>
      </c>
      <c r="X44" s="160">
        <f>SUM('1月:12月'!X44)</f>
        <v>0</v>
      </c>
      <c r="Y44" s="160">
        <f>SUM('1月:12月'!Y44)</f>
        <v>0</v>
      </c>
      <c r="Z44" s="160">
        <f>SUM('1月:12月'!Z44)</f>
        <v>0</v>
      </c>
      <c r="AA44" s="160">
        <f>SUM('1月:12月'!AA44)</f>
        <v>0</v>
      </c>
      <c r="AB44" s="160">
        <f>SUM('1月:12月'!AB44)</f>
        <v>0</v>
      </c>
      <c r="AC44" s="160">
        <f>SUM('1月:12月'!AC44)</f>
        <v>0</v>
      </c>
      <c r="AD44" s="160">
        <f>SUM('1月:12月'!AD44)</f>
        <v>0</v>
      </c>
      <c r="AE44" s="160">
        <f>SUM('1月:12月'!AE44)</f>
        <v>0</v>
      </c>
      <c r="AF44" s="160">
        <f>SUM('1月:12月'!AF44)</f>
        <v>0</v>
      </c>
      <c r="AG44" s="160">
        <f>SUM('1月:12月'!AG44)</f>
        <v>0</v>
      </c>
      <c r="AH44" s="160">
        <f>SUM('1月:12月'!AH44)</f>
        <v>0</v>
      </c>
      <c r="AI44" s="160">
        <f>SUM('1月:12月'!AI44)</f>
        <v>0</v>
      </c>
      <c r="AJ44" s="160">
        <f>SUM('1月:12月'!AJ44)</f>
        <v>0</v>
      </c>
      <c r="AK44" s="160">
        <f>SUM('1月:12月'!AK44)</f>
        <v>0</v>
      </c>
      <c r="AL44" s="160">
        <f>SUM('1月:12月'!AL44)</f>
        <v>0</v>
      </c>
      <c r="AM44" s="160">
        <f>SUM('1月:12月'!AM44)</f>
        <v>0</v>
      </c>
      <c r="AN44" s="160">
        <f>SUM('1月:12月'!AN44)</f>
        <v>0</v>
      </c>
      <c r="AO44" s="160">
        <f>SUM('1月:12月'!AO44)</f>
        <v>0</v>
      </c>
      <c r="AP44" s="160">
        <f>SUM('1月:12月'!AP44)</f>
        <v>0</v>
      </c>
      <c r="AQ44" s="155">
        <f t="shared" si="1"/>
        <v>220</v>
      </c>
      <c r="AR44" s="155">
        <f t="shared" si="2"/>
        <v>13.957599999999999</v>
      </c>
      <c r="AS44" s="155">
        <f t="shared" si="3"/>
        <v>7594.6220000000003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44">
        <f>SUM('1月:12月'!D45)</f>
        <v>0</v>
      </c>
      <c r="E45" s="44">
        <f>SUM('1月:12月'!E45)</f>
        <v>0</v>
      </c>
      <c r="F45" s="44">
        <f>SUM('1月:12月'!F45)</f>
        <v>0</v>
      </c>
      <c r="G45" s="44">
        <f>SUM('1月:12月'!G45)</f>
        <v>0</v>
      </c>
      <c r="H45" s="44">
        <f>SUM('1月:12月'!H45)</f>
        <v>0</v>
      </c>
      <c r="I45" s="44">
        <f>SUM('1月:12月'!I45)</f>
        <v>0</v>
      </c>
      <c r="J45" s="44">
        <f>SUM('1月:12月'!J45)</f>
        <v>0</v>
      </c>
      <c r="K45" s="44">
        <f>SUM('1月:12月'!K45)</f>
        <v>0</v>
      </c>
      <c r="L45" s="44">
        <f>SUM('1月:12月'!L45)</f>
        <v>0</v>
      </c>
      <c r="M45" s="44">
        <f>SUM('1月:12月'!M45)</f>
        <v>13</v>
      </c>
      <c r="N45" s="44">
        <f>SUM('1月:12月'!N45)</f>
        <v>0.61250000000000004</v>
      </c>
      <c r="O45" s="44">
        <f>SUM('1月:12月'!O45)</f>
        <v>107.443</v>
      </c>
      <c r="P45" s="44">
        <f>SUM('1月:12月'!P45)</f>
        <v>0</v>
      </c>
      <c r="Q45" s="44">
        <f>SUM('1月:12月'!Q45)</f>
        <v>0</v>
      </c>
      <c r="R45" s="44">
        <f>SUM('1月:12月'!R45)</f>
        <v>0</v>
      </c>
      <c r="S45" s="44">
        <f>SUM('1月:12月'!S45)</f>
        <v>0</v>
      </c>
      <c r="T45" s="44">
        <f>SUM('1月:12月'!T45)</f>
        <v>0</v>
      </c>
      <c r="U45" s="44">
        <f>SUM('1月:12月'!U45)</f>
        <v>0</v>
      </c>
      <c r="V45" s="44">
        <f>SUM('1月:12月'!V45)</f>
        <v>0</v>
      </c>
      <c r="W45" s="44">
        <f>SUM('1月:12月'!W45)</f>
        <v>0</v>
      </c>
      <c r="X45" s="44">
        <f>SUM('1月:12月'!X45)</f>
        <v>0</v>
      </c>
      <c r="Y45" s="44">
        <f>SUM('1月:12月'!Y45)</f>
        <v>0</v>
      </c>
      <c r="Z45" s="44">
        <f>SUM('1月:12月'!Z45)</f>
        <v>0</v>
      </c>
      <c r="AA45" s="44">
        <f>SUM('1月:12月'!AA45)</f>
        <v>0</v>
      </c>
      <c r="AB45" s="44">
        <f>SUM('1月:12月'!AB45)</f>
        <v>0</v>
      </c>
      <c r="AC45" s="44">
        <f>SUM('1月:12月'!AC45)</f>
        <v>0</v>
      </c>
      <c r="AD45" s="44">
        <f>SUM('1月:12月'!AD45)</f>
        <v>0</v>
      </c>
      <c r="AE45" s="44">
        <f>SUM('1月:12月'!AE45)</f>
        <v>0</v>
      </c>
      <c r="AF45" s="44">
        <f>SUM('1月:12月'!AF45)</f>
        <v>0</v>
      </c>
      <c r="AG45" s="44">
        <f>SUM('1月:12月'!AG45)</f>
        <v>0</v>
      </c>
      <c r="AH45" s="44">
        <f>SUM('1月:12月'!AH45)</f>
        <v>0</v>
      </c>
      <c r="AI45" s="44">
        <f>SUM('1月:12月'!AI45)</f>
        <v>0</v>
      </c>
      <c r="AJ45" s="44">
        <f>SUM('1月:12月'!AJ45)</f>
        <v>0</v>
      </c>
      <c r="AK45" s="44">
        <f>SUM('1月:12月'!AK45)</f>
        <v>0</v>
      </c>
      <c r="AL45" s="44">
        <f>SUM('1月:12月'!AL45)</f>
        <v>0</v>
      </c>
      <c r="AM45" s="44">
        <f>SUM('1月:12月'!AM45)</f>
        <v>0</v>
      </c>
      <c r="AN45" s="44">
        <f>SUM('1月:12月'!AN45)</f>
        <v>0</v>
      </c>
      <c r="AO45" s="44">
        <f>SUM('1月:12月'!AO45)</f>
        <v>0</v>
      </c>
      <c r="AP45" s="44">
        <f>SUM('1月:12月'!AP45)</f>
        <v>0</v>
      </c>
      <c r="AQ45" s="50">
        <f t="shared" si="1"/>
        <v>13</v>
      </c>
      <c r="AR45" s="50">
        <f t="shared" si="2"/>
        <v>0.61250000000000004</v>
      </c>
      <c r="AS45" s="50">
        <f t="shared" si="3"/>
        <v>107.443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160">
        <f>SUM('1月:12月'!D46)</f>
        <v>0</v>
      </c>
      <c r="E46" s="160">
        <f>SUM('1月:12月'!E46)</f>
        <v>0</v>
      </c>
      <c r="F46" s="160">
        <f>SUM('1月:12月'!F46)</f>
        <v>0</v>
      </c>
      <c r="G46" s="160">
        <f>SUM('1月:12月'!G46)</f>
        <v>0</v>
      </c>
      <c r="H46" s="160">
        <f>SUM('1月:12月'!H46)</f>
        <v>0</v>
      </c>
      <c r="I46" s="160">
        <f>SUM('1月:12月'!I46)</f>
        <v>0</v>
      </c>
      <c r="J46" s="160">
        <f>SUM('1月:12月'!J46)</f>
        <v>0</v>
      </c>
      <c r="K46" s="160">
        <f>SUM('1月:12月'!K46)</f>
        <v>0</v>
      </c>
      <c r="L46" s="160">
        <f>SUM('1月:12月'!L46)</f>
        <v>0</v>
      </c>
      <c r="M46" s="160">
        <f>SUM('1月:12月'!M46)</f>
        <v>0</v>
      </c>
      <c r="N46" s="160">
        <f>SUM('1月:12月'!N46)</f>
        <v>0</v>
      </c>
      <c r="O46" s="160">
        <f>SUM('1月:12月'!O46)</f>
        <v>0</v>
      </c>
      <c r="P46" s="160">
        <f>SUM('1月:12月'!P46)</f>
        <v>0</v>
      </c>
      <c r="Q46" s="160">
        <f>SUM('1月:12月'!Q46)</f>
        <v>0</v>
      </c>
      <c r="R46" s="160">
        <f>SUM('1月:12月'!R46)</f>
        <v>0</v>
      </c>
      <c r="S46" s="160">
        <f>SUM('1月:12月'!S46)</f>
        <v>0</v>
      </c>
      <c r="T46" s="160">
        <f>SUM('1月:12月'!T46)</f>
        <v>0</v>
      </c>
      <c r="U46" s="160">
        <f>SUM('1月:12月'!U46)</f>
        <v>0</v>
      </c>
      <c r="V46" s="160">
        <f>SUM('1月:12月'!V46)</f>
        <v>0</v>
      </c>
      <c r="W46" s="160">
        <f>SUM('1月:12月'!W46)</f>
        <v>0</v>
      </c>
      <c r="X46" s="160">
        <f>SUM('1月:12月'!X46)</f>
        <v>0</v>
      </c>
      <c r="Y46" s="160">
        <f>SUM('1月:12月'!Y46)</f>
        <v>0</v>
      </c>
      <c r="Z46" s="160">
        <f>SUM('1月:12月'!Z46)</f>
        <v>0</v>
      </c>
      <c r="AA46" s="160">
        <f>SUM('1月:12月'!AA46)</f>
        <v>0</v>
      </c>
      <c r="AB46" s="160">
        <f>SUM('1月:12月'!AB46)</f>
        <v>0</v>
      </c>
      <c r="AC46" s="160">
        <f>SUM('1月:12月'!AC46)</f>
        <v>0</v>
      </c>
      <c r="AD46" s="160">
        <f>SUM('1月:12月'!AD46)</f>
        <v>0</v>
      </c>
      <c r="AE46" s="160">
        <f>SUM('1月:12月'!AE46)</f>
        <v>0</v>
      </c>
      <c r="AF46" s="160">
        <f>SUM('1月:12月'!AF46)</f>
        <v>0</v>
      </c>
      <c r="AG46" s="160">
        <f>SUM('1月:12月'!AG46)</f>
        <v>0</v>
      </c>
      <c r="AH46" s="160">
        <f>SUM('1月:12月'!AH46)</f>
        <v>0</v>
      </c>
      <c r="AI46" s="160">
        <f>SUM('1月:12月'!AI46)</f>
        <v>0</v>
      </c>
      <c r="AJ46" s="160">
        <f>SUM('1月:12月'!AJ46)</f>
        <v>0</v>
      </c>
      <c r="AK46" s="160">
        <f>SUM('1月:12月'!AK46)</f>
        <v>0</v>
      </c>
      <c r="AL46" s="160">
        <f>SUM('1月:12月'!AL46)</f>
        <v>0</v>
      </c>
      <c r="AM46" s="160">
        <f>SUM('1月:12月'!AM46)</f>
        <v>0</v>
      </c>
      <c r="AN46" s="160">
        <f>SUM('1月:12月'!AN46)</f>
        <v>0</v>
      </c>
      <c r="AO46" s="160">
        <f>SUM('1月:12月'!AO46)</f>
        <v>0</v>
      </c>
      <c r="AP46" s="160">
        <f>SUM('1月:12月'!AP46)</f>
        <v>0</v>
      </c>
      <c r="AQ46" s="155">
        <f t="shared" si="1"/>
        <v>0</v>
      </c>
      <c r="AR46" s="155">
        <f t="shared" si="2"/>
        <v>0</v>
      </c>
      <c r="AS46" s="155">
        <f t="shared" si="3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44">
        <f>SUM('1月:12月'!D47)</f>
        <v>0</v>
      </c>
      <c r="E47" s="44">
        <f>SUM('1月:12月'!E47)</f>
        <v>0</v>
      </c>
      <c r="F47" s="44">
        <f>SUM('1月:12月'!F47)</f>
        <v>0</v>
      </c>
      <c r="G47" s="44">
        <f>SUM('1月:12月'!G47)</f>
        <v>0</v>
      </c>
      <c r="H47" s="44">
        <f>SUM('1月:12月'!H47)</f>
        <v>0</v>
      </c>
      <c r="I47" s="44">
        <f>SUM('1月:12月'!I47)</f>
        <v>0</v>
      </c>
      <c r="J47" s="44">
        <f>SUM('1月:12月'!J47)</f>
        <v>0</v>
      </c>
      <c r="K47" s="44">
        <f>SUM('1月:12月'!K47)</f>
        <v>0</v>
      </c>
      <c r="L47" s="44">
        <f>SUM('1月:12月'!L47)</f>
        <v>0</v>
      </c>
      <c r="M47" s="44">
        <f>SUM('1月:12月'!M47)</f>
        <v>0</v>
      </c>
      <c r="N47" s="44">
        <f>SUM('1月:12月'!N47)</f>
        <v>0</v>
      </c>
      <c r="O47" s="44">
        <f>SUM('1月:12月'!O47)</f>
        <v>0</v>
      </c>
      <c r="P47" s="44">
        <f>SUM('1月:12月'!P47)</f>
        <v>0</v>
      </c>
      <c r="Q47" s="44">
        <f>SUM('1月:12月'!Q47)</f>
        <v>0</v>
      </c>
      <c r="R47" s="44">
        <f>SUM('1月:12月'!R47)</f>
        <v>0</v>
      </c>
      <c r="S47" s="44">
        <f>SUM('1月:12月'!S47)</f>
        <v>0</v>
      </c>
      <c r="T47" s="44">
        <f>SUM('1月:12月'!T47)</f>
        <v>0</v>
      </c>
      <c r="U47" s="44">
        <f>SUM('1月:12月'!U47)</f>
        <v>0</v>
      </c>
      <c r="V47" s="44">
        <f>SUM('1月:12月'!V47)</f>
        <v>0</v>
      </c>
      <c r="W47" s="44">
        <f>SUM('1月:12月'!W47)</f>
        <v>0</v>
      </c>
      <c r="X47" s="44">
        <f>SUM('1月:12月'!X47)</f>
        <v>0</v>
      </c>
      <c r="Y47" s="44">
        <f>SUM('1月:12月'!Y47)</f>
        <v>0</v>
      </c>
      <c r="Z47" s="44">
        <f>SUM('1月:12月'!Z47)</f>
        <v>0</v>
      </c>
      <c r="AA47" s="44">
        <f>SUM('1月:12月'!AA47)</f>
        <v>0</v>
      </c>
      <c r="AB47" s="44">
        <f>SUM('1月:12月'!AB47)</f>
        <v>0</v>
      </c>
      <c r="AC47" s="44">
        <f>SUM('1月:12月'!AC47)</f>
        <v>0</v>
      </c>
      <c r="AD47" s="44">
        <f>SUM('1月:12月'!AD47)</f>
        <v>0</v>
      </c>
      <c r="AE47" s="44">
        <f>SUM('1月:12月'!AE47)</f>
        <v>0</v>
      </c>
      <c r="AF47" s="44">
        <f>SUM('1月:12月'!AF47)</f>
        <v>0</v>
      </c>
      <c r="AG47" s="44">
        <f>SUM('1月:12月'!AG47)</f>
        <v>0</v>
      </c>
      <c r="AH47" s="44">
        <f>SUM('1月:12月'!AH47)</f>
        <v>0</v>
      </c>
      <c r="AI47" s="44">
        <f>SUM('1月:12月'!AI47)</f>
        <v>0</v>
      </c>
      <c r="AJ47" s="44">
        <f>SUM('1月:12月'!AJ47)</f>
        <v>0</v>
      </c>
      <c r="AK47" s="44">
        <f>SUM('1月:12月'!AK47)</f>
        <v>0</v>
      </c>
      <c r="AL47" s="44">
        <f>SUM('1月:12月'!AL47)</f>
        <v>0</v>
      </c>
      <c r="AM47" s="44">
        <f>SUM('1月:12月'!AM47)</f>
        <v>0</v>
      </c>
      <c r="AN47" s="44">
        <f>SUM('1月:12月'!AN47)</f>
        <v>0</v>
      </c>
      <c r="AO47" s="44">
        <f>SUM('1月:12月'!AO47)</f>
        <v>0</v>
      </c>
      <c r="AP47" s="44">
        <f>SUM('1月:12月'!AP47)</f>
        <v>0</v>
      </c>
      <c r="AQ47" s="50">
        <f t="shared" si="1"/>
        <v>0</v>
      </c>
      <c r="AR47" s="50">
        <f t="shared" si="2"/>
        <v>0</v>
      </c>
      <c r="AS47" s="50">
        <f t="shared" si="3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160">
        <f>SUM('1月:12月'!D48)</f>
        <v>0</v>
      </c>
      <c r="E48" s="160">
        <f>SUM('1月:12月'!E48)</f>
        <v>0</v>
      </c>
      <c r="F48" s="160">
        <f>SUM('1月:12月'!F48)</f>
        <v>0</v>
      </c>
      <c r="G48" s="160">
        <f>SUM('1月:12月'!G48)</f>
        <v>0</v>
      </c>
      <c r="H48" s="160">
        <f>SUM('1月:12月'!H48)</f>
        <v>0</v>
      </c>
      <c r="I48" s="160">
        <f>SUM('1月:12月'!I48)</f>
        <v>0</v>
      </c>
      <c r="J48" s="160">
        <f>SUM('1月:12月'!J48)</f>
        <v>0</v>
      </c>
      <c r="K48" s="160">
        <f>SUM('1月:12月'!K48)</f>
        <v>0</v>
      </c>
      <c r="L48" s="160">
        <f>SUM('1月:12月'!L48)</f>
        <v>0</v>
      </c>
      <c r="M48" s="160">
        <f>SUM('1月:12月'!M48)</f>
        <v>466</v>
      </c>
      <c r="N48" s="160">
        <f>SUM('1月:12月'!N48)</f>
        <v>179.32390000000001</v>
      </c>
      <c r="O48" s="160">
        <f>SUM('1月:12月'!O48)</f>
        <v>70491.963000000003</v>
      </c>
      <c r="P48" s="160">
        <f>SUM('1月:12月'!P48)</f>
        <v>186</v>
      </c>
      <c r="Q48" s="160">
        <f>SUM('1月:12月'!Q48)</f>
        <v>75.507000000000005</v>
      </c>
      <c r="R48" s="160">
        <f>SUM('1月:12月'!R48)</f>
        <v>26145.387999999999</v>
      </c>
      <c r="S48" s="160">
        <f>SUM('1月:12月'!S48)</f>
        <v>0</v>
      </c>
      <c r="T48" s="160">
        <f>SUM('1月:12月'!T48)</f>
        <v>0</v>
      </c>
      <c r="U48" s="160">
        <f>SUM('1月:12月'!U48)</f>
        <v>0</v>
      </c>
      <c r="V48" s="160">
        <f>SUM('1月:12月'!V48)</f>
        <v>186</v>
      </c>
      <c r="W48" s="160">
        <f>SUM('1月:12月'!W48)</f>
        <v>75.507000000000005</v>
      </c>
      <c r="X48" s="160">
        <f>SUM('1月:12月'!X48)</f>
        <v>26145.387999999999</v>
      </c>
      <c r="Y48" s="160">
        <f>SUM('1月:12月'!Y48)</f>
        <v>138</v>
      </c>
      <c r="Z48" s="160">
        <f>SUM('1月:12月'!Z48)</f>
        <v>59.093999999999994</v>
      </c>
      <c r="AA48" s="160">
        <f>SUM('1月:12月'!AA48)</f>
        <v>18942.521000000001</v>
      </c>
      <c r="AB48" s="160">
        <f>SUM('1月:12月'!AB48)</f>
        <v>47</v>
      </c>
      <c r="AC48" s="160">
        <f>SUM('1月:12月'!AC48)</f>
        <v>4.3090000000000002</v>
      </c>
      <c r="AD48" s="160">
        <f>SUM('1月:12月'!AD48)</f>
        <v>1754.6200000000001</v>
      </c>
      <c r="AE48" s="160">
        <f>SUM('1月:12月'!AE48)</f>
        <v>0</v>
      </c>
      <c r="AF48" s="160">
        <f>SUM('1月:12月'!AF48)</f>
        <v>0</v>
      </c>
      <c r="AG48" s="160">
        <f>SUM('1月:12月'!AG48)</f>
        <v>0</v>
      </c>
      <c r="AH48" s="160">
        <f>SUM('1月:12月'!AH48)</f>
        <v>0</v>
      </c>
      <c r="AI48" s="160">
        <f>SUM('1月:12月'!AI48)</f>
        <v>0</v>
      </c>
      <c r="AJ48" s="160">
        <f>SUM('1月:12月'!AJ48)</f>
        <v>0</v>
      </c>
      <c r="AK48" s="160">
        <f>SUM('1月:12月'!AK48)</f>
        <v>0</v>
      </c>
      <c r="AL48" s="160">
        <f>SUM('1月:12月'!AL48)</f>
        <v>0</v>
      </c>
      <c r="AM48" s="160">
        <f>SUM('1月:12月'!AM48)</f>
        <v>0</v>
      </c>
      <c r="AN48" s="160">
        <f>SUM('1月:12月'!AN48)</f>
        <v>0</v>
      </c>
      <c r="AO48" s="160">
        <f>SUM('1月:12月'!AO48)</f>
        <v>0</v>
      </c>
      <c r="AP48" s="160">
        <f>SUM('1月:12月'!AP48)</f>
        <v>0</v>
      </c>
      <c r="AQ48" s="155">
        <f t="shared" si="1"/>
        <v>837</v>
      </c>
      <c r="AR48" s="155">
        <f t="shared" si="2"/>
        <v>318.23390000000001</v>
      </c>
      <c r="AS48" s="155">
        <f t="shared" si="3"/>
        <v>117334.492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44">
        <f>SUM('1月:12月'!D49)</f>
        <v>0</v>
      </c>
      <c r="E49" s="44">
        <f>SUM('1月:12月'!E49)</f>
        <v>0</v>
      </c>
      <c r="F49" s="44">
        <f>SUM('1月:12月'!F49)</f>
        <v>0</v>
      </c>
      <c r="G49" s="44">
        <f>SUM('1月:12月'!G49)</f>
        <v>0</v>
      </c>
      <c r="H49" s="44">
        <f>SUM('1月:12月'!H49)</f>
        <v>0</v>
      </c>
      <c r="I49" s="44">
        <f>SUM('1月:12月'!I49)</f>
        <v>0</v>
      </c>
      <c r="J49" s="44">
        <f>SUM('1月:12月'!J49)</f>
        <v>0</v>
      </c>
      <c r="K49" s="44">
        <f>SUM('1月:12月'!K49)</f>
        <v>0</v>
      </c>
      <c r="L49" s="44">
        <f>SUM('1月:12月'!L49)</f>
        <v>0</v>
      </c>
      <c r="M49" s="44">
        <f>SUM('1月:12月'!M49)</f>
        <v>4</v>
      </c>
      <c r="N49" s="44">
        <f>SUM('1月:12月'!N49)</f>
        <v>0.29499999999999998</v>
      </c>
      <c r="O49" s="44">
        <f>SUM('1月:12月'!O49)</f>
        <v>169.31100000000001</v>
      </c>
      <c r="P49" s="44">
        <f>SUM('1月:12月'!P49)</f>
        <v>0</v>
      </c>
      <c r="Q49" s="44">
        <f>SUM('1月:12月'!Q49)</f>
        <v>0</v>
      </c>
      <c r="R49" s="44">
        <f>SUM('1月:12月'!R49)</f>
        <v>0</v>
      </c>
      <c r="S49" s="44">
        <f>SUM('1月:12月'!S49)</f>
        <v>0</v>
      </c>
      <c r="T49" s="44">
        <f>SUM('1月:12月'!T49)</f>
        <v>0</v>
      </c>
      <c r="U49" s="44">
        <f>SUM('1月:12月'!U49)</f>
        <v>0</v>
      </c>
      <c r="V49" s="44">
        <f>SUM('1月:12月'!V49)</f>
        <v>0</v>
      </c>
      <c r="W49" s="44">
        <f>SUM('1月:12月'!W49)</f>
        <v>0</v>
      </c>
      <c r="X49" s="44">
        <f>SUM('1月:12月'!X49)</f>
        <v>0</v>
      </c>
      <c r="Y49" s="44">
        <f>SUM('1月:12月'!Y49)</f>
        <v>0</v>
      </c>
      <c r="Z49" s="44">
        <f>SUM('1月:12月'!Z49)</f>
        <v>0</v>
      </c>
      <c r="AA49" s="44">
        <f>SUM('1月:12月'!AA49)</f>
        <v>0</v>
      </c>
      <c r="AB49" s="44">
        <f>SUM('1月:12月'!AB49)</f>
        <v>0</v>
      </c>
      <c r="AC49" s="44">
        <f>SUM('1月:12月'!AC49)</f>
        <v>0</v>
      </c>
      <c r="AD49" s="44">
        <f>SUM('1月:12月'!AD49)</f>
        <v>0</v>
      </c>
      <c r="AE49" s="44">
        <f>SUM('1月:12月'!AE49)</f>
        <v>0</v>
      </c>
      <c r="AF49" s="44">
        <f>SUM('1月:12月'!AF49)</f>
        <v>0</v>
      </c>
      <c r="AG49" s="44">
        <f>SUM('1月:12月'!AG49)</f>
        <v>0</v>
      </c>
      <c r="AH49" s="44">
        <f>SUM('1月:12月'!AH49)</f>
        <v>0</v>
      </c>
      <c r="AI49" s="44">
        <f>SUM('1月:12月'!AI49)</f>
        <v>0</v>
      </c>
      <c r="AJ49" s="44">
        <f>SUM('1月:12月'!AJ49)</f>
        <v>0</v>
      </c>
      <c r="AK49" s="44">
        <f>SUM('1月:12月'!AK49)</f>
        <v>0</v>
      </c>
      <c r="AL49" s="44">
        <f>SUM('1月:12月'!AL49)</f>
        <v>0</v>
      </c>
      <c r="AM49" s="44">
        <f>SUM('1月:12月'!AM49)</f>
        <v>0</v>
      </c>
      <c r="AN49" s="44">
        <f>SUM('1月:12月'!AN49)</f>
        <v>0</v>
      </c>
      <c r="AO49" s="44">
        <f>SUM('1月:12月'!AO49)</f>
        <v>0</v>
      </c>
      <c r="AP49" s="44">
        <f>SUM('1月:12月'!AP49)</f>
        <v>0</v>
      </c>
      <c r="AQ49" s="50">
        <f t="shared" si="1"/>
        <v>4</v>
      </c>
      <c r="AR49" s="50">
        <f t="shared" si="2"/>
        <v>0.29499999999999998</v>
      </c>
      <c r="AS49" s="50">
        <f t="shared" si="3"/>
        <v>169.31100000000001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160">
        <f>SUM('1月:12月'!D50)</f>
        <v>2</v>
      </c>
      <c r="E50" s="160">
        <f>SUM('1月:12月'!E50)</f>
        <v>648.82600000000002</v>
      </c>
      <c r="F50" s="160">
        <f>SUM('1月:12月'!F50)</f>
        <v>158584.59767672548</v>
      </c>
      <c r="G50" s="160">
        <f>SUM('1月:12月'!G50)</f>
        <v>0</v>
      </c>
      <c r="H50" s="160">
        <f>SUM('1月:12月'!H50)</f>
        <v>0</v>
      </c>
      <c r="I50" s="160">
        <f>SUM('1月:12月'!I50)</f>
        <v>0</v>
      </c>
      <c r="J50" s="160">
        <f>SUM('1月:12月'!J50)</f>
        <v>2</v>
      </c>
      <c r="K50" s="160">
        <f>SUM('1月:12月'!K50)</f>
        <v>648.82600000000002</v>
      </c>
      <c r="L50" s="160">
        <f>SUM('1月:12月'!L50)</f>
        <v>158584.59767672548</v>
      </c>
      <c r="M50" s="160">
        <f>SUM('1月:12月'!M50)</f>
        <v>3</v>
      </c>
      <c r="N50" s="160">
        <f>SUM('1月:12月'!N50)</f>
        <v>986.10599999999999</v>
      </c>
      <c r="O50" s="160">
        <f>SUM('1月:12月'!O50)</f>
        <v>218746.16999999998</v>
      </c>
      <c r="P50" s="160">
        <f>SUM('1月:12月'!P50)</f>
        <v>0</v>
      </c>
      <c r="Q50" s="160">
        <f>SUM('1月:12月'!Q50)</f>
        <v>0</v>
      </c>
      <c r="R50" s="160">
        <f>SUM('1月:12月'!R50)</f>
        <v>0</v>
      </c>
      <c r="S50" s="160">
        <f>SUM('1月:12月'!S50)</f>
        <v>0</v>
      </c>
      <c r="T50" s="160">
        <f>SUM('1月:12月'!T50)</f>
        <v>0</v>
      </c>
      <c r="U50" s="160">
        <f>SUM('1月:12月'!U50)</f>
        <v>0</v>
      </c>
      <c r="V50" s="160">
        <f>SUM('1月:12月'!V50)</f>
        <v>0</v>
      </c>
      <c r="W50" s="160">
        <f>SUM('1月:12月'!W50)</f>
        <v>0</v>
      </c>
      <c r="X50" s="160">
        <f>SUM('1月:12月'!X50)</f>
        <v>0</v>
      </c>
      <c r="Y50" s="160">
        <f>SUM('1月:12月'!Y50)</f>
        <v>2</v>
      </c>
      <c r="Z50" s="160">
        <f>SUM('1月:12月'!Z50)</f>
        <v>633.721</v>
      </c>
      <c r="AA50" s="160">
        <f>SUM('1月:12月'!AA50)</f>
        <v>134249.049</v>
      </c>
      <c r="AB50" s="160">
        <f>SUM('1月:12月'!AB50)</f>
        <v>0</v>
      </c>
      <c r="AC50" s="160">
        <f>SUM('1月:12月'!AC50)</f>
        <v>0</v>
      </c>
      <c r="AD50" s="160">
        <f>SUM('1月:12月'!AD50)</f>
        <v>0</v>
      </c>
      <c r="AE50" s="160">
        <f>SUM('1月:12月'!AE50)</f>
        <v>0</v>
      </c>
      <c r="AF50" s="160">
        <f>SUM('1月:12月'!AF50)</f>
        <v>0</v>
      </c>
      <c r="AG50" s="160">
        <f>SUM('1月:12月'!AG50)</f>
        <v>0</v>
      </c>
      <c r="AH50" s="160">
        <f>SUM('1月:12月'!AH50)</f>
        <v>0</v>
      </c>
      <c r="AI50" s="160">
        <f>SUM('1月:12月'!AI50)</f>
        <v>0</v>
      </c>
      <c r="AJ50" s="160">
        <f>SUM('1月:12月'!AJ50)</f>
        <v>0</v>
      </c>
      <c r="AK50" s="160">
        <f>SUM('1月:12月'!AK50)</f>
        <v>0</v>
      </c>
      <c r="AL50" s="160">
        <f>SUM('1月:12月'!AL50)</f>
        <v>0</v>
      </c>
      <c r="AM50" s="160">
        <f>SUM('1月:12月'!AM50)</f>
        <v>0</v>
      </c>
      <c r="AN50" s="160">
        <f>SUM('1月:12月'!AN50)</f>
        <v>0</v>
      </c>
      <c r="AO50" s="160">
        <f>SUM('1月:12月'!AO50)</f>
        <v>0</v>
      </c>
      <c r="AP50" s="160">
        <f>SUM('1月:12月'!AP50)</f>
        <v>0</v>
      </c>
      <c r="AQ50" s="155">
        <f t="shared" si="1"/>
        <v>7</v>
      </c>
      <c r="AR50" s="155">
        <f t="shared" si="2"/>
        <v>2268.6530000000002</v>
      </c>
      <c r="AS50" s="155">
        <f t="shared" si="3"/>
        <v>511579.81667672546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44">
        <f>SUM('1月:12月'!D51)</f>
        <v>2</v>
      </c>
      <c r="E51" s="44">
        <f>SUM('1月:12月'!E51)</f>
        <v>413.214</v>
      </c>
      <c r="F51" s="44">
        <f>SUM('1月:12月'!F51)</f>
        <v>97248.492769445511</v>
      </c>
      <c r="G51" s="44">
        <f>SUM('1月:12月'!G51)</f>
        <v>0</v>
      </c>
      <c r="H51" s="44">
        <f>SUM('1月:12月'!H51)</f>
        <v>0</v>
      </c>
      <c r="I51" s="44">
        <f>SUM('1月:12月'!I51)</f>
        <v>0</v>
      </c>
      <c r="J51" s="44">
        <f>SUM('1月:12月'!J51)</f>
        <v>2</v>
      </c>
      <c r="K51" s="44">
        <f>SUM('1月:12月'!K51)</f>
        <v>413.214</v>
      </c>
      <c r="L51" s="44">
        <f>SUM('1月:12月'!L51)</f>
        <v>97248.492769445511</v>
      </c>
      <c r="M51" s="44">
        <f>SUM('1月:12月'!M51)</f>
        <v>0</v>
      </c>
      <c r="N51" s="44">
        <f>SUM('1月:12月'!N51)</f>
        <v>0</v>
      </c>
      <c r="O51" s="44">
        <f>SUM('1月:12月'!O51)</f>
        <v>0</v>
      </c>
      <c r="P51" s="44">
        <f>SUM('1月:12月'!P51)</f>
        <v>0</v>
      </c>
      <c r="Q51" s="44">
        <f>SUM('1月:12月'!Q51)</f>
        <v>0</v>
      </c>
      <c r="R51" s="44">
        <f>SUM('1月:12月'!R51)</f>
        <v>0</v>
      </c>
      <c r="S51" s="44">
        <f>SUM('1月:12月'!S51)</f>
        <v>0</v>
      </c>
      <c r="T51" s="44">
        <f>SUM('1月:12月'!T51)</f>
        <v>0</v>
      </c>
      <c r="U51" s="44">
        <f>SUM('1月:12月'!U51)</f>
        <v>0</v>
      </c>
      <c r="V51" s="44">
        <f>SUM('1月:12月'!V51)</f>
        <v>0</v>
      </c>
      <c r="W51" s="44">
        <f>SUM('1月:12月'!W51)</f>
        <v>0</v>
      </c>
      <c r="X51" s="44">
        <f>SUM('1月:12月'!X51)</f>
        <v>0</v>
      </c>
      <c r="Y51" s="44">
        <f>SUM('1月:12月'!Y51)</f>
        <v>1</v>
      </c>
      <c r="Z51" s="44">
        <f>SUM('1月:12月'!Z51)</f>
        <v>355.65100000000001</v>
      </c>
      <c r="AA51" s="44">
        <f>SUM('1月:12月'!AA51)</f>
        <v>109427.766</v>
      </c>
      <c r="AB51" s="44">
        <f>SUM('1月:12月'!AB51)</f>
        <v>0</v>
      </c>
      <c r="AC51" s="44">
        <f>SUM('1月:12月'!AC51)</f>
        <v>0</v>
      </c>
      <c r="AD51" s="44">
        <f>SUM('1月:12月'!AD51)</f>
        <v>0</v>
      </c>
      <c r="AE51" s="44">
        <f>SUM('1月:12月'!AE51)</f>
        <v>0</v>
      </c>
      <c r="AF51" s="44">
        <f>SUM('1月:12月'!AF51)</f>
        <v>0</v>
      </c>
      <c r="AG51" s="44">
        <f>SUM('1月:12月'!AG51)</f>
        <v>0</v>
      </c>
      <c r="AH51" s="44">
        <f>SUM('1月:12月'!AH51)</f>
        <v>0</v>
      </c>
      <c r="AI51" s="44">
        <f>SUM('1月:12月'!AI51)</f>
        <v>0</v>
      </c>
      <c r="AJ51" s="44">
        <f>SUM('1月:12月'!AJ51)</f>
        <v>0</v>
      </c>
      <c r="AK51" s="44">
        <f>SUM('1月:12月'!AK51)</f>
        <v>0</v>
      </c>
      <c r="AL51" s="44">
        <f>SUM('1月:12月'!AL51)</f>
        <v>0</v>
      </c>
      <c r="AM51" s="44">
        <f>SUM('1月:12月'!AM51)</f>
        <v>0</v>
      </c>
      <c r="AN51" s="44">
        <f>SUM('1月:12月'!AN51)</f>
        <v>0</v>
      </c>
      <c r="AO51" s="44">
        <f>SUM('1月:12月'!AO51)</f>
        <v>0</v>
      </c>
      <c r="AP51" s="44">
        <f>SUM('1月:12月'!AP51)</f>
        <v>0</v>
      </c>
      <c r="AQ51" s="50">
        <f t="shared" si="1"/>
        <v>3</v>
      </c>
      <c r="AR51" s="50">
        <f t="shared" si="2"/>
        <v>768.86500000000001</v>
      </c>
      <c r="AS51" s="50">
        <f t="shared" si="3"/>
        <v>206676.25876944553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160">
        <f>SUM('1月:12月'!D52)</f>
        <v>0</v>
      </c>
      <c r="E52" s="160">
        <f>SUM('1月:12月'!E52)</f>
        <v>0</v>
      </c>
      <c r="F52" s="160">
        <f>SUM('1月:12月'!F52)</f>
        <v>0</v>
      </c>
      <c r="G52" s="160">
        <f>SUM('1月:12月'!G52)</f>
        <v>0</v>
      </c>
      <c r="H52" s="160">
        <f>SUM('1月:12月'!H52)</f>
        <v>0</v>
      </c>
      <c r="I52" s="160">
        <f>SUM('1月:12月'!I52)</f>
        <v>0</v>
      </c>
      <c r="J52" s="160">
        <f>SUM('1月:12月'!J52)</f>
        <v>0</v>
      </c>
      <c r="K52" s="160">
        <f>SUM('1月:12月'!K52)</f>
        <v>0</v>
      </c>
      <c r="L52" s="160">
        <f>SUM('1月:12月'!L52)</f>
        <v>0</v>
      </c>
      <c r="M52" s="160">
        <f>SUM('1月:12月'!M52)</f>
        <v>0</v>
      </c>
      <c r="N52" s="160">
        <f>SUM('1月:12月'!N52)</f>
        <v>0</v>
      </c>
      <c r="O52" s="160">
        <f>SUM('1月:12月'!O52)</f>
        <v>0</v>
      </c>
      <c r="P52" s="160">
        <f>SUM('1月:12月'!P52)</f>
        <v>0</v>
      </c>
      <c r="Q52" s="160">
        <f>SUM('1月:12月'!Q52)</f>
        <v>0</v>
      </c>
      <c r="R52" s="160">
        <f>SUM('1月:12月'!R52)</f>
        <v>0</v>
      </c>
      <c r="S52" s="160">
        <f>SUM('1月:12月'!S52)</f>
        <v>0</v>
      </c>
      <c r="T52" s="160">
        <f>SUM('1月:12月'!T52)</f>
        <v>0</v>
      </c>
      <c r="U52" s="160">
        <f>SUM('1月:12月'!U52)</f>
        <v>0</v>
      </c>
      <c r="V52" s="160">
        <f>SUM('1月:12月'!V52)</f>
        <v>0</v>
      </c>
      <c r="W52" s="160">
        <f>SUM('1月:12月'!W52)</f>
        <v>0</v>
      </c>
      <c r="X52" s="160">
        <f>SUM('1月:12月'!X52)</f>
        <v>0</v>
      </c>
      <c r="Y52" s="160">
        <f>SUM('1月:12月'!Y52)</f>
        <v>0</v>
      </c>
      <c r="Z52" s="160">
        <f>SUM('1月:12月'!Z52)</f>
        <v>0</v>
      </c>
      <c r="AA52" s="160">
        <f>SUM('1月:12月'!AA52)</f>
        <v>0</v>
      </c>
      <c r="AB52" s="160">
        <f>SUM('1月:12月'!AB52)</f>
        <v>0</v>
      </c>
      <c r="AC52" s="160">
        <f>SUM('1月:12月'!AC52)</f>
        <v>0</v>
      </c>
      <c r="AD52" s="160">
        <f>SUM('1月:12月'!AD52)</f>
        <v>0</v>
      </c>
      <c r="AE52" s="160">
        <f>SUM('1月:12月'!AE52)</f>
        <v>0</v>
      </c>
      <c r="AF52" s="160">
        <f>SUM('1月:12月'!AF52)</f>
        <v>0</v>
      </c>
      <c r="AG52" s="160">
        <f>SUM('1月:12月'!AG52)</f>
        <v>0</v>
      </c>
      <c r="AH52" s="160">
        <f>SUM('1月:12月'!AH52)</f>
        <v>0</v>
      </c>
      <c r="AI52" s="160">
        <f>SUM('1月:12月'!AI52)</f>
        <v>0</v>
      </c>
      <c r="AJ52" s="160">
        <f>SUM('1月:12月'!AJ52)</f>
        <v>0</v>
      </c>
      <c r="AK52" s="160">
        <f>SUM('1月:12月'!AK52)</f>
        <v>0</v>
      </c>
      <c r="AL52" s="160">
        <f>SUM('1月:12月'!AL52)</f>
        <v>0</v>
      </c>
      <c r="AM52" s="160">
        <f>SUM('1月:12月'!AM52)</f>
        <v>0</v>
      </c>
      <c r="AN52" s="160">
        <f>SUM('1月:12月'!AN52)</f>
        <v>0</v>
      </c>
      <c r="AO52" s="160">
        <f>SUM('1月:12月'!AO52)</f>
        <v>0</v>
      </c>
      <c r="AP52" s="160">
        <f>SUM('1月:12月'!AP52)</f>
        <v>0</v>
      </c>
      <c r="AQ52" s="155">
        <f t="shared" si="1"/>
        <v>0</v>
      </c>
      <c r="AR52" s="155">
        <f t="shared" si="2"/>
        <v>0</v>
      </c>
      <c r="AS52" s="155">
        <f t="shared" si="3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44">
        <f>SUM('1月:12月'!D53)</f>
        <v>0</v>
      </c>
      <c r="E53" s="44">
        <f>SUM('1月:12月'!E53)</f>
        <v>0</v>
      </c>
      <c r="F53" s="44">
        <f>SUM('1月:12月'!F53)</f>
        <v>0</v>
      </c>
      <c r="G53" s="44">
        <f>SUM('1月:12月'!G53)</f>
        <v>0</v>
      </c>
      <c r="H53" s="44">
        <f>SUM('1月:12月'!H53)</f>
        <v>0</v>
      </c>
      <c r="I53" s="44">
        <f>SUM('1月:12月'!I53)</f>
        <v>0</v>
      </c>
      <c r="J53" s="44">
        <f>SUM('1月:12月'!J53)</f>
        <v>0</v>
      </c>
      <c r="K53" s="44">
        <f>SUM('1月:12月'!K53)</f>
        <v>0</v>
      </c>
      <c r="L53" s="44">
        <f>SUM('1月:12月'!L53)</f>
        <v>0</v>
      </c>
      <c r="M53" s="44">
        <f>SUM('1月:12月'!M53)</f>
        <v>977</v>
      </c>
      <c r="N53" s="44">
        <f>SUM('1月:12月'!N53)</f>
        <v>19713.305</v>
      </c>
      <c r="O53" s="44">
        <f>SUM('1月:12月'!O53)</f>
        <v>5731553.1560000004</v>
      </c>
      <c r="P53" s="44">
        <f>SUM('1月:12月'!P53)</f>
        <v>1</v>
      </c>
      <c r="Q53" s="44">
        <f>SUM('1月:12月'!Q53)</f>
        <v>8.9280000000000008</v>
      </c>
      <c r="R53" s="44">
        <f>SUM('1月:12月'!R53)</f>
        <v>1587.222</v>
      </c>
      <c r="S53" s="44">
        <f>SUM('1月:12月'!S53)</f>
        <v>0</v>
      </c>
      <c r="T53" s="44">
        <f>SUM('1月:12月'!T53)</f>
        <v>0</v>
      </c>
      <c r="U53" s="44">
        <f>SUM('1月:12月'!U53)</f>
        <v>0</v>
      </c>
      <c r="V53" s="44">
        <f>SUM('1月:12月'!V53)</f>
        <v>1</v>
      </c>
      <c r="W53" s="44">
        <f>SUM('1月:12月'!W53)</f>
        <v>8.9280000000000008</v>
      </c>
      <c r="X53" s="44">
        <f>SUM('1月:12月'!X53)</f>
        <v>1587.222</v>
      </c>
      <c r="Y53" s="44">
        <f>SUM('1月:12月'!Y53)</f>
        <v>0</v>
      </c>
      <c r="Z53" s="44">
        <f>SUM('1月:12月'!Z53)</f>
        <v>0</v>
      </c>
      <c r="AA53" s="44">
        <f>SUM('1月:12月'!AA53)</f>
        <v>0</v>
      </c>
      <c r="AB53" s="44">
        <f>SUM('1月:12月'!AB53)</f>
        <v>0</v>
      </c>
      <c r="AC53" s="44">
        <f>SUM('1月:12月'!AC53)</f>
        <v>0</v>
      </c>
      <c r="AD53" s="44">
        <f>SUM('1月:12月'!AD53)</f>
        <v>0</v>
      </c>
      <c r="AE53" s="44">
        <f>SUM('1月:12月'!AE53)</f>
        <v>0</v>
      </c>
      <c r="AF53" s="44">
        <f>SUM('1月:12月'!AF53)</f>
        <v>0</v>
      </c>
      <c r="AG53" s="44">
        <f>SUM('1月:12月'!AG53)</f>
        <v>0</v>
      </c>
      <c r="AH53" s="44">
        <f>SUM('1月:12月'!AH53)</f>
        <v>0</v>
      </c>
      <c r="AI53" s="44">
        <f>SUM('1月:12月'!AI53)</f>
        <v>0</v>
      </c>
      <c r="AJ53" s="44">
        <f>SUM('1月:12月'!AJ53)</f>
        <v>0</v>
      </c>
      <c r="AK53" s="44">
        <f>SUM('1月:12月'!AK53)</f>
        <v>0</v>
      </c>
      <c r="AL53" s="44">
        <f>SUM('1月:12月'!AL53)</f>
        <v>0</v>
      </c>
      <c r="AM53" s="44">
        <f>SUM('1月:12月'!AM53)</f>
        <v>0</v>
      </c>
      <c r="AN53" s="44">
        <f>SUM('1月:12月'!AN53)</f>
        <v>0</v>
      </c>
      <c r="AO53" s="44">
        <f>SUM('1月:12月'!AO53)</f>
        <v>0</v>
      </c>
      <c r="AP53" s="44">
        <f>SUM('1月:12月'!AP53)</f>
        <v>0</v>
      </c>
      <c r="AQ53" s="50">
        <f t="shared" si="1"/>
        <v>978</v>
      </c>
      <c r="AR53" s="50">
        <f t="shared" si="2"/>
        <v>19722.233</v>
      </c>
      <c r="AS53" s="50">
        <f t="shared" si="3"/>
        <v>5733140.3780000005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160">
        <f>SUM('1月:12月'!D54)</f>
        <v>0</v>
      </c>
      <c r="E54" s="160">
        <f>SUM('1月:12月'!E54)</f>
        <v>0</v>
      </c>
      <c r="F54" s="160">
        <f>SUM('1月:12月'!F54)</f>
        <v>0</v>
      </c>
      <c r="G54" s="160">
        <f>SUM('1月:12月'!G54)</f>
        <v>0</v>
      </c>
      <c r="H54" s="160">
        <f>SUM('1月:12月'!H54)</f>
        <v>0</v>
      </c>
      <c r="I54" s="160">
        <f>SUM('1月:12月'!I54)</f>
        <v>0</v>
      </c>
      <c r="J54" s="160">
        <f>SUM('1月:12月'!J54)</f>
        <v>0</v>
      </c>
      <c r="K54" s="160">
        <f>SUM('1月:12月'!K54)</f>
        <v>0</v>
      </c>
      <c r="L54" s="160">
        <f>SUM('1月:12月'!L54)</f>
        <v>0</v>
      </c>
      <c r="M54" s="160">
        <f>SUM('1月:12月'!M54)</f>
        <v>0</v>
      </c>
      <c r="N54" s="160">
        <f>SUM('1月:12月'!N54)</f>
        <v>0</v>
      </c>
      <c r="O54" s="160">
        <f>SUM('1月:12月'!O54)</f>
        <v>0</v>
      </c>
      <c r="P54" s="160">
        <f>SUM('1月:12月'!P54)</f>
        <v>0</v>
      </c>
      <c r="Q54" s="160">
        <f>SUM('1月:12月'!Q54)</f>
        <v>0</v>
      </c>
      <c r="R54" s="160">
        <f>SUM('1月:12月'!R54)</f>
        <v>0</v>
      </c>
      <c r="S54" s="160">
        <f>SUM('1月:12月'!S54)</f>
        <v>0</v>
      </c>
      <c r="T54" s="160">
        <f>SUM('1月:12月'!T54)</f>
        <v>0</v>
      </c>
      <c r="U54" s="160">
        <f>SUM('1月:12月'!U54)</f>
        <v>0</v>
      </c>
      <c r="V54" s="160">
        <f>SUM('1月:12月'!V54)</f>
        <v>0</v>
      </c>
      <c r="W54" s="160">
        <f>SUM('1月:12月'!W54)</f>
        <v>0</v>
      </c>
      <c r="X54" s="160">
        <f>SUM('1月:12月'!X54)</f>
        <v>0</v>
      </c>
      <c r="Y54" s="160">
        <f>SUM('1月:12月'!Y54)</f>
        <v>0</v>
      </c>
      <c r="Z54" s="160">
        <f>SUM('1月:12月'!Z54)</f>
        <v>0</v>
      </c>
      <c r="AA54" s="160">
        <f>SUM('1月:12月'!AA54)</f>
        <v>0</v>
      </c>
      <c r="AB54" s="160">
        <f>SUM('1月:12月'!AB54)</f>
        <v>0</v>
      </c>
      <c r="AC54" s="160">
        <f>SUM('1月:12月'!AC54)</f>
        <v>0</v>
      </c>
      <c r="AD54" s="160">
        <f>SUM('1月:12月'!AD54)</f>
        <v>0</v>
      </c>
      <c r="AE54" s="160">
        <f>SUM('1月:12月'!AE54)</f>
        <v>0</v>
      </c>
      <c r="AF54" s="160">
        <f>SUM('1月:12月'!AF54)</f>
        <v>0</v>
      </c>
      <c r="AG54" s="160">
        <f>SUM('1月:12月'!AG54)</f>
        <v>0</v>
      </c>
      <c r="AH54" s="160">
        <f>SUM('1月:12月'!AH54)</f>
        <v>0</v>
      </c>
      <c r="AI54" s="160">
        <f>SUM('1月:12月'!AI54)</f>
        <v>0</v>
      </c>
      <c r="AJ54" s="160">
        <f>SUM('1月:12月'!AJ54)</f>
        <v>0</v>
      </c>
      <c r="AK54" s="160">
        <f>SUM('1月:12月'!AK54)</f>
        <v>50</v>
      </c>
      <c r="AL54" s="160">
        <f>SUM('1月:12月'!AL54)</f>
        <v>0.55699999999999994</v>
      </c>
      <c r="AM54" s="160">
        <f>SUM('1月:12月'!AM54)</f>
        <v>364.40899999999999</v>
      </c>
      <c r="AN54" s="160">
        <f>SUM('1月:12月'!AN54)</f>
        <v>177</v>
      </c>
      <c r="AO54" s="160">
        <f>SUM('1月:12月'!AO54)</f>
        <v>9.0800999999999998</v>
      </c>
      <c r="AP54" s="160">
        <f>SUM('1月:12月'!AP54)</f>
        <v>9693.7070000000022</v>
      </c>
      <c r="AQ54" s="155">
        <f t="shared" si="1"/>
        <v>227</v>
      </c>
      <c r="AR54" s="155">
        <f t="shared" si="2"/>
        <v>9.6371000000000002</v>
      </c>
      <c r="AS54" s="155">
        <f t="shared" si="3"/>
        <v>10058.116000000002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44">
        <f>SUM('1月:12月'!D55)</f>
        <v>0</v>
      </c>
      <c r="E55" s="44">
        <f>SUM('1月:12月'!E55)</f>
        <v>0</v>
      </c>
      <c r="F55" s="44">
        <f>SUM('1月:12月'!F55)</f>
        <v>0</v>
      </c>
      <c r="G55" s="44">
        <f>SUM('1月:12月'!G55)</f>
        <v>0</v>
      </c>
      <c r="H55" s="44">
        <f>SUM('1月:12月'!H55)</f>
        <v>0</v>
      </c>
      <c r="I55" s="44">
        <f>SUM('1月:12月'!I55)</f>
        <v>0</v>
      </c>
      <c r="J55" s="44">
        <f>SUM('1月:12月'!J55)</f>
        <v>0</v>
      </c>
      <c r="K55" s="44">
        <f>SUM('1月:12月'!K55)</f>
        <v>0</v>
      </c>
      <c r="L55" s="44">
        <f>SUM('1月:12月'!L55)</f>
        <v>0</v>
      </c>
      <c r="M55" s="44">
        <f>SUM('1月:12月'!M55)</f>
        <v>0</v>
      </c>
      <c r="N55" s="44">
        <f>SUM('1月:12月'!N55)</f>
        <v>0</v>
      </c>
      <c r="O55" s="44">
        <f>SUM('1月:12月'!O55)</f>
        <v>0</v>
      </c>
      <c r="P55" s="44">
        <f>SUM('1月:12月'!P55)</f>
        <v>0</v>
      </c>
      <c r="Q55" s="44">
        <f>SUM('1月:12月'!Q55)</f>
        <v>0</v>
      </c>
      <c r="R55" s="44">
        <f>SUM('1月:12月'!R55)</f>
        <v>0</v>
      </c>
      <c r="S55" s="44">
        <f>SUM('1月:12月'!S55)</f>
        <v>0</v>
      </c>
      <c r="T55" s="44">
        <f>SUM('1月:12月'!T55)</f>
        <v>0</v>
      </c>
      <c r="U55" s="44">
        <f>SUM('1月:12月'!U55)</f>
        <v>0</v>
      </c>
      <c r="V55" s="44">
        <f>SUM('1月:12月'!V55)</f>
        <v>0</v>
      </c>
      <c r="W55" s="44">
        <f>SUM('1月:12月'!W55)</f>
        <v>0</v>
      </c>
      <c r="X55" s="44">
        <f>SUM('1月:12月'!X55)</f>
        <v>0</v>
      </c>
      <c r="Y55" s="44">
        <f>SUM('1月:12月'!Y55)</f>
        <v>0</v>
      </c>
      <c r="Z55" s="44">
        <f>SUM('1月:12月'!Z55)</f>
        <v>0</v>
      </c>
      <c r="AA55" s="44">
        <f>SUM('1月:12月'!AA55)</f>
        <v>0</v>
      </c>
      <c r="AB55" s="44">
        <f>SUM('1月:12月'!AB55)</f>
        <v>0</v>
      </c>
      <c r="AC55" s="44">
        <f>SUM('1月:12月'!AC55)</f>
        <v>0</v>
      </c>
      <c r="AD55" s="44">
        <f>SUM('1月:12月'!AD55)</f>
        <v>0</v>
      </c>
      <c r="AE55" s="44">
        <f>SUM('1月:12月'!AE55)</f>
        <v>0</v>
      </c>
      <c r="AF55" s="44">
        <f>SUM('1月:12月'!AF55)</f>
        <v>0</v>
      </c>
      <c r="AG55" s="44">
        <f>SUM('1月:12月'!AG55)</f>
        <v>0</v>
      </c>
      <c r="AH55" s="44">
        <f>SUM('1月:12月'!AH55)</f>
        <v>0</v>
      </c>
      <c r="AI55" s="44">
        <f>SUM('1月:12月'!AI55)</f>
        <v>0</v>
      </c>
      <c r="AJ55" s="44">
        <f>SUM('1月:12月'!AJ55)</f>
        <v>0</v>
      </c>
      <c r="AK55" s="44">
        <f>SUM('1月:12月'!AK55)</f>
        <v>0</v>
      </c>
      <c r="AL55" s="44">
        <f>SUM('1月:12月'!AL55)</f>
        <v>0</v>
      </c>
      <c r="AM55" s="44">
        <f>SUM('1月:12月'!AM55)</f>
        <v>0</v>
      </c>
      <c r="AN55" s="44">
        <f>SUM('1月:12月'!AN55)</f>
        <v>0</v>
      </c>
      <c r="AO55" s="44">
        <f>SUM('1月:12月'!AO55)</f>
        <v>0</v>
      </c>
      <c r="AP55" s="44">
        <f>SUM('1月:12月'!AP55)</f>
        <v>0</v>
      </c>
      <c r="AQ55" s="50">
        <f t="shared" si="1"/>
        <v>0</v>
      </c>
      <c r="AR55" s="50">
        <f t="shared" si="2"/>
        <v>0</v>
      </c>
      <c r="AS55" s="50">
        <f t="shared" si="3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100</v>
      </c>
      <c r="B56" s="215" t="s">
        <v>62</v>
      </c>
      <c r="C56" s="149" t="s">
        <v>23</v>
      </c>
      <c r="D56" s="160">
        <f>SUM('1月:12月'!D56)</f>
        <v>0</v>
      </c>
      <c r="E56" s="160">
        <f>SUM('1月:12月'!E56)</f>
        <v>0</v>
      </c>
      <c r="F56" s="160">
        <f>SUM('1月:12月'!F56)</f>
        <v>0</v>
      </c>
      <c r="G56" s="160">
        <f>SUM('1月:12月'!G56)</f>
        <v>0</v>
      </c>
      <c r="H56" s="160">
        <f>SUM('1月:12月'!H56)</f>
        <v>0</v>
      </c>
      <c r="I56" s="160">
        <f>SUM('1月:12月'!I56)</f>
        <v>0</v>
      </c>
      <c r="J56" s="160">
        <f>SUM('1月:12月'!J56)</f>
        <v>0</v>
      </c>
      <c r="K56" s="160">
        <f>SUM('1月:12月'!K56)</f>
        <v>0</v>
      </c>
      <c r="L56" s="160">
        <f>SUM('1月:12月'!L56)</f>
        <v>0</v>
      </c>
      <c r="M56" s="160">
        <f>SUM('1月:12月'!M56)</f>
        <v>263</v>
      </c>
      <c r="N56" s="160">
        <f>SUM('1月:12月'!N56)</f>
        <v>116.44709999999999</v>
      </c>
      <c r="O56" s="160">
        <f>SUM('1月:12月'!O56)</f>
        <v>112765.72200000001</v>
      </c>
      <c r="P56" s="160">
        <f>SUM('1月:12月'!P56)</f>
        <v>0</v>
      </c>
      <c r="Q56" s="160">
        <f>SUM('1月:12月'!Q56)</f>
        <v>0</v>
      </c>
      <c r="R56" s="160">
        <f>SUM('1月:12月'!R56)</f>
        <v>0</v>
      </c>
      <c r="S56" s="160">
        <f>SUM('1月:12月'!S56)</f>
        <v>0</v>
      </c>
      <c r="T56" s="160">
        <f>SUM('1月:12月'!T56)</f>
        <v>0</v>
      </c>
      <c r="U56" s="160">
        <f>SUM('1月:12月'!U56)</f>
        <v>0</v>
      </c>
      <c r="V56" s="160">
        <f>SUM('1月:12月'!V56)</f>
        <v>0</v>
      </c>
      <c r="W56" s="160">
        <f>SUM('1月:12月'!W56)</f>
        <v>0</v>
      </c>
      <c r="X56" s="160">
        <f>SUM('1月:12月'!X56)</f>
        <v>0</v>
      </c>
      <c r="Y56" s="160">
        <f>SUM('1月:12月'!Y56)</f>
        <v>0</v>
      </c>
      <c r="Z56" s="160">
        <f>SUM('1月:12月'!Z56)</f>
        <v>0</v>
      </c>
      <c r="AA56" s="160">
        <f>SUM('1月:12月'!AA56)</f>
        <v>0</v>
      </c>
      <c r="AB56" s="160">
        <f>SUM('1月:12月'!AB56)</f>
        <v>331</v>
      </c>
      <c r="AC56" s="160">
        <f>SUM('1月:12月'!AC56)</f>
        <v>10.7447</v>
      </c>
      <c r="AD56" s="160">
        <f>SUM('1月:12月'!AD56)</f>
        <v>8427.2389999999996</v>
      </c>
      <c r="AE56" s="160">
        <f>SUM('1月:12月'!AE56)</f>
        <v>0</v>
      </c>
      <c r="AF56" s="160">
        <f>SUM('1月:12月'!AF56)</f>
        <v>0</v>
      </c>
      <c r="AG56" s="160">
        <f>SUM('1月:12月'!AG56)</f>
        <v>0</v>
      </c>
      <c r="AH56" s="160">
        <f>SUM('1月:12月'!AH56)</f>
        <v>0</v>
      </c>
      <c r="AI56" s="160">
        <f>SUM('1月:12月'!AI56)</f>
        <v>0</v>
      </c>
      <c r="AJ56" s="160">
        <f>SUM('1月:12月'!AJ56)</f>
        <v>0</v>
      </c>
      <c r="AK56" s="160">
        <f>SUM('1月:12月'!AK56)</f>
        <v>0</v>
      </c>
      <c r="AL56" s="160">
        <f>SUM('1月:12月'!AL56)</f>
        <v>0</v>
      </c>
      <c r="AM56" s="160">
        <f>SUM('1月:12月'!AM56)</f>
        <v>0</v>
      </c>
      <c r="AN56" s="160">
        <f>SUM('1月:12月'!AN56)</f>
        <v>0</v>
      </c>
      <c r="AO56" s="160">
        <f>SUM('1月:12月'!AO56)</f>
        <v>0</v>
      </c>
      <c r="AP56" s="160">
        <f>SUM('1月:12月'!AP56)</f>
        <v>0</v>
      </c>
      <c r="AQ56" s="155">
        <f t="shared" si="1"/>
        <v>594</v>
      </c>
      <c r="AR56" s="155">
        <f t="shared" si="2"/>
        <v>127.19179999999999</v>
      </c>
      <c r="AS56" s="155">
        <f t="shared" si="3"/>
        <v>121192.96100000001</v>
      </c>
      <c r="AT56" s="33" t="s">
        <v>23</v>
      </c>
      <c r="AU56" s="237" t="s">
        <v>100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44">
        <f>SUM('1月:12月'!D57)</f>
        <v>0</v>
      </c>
      <c r="E57" s="44">
        <f>SUM('1月:12月'!E57)</f>
        <v>0</v>
      </c>
      <c r="F57" s="44">
        <f>SUM('1月:12月'!F57)</f>
        <v>0</v>
      </c>
      <c r="G57" s="44">
        <f>SUM('1月:12月'!G57)</f>
        <v>0</v>
      </c>
      <c r="H57" s="44">
        <f>SUM('1月:12月'!H57)</f>
        <v>0</v>
      </c>
      <c r="I57" s="44">
        <f>SUM('1月:12月'!I57)</f>
        <v>0</v>
      </c>
      <c r="J57" s="44">
        <f>SUM('1月:12月'!J57)</f>
        <v>0</v>
      </c>
      <c r="K57" s="44">
        <f>SUM('1月:12月'!K57)</f>
        <v>0</v>
      </c>
      <c r="L57" s="44">
        <f>SUM('1月:12月'!L57)</f>
        <v>0</v>
      </c>
      <c r="M57" s="44">
        <f>SUM('1月:12月'!M57)</f>
        <v>78</v>
      </c>
      <c r="N57" s="44">
        <f>SUM('1月:12月'!N57)</f>
        <v>39.408799999999999</v>
      </c>
      <c r="O57" s="44">
        <f>SUM('1月:12月'!O57)</f>
        <v>39530.630000000005</v>
      </c>
      <c r="P57" s="44">
        <f>SUM('1月:12月'!P57)</f>
        <v>0</v>
      </c>
      <c r="Q57" s="44">
        <f>SUM('1月:12月'!Q57)</f>
        <v>0</v>
      </c>
      <c r="R57" s="44">
        <f>SUM('1月:12月'!R57)</f>
        <v>0</v>
      </c>
      <c r="S57" s="44">
        <f>SUM('1月:12月'!S57)</f>
        <v>0</v>
      </c>
      <c r="T57" s="44">
        <f>SUM('1月:12月'!T57)</f>
        <v>0</v>
      </c>
      <c r="U57" s="44">
        <f>SUM('1月:12月'!U57)</f>
        <v>0</v>
      </c>
      <c r="V57" s="44">
        <f>SUM('1月:12月'!V57)</f>
        <v>0</v>
      </c>
      <c r="W57" s="44">
        <f>SUM('1月:12月'!W57)</f>
        <v>0</v>
      </c>
      <c r="X57" s="44">
        <f>SUM('1月:12月'!X57)</f>
        <v>0</v>
      </c>
      <c r="Y57" s="44">
        <f>SUM('1月:12月'!Y57)</f>
        <v>0</v>
      </c>
      <c r="Z57" s="44">
        <f>SUM('1月:12月'!Z57)</f>
        <v>0</v>
      </c>
      <c r="AA57" s="44">
        <f>SUM('1月:12月'!AA57)</f>
        <v>0</v>
      </c>
      <c r="AB57" s="44">
        <f>SUM('1月:12月'!AB57)</f>
        <v>0</v>
      </c>
      <c r="AC57" s="44">
        <f>SUM('1月:12月'!AC57)</f>
        <v>0</v>
      </c>
      <c r="AD57" s="44">
        <f>SUM('1月:12月'!AD57)</f>
        <v>0</v>
      </c>
      <c r="AE57" s="44">
        <f>SUM('1月:12月'!AE57)</f>
        <v>0</v>
      </c>
      <c r="AF57" s="44">
        <f>SUM('1月:12月'!AF57)</f>
        <v>0</v>
      </c>
      <c r="AG57" s="44">
        <f>SUM('1月:12月'!AG57)</f>
        <v>0</v>
      </c>
      <c r="AH57" s="44">
        <f>SUM('1月:12月'!AH57)</f>
        <v>0</v>
      </c>
      <c r="AI57" s="44">
        <f>SUM('1月:12月'!AI57)</f>
        <v>0</v>
      </c>
      <c r="AJ57" s="44">
        <f>SUM('1月:12月'!AJ57)</f>
        <v>0</v>
      </c>
      <c r="AK57" s="44">
        <f>SUM('1月:12月'!AK57)</f>
        <v>0</v>
      </c>
      <c r="AL57" s="44">
        <f>SUM('1月:12月'!AL57)</f>
        <v>0</v>
      </c>
      <c r="AM57" s="44">
        <f>SUM('1月:12月'!AM57)</f>
        <v>0</v>
      </c>
      <c r="AN57" s="44">
        <f>SUM('1月:12月'!AN57)</f>
        <v>0</v>
      </c>
      <c r="AO57" s="44">
        <f>SUM('1月:12月'!AO57)</f>
        <v>0</v>
      </c>
      <c r="AP57" s="44">
        <f>SUM('1月:12月'!AP57)</f>
        <v>0</v>
      </c>
      <c r="AQ57" s="50">
        <f t="shared" si="1"/>
        <v>78</v>
      </c>
      <c r="AR57" s="50">
        <f t="shared" si="2"/>
        <v>39.408799999999999</v>
      </c>
      <c r="AS57" s="50">
        <f t="shared" si="3"/>
        <v>39530.630000000005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160">
        <f>SUM('1月:12月'!D58)</f>
        <v>0</v>
      </c>
      <c r="E58" s="160">
        <f>SUM('1月:12月'!E58)</f>
        <v>0</v>
      </c>
      <c r="F58" s="160">
        <f>SUM('1月:12月'!F58)</f>
        <v>0</v>
      </c>
      <c r="G58" s="160">
        <f>SUM('1月:12月'!G58)</f>
        <v>0</v>
      </c>
      <c r="H58" s="160">
        <f>SUM('1月:12月'!H58)</f>
        <v>0</v>
      </c>
      <c r="I58" s="160">
        <f>SUM('1月:12月'!I58)</f>
        <v>0</v>
      </c>
      <c r="J58" s="160">
        <f>SUM('1月:12月'!J58)</f>
        <v>0</v>
      </c>
      <c r="K58" s="160">
        <f>SUM('1月:12月'!K58)</f>
        <v>0</v>
      </c>
      <c r="L58" s="160">
        <f>SUM('1月:12月'!L58)</f>
        <v>0</v>
      </c>
      <c r="M58" s="160">
        <f>SUM('1月:12月'!M58)</f>
        <v>15960</v>
      </c>
      <c r="N58" s="160">
        <f>SUM('1月:12月'!N58)</f>
        <v>701.54880000000003</v>
      </c>
      <c r="O58" s="160">
        <f>SUM('1月:12月'!O58)</f>
        <v>287763.14599999995</v>
      </c>
      <c r="P58" s="160">
        <f>SUM('1月:12月'!P58)</f>
        <v>66</v>
      </c>
      <c r="Q58" s="160">
        <f>SUM('1月:12月'!Q58)</f>
        <v>133.5788</v>
      </c>
      <c r="R58" s="160">
        <f>SUM('1月:12月'!R58)</f>
        <v>35989.474000000002</v>
      </c>
      <c r="S58" s="160">
        <f>SUM('1月:12月'!S58)</f>
        <v>0</v>
      </c>
      <c r="T58" s="160">
        <f>SUM('1月:12月'!T58)</f>
        <v>0</v>
      </c>
      <c r="U58" s="160">
        <f>SUM('1月:12月'!U58)</f>
        <v>0</v>
      </c>
      <c r="V58" s="160">
        <f>SUM('1月:12月'!V58)</f>
        <v>66</v>
      </c>
      <c r="W58" s="160">
        <f>SUM('1月:12月'!W58)</f>
        <v>133.5788</v>
      </c>
      <c r="X58" s="160">
        <f>SUM('1月:12月'!X58)</f>
        <v>35989.474000000002</v>
      </c>
      <c r="Y58" s="160">
        <f>SUM('1月:12月'!Y58)</f>
        <v>3202</v>
      </c>
      <c r="Z58" s="160">
        <f>SUM('1月:12月'!Z58)</f>
        <v>5274.2876000000006</v>
      </c>
      <c r="AA58" s="160">
        <f>SUM('1月:12月'!AA58)</f>
        <v>2067976.7939999998</v>
      </c>
      <c r="AB58" s="160">
        <f>SUM('1月:12月'!AB58)</f>
        <v>9298</v>
      </c>
      <c r="AC58" s="160">
        <f>SUM('1月:12月'!AC58)</f>
        <v>1856.579</v>
      </c>
      <c r="AD58" s="160">
        <f>SUM('1月:12月'!AD58)</f>
        <v>705219.13599999994</v>
      </c>
      <c r="AE58" s="160">
        <f>SUM('1月:12月'!AE58)</f>
        <v>0</v>
      </c>
      <c r="AF58" s="160">
        <f>SUM('1月:12月'!AF58)</f>
        <v>0</v>
      </c>
      <c r="AG58" s="160">
        <f>SUM('1月:12月'!AG58)</f>
        <v>0</v>
      </c>
      <c r="AH58" s="160">
        <f>SUM('1月:12月'!AH58)</f>
        <v>181</v>
      </c>
      <c r="AI58" s="160">
        <f>SUM('1月:12月'!AI58)</f>
        <v>39.236699999999999</v>
      </c>
      <c r="AJ58" s="160">
        <f>SUM('1月:12月'!AJ58)</f>
        <v>11803.882999999998</v>
      </c>
      <c r="AK58" s="160">
        <f>SUM('1月:12月'!AK58)</f>
        <v>982</v>
      </c>
      <c r="AL58" s="160">
        <f>SUM('1月:12月'!AL58)</f>
        <v>60.590479999999999</v>
      </c>
      <c r="AM58" s="160">
        <f>SUM('1月:12月'!AM58)</f>
        <v>32092.547000000002</v>
      </c>
      <c r="AN58" s="160">
        <f>SUM('1月:12月'!AN58)</f>
        <v>1615</v>
      </c>
      <c r="AO58" s="160">
        <f>SUM('1月:12月'!AO58)</f>
        <v>27.556290000000001</v>
      </c>
      <c r="AP58" s="160">
        <f>SUM('1月:12月'!AP58)</f>
        <v>82868.515999999989</v>
      </c>
      <c r="AQ58" s="155">
        <f t="shared" ref="AQ58:AQ60" si="4">SUM(J58,M58,V58,Y58,AB58,AE58,AH58,AK58,AN58)</f>
        <v>31304</v>
      </c>
      <c r="AR58" s="155">
        <f t="shared" ref="AR58:AR60" si="5">SUM(K58,N58,W58,Z58,AC58,AF58,AI58,AL58,AO58)</f>
        <v>8093.3776700000008</v>
      </c>
      <c r="AS58" s="155">
        <f t="shared" ref="AS58:AS60" si="6">SUM(L58,O58,X58,AA58,AD58,AG58,AJ58,AM58,AP58)</f>
        <v>3223713.4959999993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112">
        <f>SUM('1月:12月'!D59)</f>
        <v>0</v>
      </c>
      <c r="E59" s="112">
        <f>SUM('1月:12月'!E59)</f>
        <v>0</v>
      </c>
      <c r="F59" s="112">
        <f>SUM('1月:12月'!F59)</f>
        <v>0</v>
      </c>
      <c r="G59" s="112">
        <f>SUM('1月:12月'!G59)</f>
        <v>0</v>
      </c>
      <c r="H59" s="112">
        <f>SUM('1月:12月'!H59)</f>
        <v>0</v>
      </c>
      <c r="I59" s="112">
        <f>SUM('1月:12月'!I59)</f>
        <v>0</v>
      </c>
      <c r="J59" s="112">
        <f>SUM('1月:12月'!J59)</f>
        <v>0</v>
      </c>
      <c r="K59" s="112">
        <f>SUM('1月:12月'!K59)</f>
        <v>0</v>
      </c>
      <c r="L59" s="112">
        <f>SUM('1月:12月'!L59)</f>
        <v>0</v>
      </c>
      <c r="M59" s="112">
        <f>SUM('1月:12月'!M59)</f>
        <v>0</v>
      </c>
      <c r="N59" s="112">
        <f>SUM('1月:12月'!N59)</f>
        <v>0</v>
      </c>
      <c r="O59" s="112">
        <f>SUM('1月:12月'!O59)</f>
        <v>0</v>
      </c>
      <c r="P59" s="112">
        <f>SUM('1月:12月'!P59)</f>
        <v>0</v>
      </c>
      <c r="Q59" s="112">
        <f>SUM('1月:12月'!Q59)</f>
        <v>0</v>
      </c>
      <c r="R59" s="112">
        <f>SUM('1月:12月'!R59)</f>
        <v>0</v>
      </c>
      <c r="S59" s="112">
        <f>SUM('1月:12月'!S59)</f>
        <v>0</v>
      </c>
      <c r="T59" s="112">
        <f>SUM('1月:12月'!T59)</f>
        <v>0</v>
      </c>
      <c r="U59" s="112">
        <f>SUM('1月:12月'!U59)</f>
        <v>0</v>
      </c>
      <c r="V59" s="112">
        <f>SUM('1月:12月'!V59)</f>
        <v>0</v>
      </c>
      <c r="W59" s="112">
        <f>SUM('1月:12月'!W59)</f>
        <v>0</v>
      </c>
      <c r="X59" s="112">
        <f>SUM('1月:12月'!X59)</f>
        <v>0</v>
      </c>
      <c r="Y59" s="112">
        <f>SUM('1月:12月'!Y59)</f>
        <v>0</v>
      </c>
      <c r="Z59" s="112">
        <f>SUM('1月:12月'!Z59)</f>
        <v>0</v>
      </c>
      <c r="AA59" s="112">
        <f>SUM('1月:12月'!AA59)</f>
        <v>0</v>
      </c>
      <c r="AB59" s="112">
        <f>SUM('1月:12月'!AB59)</f>
        <v>0</v>
      </c>
      <c r="AC59" s="112">
        <f>SUM('1月:12月'!AC59)</f>
        <v>0</v>
      </c>
      <c r="AD59" s="112">
        <f>SUM('1月:12月'!AD59)</f>
        <v>0</v>
      </c>
      <c r="AE59" s="112">
        <f>SUM('1月:12月'!AE59)</f>
        <v>0</v>
      </c>
      <c r="AF59" s="112">
        <f>SUM('1月:12月'!AF59)</f>
        <v>0</v>
      </c>
      <c r="AG59" s="112">
        <f>SUM('1月:12月'!AG59)</f>
        <v>0</v>
      </c>
      <c r="AH59" s="112">
        <f>SUM('1月:12月'!AH59)</f>
        <v>0</v>
      </c>
      <c r="AI59" s="112">
        <f>SUM('1月:12月'!AI59)</f>
        <v>0</v>
      </c>
      <c r="AJ59" s="112">
        <f>SUM('1月:12月'!AJ59)</f>
        <v>0</v>
      </c>
      <c r="AK59" s="112">
        <f>SUM('1月:12月'!AK59)</f>
        <v>0</v>
      </c>
      <c r="AL59" s="112">
        <f>SUM('1月:12月'!AL59)</f>
        <v>0</v>
      </c>
      <c r="AM59" s="112">
        <f>SUM('1月:12月'!AM59)</f>
        <v>0</v>
      </c>
      <c r="AN59" s="112">
        <f>SUM('1月:12月'!AN59)</f>
        <v>0</v>
      </c>
      <c r="AO59" s="112">
        <f>SUM('1月:12月'!AO59)</f>
        <v>0</v>
      </c>
      <c r="AP59" s="112">
        <f>SUM('1月:12月'!AP59)</f>
        <v>0</v>
      </c>
      <c r="AQ59" s="155">
        <f t="shared" si="4"/>
        <v>0</v>
      </c>
      <c r="AR59" s="155">
        <f t="shared" si="5"/>
        <v>0</v>
      </c>
      <c r="AS59" s="155">
        <f t="shared" si="6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44">
        <f>SUM('1月:12月'!D60)</f>
        <v>0</v>
      </c>
      <c r="E60" s="44">
        <f>SUM('1月:12月'!E60)</f>
        <v>0</v>
      </c>
      <c r="F60" s="44">
        <f>SUM('1月:12月'!F60)</f>
        <v>0</v>
      </c>
      <c r="G60" s="44">
        <f>SUM('1月:12月'!G60)</f>
        <v>0</v>
      </c>
      <c r="H60" s="44">
        <f>SUM('1月:12月'!H60)</f>
        <v>0</v>
      </c>
      <c r="I60" s="44">
        <f>SUM('1月:12月'!I60)</f>
        <v>0</v>
      </c>
      <c r="J60" s="44">
        <f>SUM('1月:12月'!J60)</f>
        <v>0</v>
      </c>
      <c r="K60" s="44">
        <f>SUM('1月:12月'!K60)</f>
        <v>0</v>
      </c>
      <c r="L60" s="44">
        <f>SUM('1月:12月'!L60)</f>
        <v>0</v>
      </c>
      <c r="M60" s="44">
        <f>SUM('1月:12月'!M60)</f>
        <v>481</v>
      </c>
      <c r="N60" s="44">
        <f>SUM('1月:12月'!N60)</f>
        <v>21.354099999999999</v>
      </c>
      <c r="O60" s="44">
        <f>SUM('1月:12月'!O60)</f>
        <v>13335.270999999999</v>
      </c>
      <c r="P60" s="44">
        <f>SUM('1月:12月'!P60)</f>
        <v>96</v>
      </c>
      <c r="Q60" s="44">
        <f>SUM('1月:12月'!Q60)</f>
        <v>569.54560000000004</v>
      </c>
      <c r="R60" s="44">
        <f>SUM('1月:12月'!R60)</f>
        <v>148481.758</v>
      </c>
      <c r="S60" s="44">
        <f>SUM('1月:12月'!S60)</f>
        <v>0</v>
      </c>
      <c r="T60" s="44">
        <f>SUM('1月:12月'!T60)</f>
        <v>0</v>
      </c>
      <c r="U60" s="44">
        <f>SUM('1月:12月'!U60)</f>
        <v>0</v>
      </c>
      <c r="V60" s="44">
        <f>SUM('1月:12月'!V60)</f>
        <v>96</v>
      </c>
      <c r="W60" s="44">
        <f>SUM('1月:12月'!W60)</f>
        <v>569.54560000000004</v>
      </c>
      <c r="X60" s="44">
        <f>SUM('1月:12月'!X60)</f>
        <v>148481.758</v>
      </c>
      <c r="Y60" s="44">
        <f>SUM('1月:12月'!Y60)</f>
        <v>0</v>
      </c>
      <c r="Z60" s="44">
        <f>SUM('1月:12月'!Z60)</f>
        <v>0.1</v>
      </c>
      <c r="AA60" s="44">
        <f>SUM('1月:12月'!AA60)</f>
        <v>8.4</v>
      </c>
      <c r="AB60" s="44">
        <f>SUM('1月:12月'!AB60)</f>
        <v>0</v>
      </c>
      <c r="AC60" s="44">
        <f>SUM('1月:12月'!AC60)</f>
        <v>0</v>
      </c>
      <c r="AD60" s="44">
        <f>SUM('1月:12月'!AD60)</f>
        <v>0</v>
      </c>
      <c r="AE60" s="44">
        <f>SUM('1月:12月'!AE60)</f>
        <v>0</v>
      </c>
      <c r="AF60" s="44">
        <f>SUM('1月:12月'!AF60)</f>
        <v>0</v>
      </c>
      <c r="AG60" s="44">
        <f>SUM('1月:12月'!AG60)</f>
        <v>0</v>
      </c>
      <c r="AH60" s="44">
        <f>SUM('1月:12月'!AH60)</f>
        <v>0</v>
      </c>
      <c r="AI60" s="44">
        <f>SUM('1月:12月'!AI60)</f>
        <v>0</v>
      </c>
      <c r="AJ60" s="44">
        <f>SUM('1月:12月'!AJ60)</f>
        <v>0</v>
      </c>
      <c r="AK60" s="44">
        <f>SUM('1月:12月'!AK60)</f>
        <v>1</v>
      </c>
      <c r="AL60" s="44">
        <f>SUM('1月:12月'!AL60)</f>
        <v>3.4599999999999999E-2</v>
      </c>
      <c r="AM60" s="44">
        <f>SUM('1月:12月'!AM60)</f>
        <v>17.975999999999999</v>
      </c>
      <c r="AN60" s="44">
        <f>SUM('1月:12月'!AN60)</f>
        <v>0</v>
      </c>
      <c r="AO60" s="44">
        <f>SUM('1月:12月'!AO60)</f>
        <v>0</v>
      </c>
      <c r="AP60" s="44">
        <f>SUM('1月:12月'!AP60)</f>
        <v>0</v>
      </c>
      <c r="AQ60" s="50">
        <f t="shared" si="4"/>
        <v>578</v>
      </c>
      <c r="AR60" s="50">
        <f t="shared" si="5"/>
        <v>591.03430000000003</v>
      </c>
      <c r="AS60" s="50">
        <f t="shared" si="6"/>
        <v>161843.405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160">
        <f>SUM('1月:12月'!D61)</f>
        <v>596</v>
      </c>
      <c r="E61" s="160">
        <f>SUM('1月:12月'!E61)</f>
        <v>919.76800000000014</v>
      </c>
      <c r="F61" s="160">
        <f>SUM('1月:12月'!F61)</f>
        <v>333753.6147985647</v>
      </c>
      <c r="G61" s="160">
        <f>SUM('1月:12月'!G61)</f>
        <v>480</v>
      </c>
      <c r="H61" s="160">
        <f>SUM('1月:12月'!H61)</f>
        <v>263.60479999999995</v>
      </c>
      <c r="I61" s="160">
        <f>SUM('1月:12月'!I61)</f>
        <v>165524.003</v>
      </c>
      <c r="J61" s="160">
        <f>SUM('1月:12月'!J61)</f>
        <v>1076</v>
      </c>
      <c r="K61" s="160">
        <f>SUM('1月:12月'!K61)</f>
        <v>1183.3728000000001</v>
      </c>
      <c r="L61" s="160">
        <f>SUM('1月:12月'!L61)</f>
        <v>499277.61779856472</v>
      </c>
      <c r="M61" s="160">
        <f>SUM('1月:12月'!M61)</f>
        <v>19940</v>
      </c>
      <c r="N61" s="160">
        <f>SUM('1月:12月'!N61)</f>
        <v>19476.5527</v>
      </c>
      <c r="O61" s="160">
        <f>SUM('1月:12月'!O61)</f>
        <v>4369095.9440000001</v>
      </c>
      <c r="P61" s="160">
        <f>SUM('1月:12月'!P61)</f>
        <v>7000</v>
      </c>
      <c r="Q61" s="160">
        <f>SUM('1月:12月'!Q61)</f>
        <v>45788.847000000002</v>
      </c>
      <c r="R61" s="160">
        <f>SUM('1月:12月'!R61)</f>
        <v>6859306.8480000002</v>
      </c>
      <c r="S61" s="160">
        <f>SUM('1月:12月'!S61)</f>
        <v>0</v>
      </c>
      <c r="T61" s="160">
        <f>SUM('1月:12月'!T61)</f>
        <v>0</v>
      </c>
      <c r="U61" s="160">
        <f>SUM('1月:12月'!U61)</f>
        <v>0</v>
      </c>
      <c r="V61" s="160">
        <f>SUM('1月:12月'!V61)</f>
        <v>7000</v>
      </c>
      <c r="W61" s="160">
        <f>SUM('1月:12月'!W61)</f>
        <v>45788.847000000002</v>
      </c>
      <c r="X61" s="160">
        <f>SUM('1月:12月'!X61)</f>
        <v>6859306.8480000002</v>
      </c>
      <c r="Y61" s="160">
        <f>SUM('1月:12月'!Y61)</f>
        <v>7520</v>
      </c>
      <c r="Z61" s="160">
        <f>SUM('1月:12月'!Z61)</f>
        <v>27337.170800000004</v>
      </c>
      <c r="AA61" s="160">
        <f>SUM('1月:12月'!AA61)</f>
        <v>4384004.6839999994</v>
      </c>
      <c r="AB61" s="160">
        <f>SUM('1月:12月'!AB61)</f>
        <v>24573</v>
      </c>
      <c r="AC61" s="160">
        <f>SUM('1月:12月'!AC61)</f>
        <v>8178.0527699999993</v>
      </c>
      <c r="AD61" s="160">
        <f>SUM('1月:12月'!AD61)</f>
        <v>1693454.3660000002</v>
      </c>
      <c r="AE61" s="160">
        <f>SUM('1月:12月'!AE61)</f>
        <v>1505</v>
      </c>
      <c r="AF61" s="160">
        <f>SUM('1月:12月'!AF61)</f>
        <v>126.76059999999998</v>
      </c>
      <c r="AG61" s="160">
        <f>SUM('1月:12月'!AG61)</f>
        <v>168858.435</v>
      </c>
      <c r="AH61" s="160">
        <f>SUM('1月:12月'!AH61)</f>
        <v>1832</v>
      </c>
      <c r="AI61" s="160">
        <f>SUM('1月:12月'!AI61)</f>
        <v>560.95785999999998</v>
      </c>
      <c r="AJ61" s="160">
        <f>SUM('1月:12月'!AJ61)</f>
        <v>284743.05499999999</v>
      </c>
      <c r="AK61" s="160">
        <f>SUM('1月:12月'!AK61)</f>
        <v>3732</v>
      </c>
      <c r="AL61" s="160">
        <f>SUM('1月:12月'!AL61)</f>
        <v>201.64928</v>
      </c>
      <c r="AM61" s="160">
        <f>SUM('1月:12月'!AM61)</f>
        <v>113812.799</v>
      </c>
      <c r="AN61" s="160">
        <f>SUM('1月:12月'!AN61)</f>
        <v>5487</v>
      </c>
      <c r="AO61" s="160">
        <f>SUM('1月:12月'!AO61)</f>
        <v>336.07522999999998</v>
      </c>
      <c r="AP61" s="160">
        <f>SUM('1月:12月'!AP61)</f>
        <v>282571.68200000003</v>
      </c>
      <c r="AQ61" s="155">
        <f t="shared" ref="AQ61:AQ69" si="7">SUM(J61,M61,V61,Y61,AB61,AE61,AH61,AK61,AN61)</f>
        <v>72665</v>
      </c>
      <c r="AR61" s="155">
        <f t="shared" ref="AR61:AR69" si="8">SUM(K61,N61,W61,Z61,AC61,AF61,AI61,AL61,AO61)</f>
        <v>103189.43904</v>
      </c>
      <c r="AS61" s="155">
        <f t="shared" ref="AS61:AS69" si="9">SUM(L61,O61,X61,AA61,AD61,AG61,AJ61,AM61,AP61)</f>
        <v>18655125.430798564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101</v>
      </c>
      <c r="B62" s="234" t="s">
        <v>68</v>
      </c>
      <c r="C62" s="149" t="s">
        <v>66</v>
      </c>
      <c r="D62" s="112">
        <f>SUM('1月:12月'!D62)</f>
        <v>0</v>
      </c>
      <c r="E62" s="112">
        <f>SUM('1月:12月'!E62)</f>
        <v>0</v>
      </c>
      <c r="F62" s="112">
        <f>SUM('1月:12月'!F62)</f>
        <v>0</v>
      </c>
      <c r="G62" s="112">
        <f>SUM('1月:12月'!G62)</f>
        <v>0</v>
      </c>
      <c r="H62" s="112">
        <f>SUM('1月:12月'!H62)</f>
        <v>0</v>
      </c>
      <c r="I62" s="112">
        <f>SUM('1月:12月'!I62)</f>
        <v>0</v>
      </c>
      <c r="J62" s="112">
        <f>SUM('1月:12月'!J62)</f>
        <v>0</v>
      </c>
      <c r="K62" s="112">
        <f>SUM('1月:12月'!K62)</f>
        <v>0</v>
      </c>
      <c r="L62" s="112">
        <f>SUM('1月:12月'!L62)</f>
        <v>0</v>
      </c>
      <c r="M62" s="112">
        <f>SUM('1月:12月'!M62)</f>
        <v>0</v>
      </c>
      <c r="N62" s="112">
        <f>SUM('1月:12月'!N62)</f>
        <v>0</v>
      </c>
      <c r="O62" s="112">
        <f>SUM('1月:12月'!O62)</f>
        <v>0</v>
      </c>
      <c r="P62" s="112">
        <f>SUM('1月:12月'!P62)</f>
        <v>0</v>
      </c>
      <c r="Q62" s="112">
        <f>SUM('1月:12月'!Q62)</f>
        <v>0</v>
      </c>
      <c r="R62" s="112">
        <f>SUM('1月:12月'!R62)</f>
        <v>0</v>
      </c>
      <c r="S62" s="112">
        <f>SUM('1月:12月'!S62)</f>
        <v>0</v>
      </c>
      <c r="T62" s="112">
        <f>SUM('1月:12月'!T62)</f>
        <v>0</v>
      </c>
      <c r="U62" s="112">
        <f>SUM('1月:12月'!U62)</f>
        <v>0</v>
      </c>
      <c r="V62" s="112">
        <f>SUM('1月:12月'!V62)</f>
        <v>0</v>
      </c>
      <c r="W62" s="112">
        <f>SUM('1月:12月'!W62)</f>
        <v>0</v>
      </c>
      <c r="X62" s="112">
        <f>SUM('1月:12月'!X62)</f>
        <v>0</v>
      </c>
      <c r="Y62" s="112">
        <f>SUM('1月:12月'!Y62)</f>
        <v>0</v>
      </c>
      <c r="Z62" s="112">
        <f>SUM('1月:12月'!Z62)</f>
        <v>0</v>
      </c>
      <c r="AA62" s="112">
        <f>SUM('1月:12月'!AA62)</f>
        <v>0</v>
      </c>
      <c r="AB62" s="112">
        <f>SUM('1月:12月'!AB62)</f>
        <v>0</v>
      </c>
      <c r="AC62" s="112">
        <f>SUM('1月:12月'!AC62)</f>
        <v>0</v>
      </c>
      <c r="AD62" s="112">
        <f>SUM('1月:12月'!AD62)</f>
        <v>0</v>
      </c>
      <c r="AE62" s="112">
        <f>SUM('1月:12月'!AE62)</f>
        <v>0</v>
      </c>
      <c r="AF62" s="112">
        <f>SUM('1月:12月'!AF62)</f>
        <v>0</v>
      </c>
      <c r="AG62" s="112">
        <f>SUM('1月:12月'!AG62)</f>
        <v>0</v>
      </c>
      <c r="AH62" s="112">
        <f>SUM('1月:12月'!AH62)</f>
        <v>0</v>
      </c>
      <c r="AI62" s="112">
        <f>SUM('1月:12月'!AI62)</f>
        <v>0</v>
      </c>
      <c r="AJ62" s="112">
        <f>SUM('1月:12月'!AJ62)</f>
        <v>0</v>
      </c>
      <c r="AK62" s="112">
        <f>SUM('1月:12月'!AK62)</f>
        <v>0</v>
      </c>
      <c r="AL62" s="112">
        <f>SUM('1月:12月'!AL62)</f>
        <v>0</v>
      </c>
      <c r="AM62" s="112">
        <f>SUM('1月:12月'!AM62)</f>
        <v>0</v>
      </c>
      <c r="AN62" s="112">
        <f>SUM('1月:12月'!AN62)</f>
        <v>0</v>
      </c>
      <c r="AO62" s="112">
        <f>SUM('1月:12月'!AO62)</f>
        <v>0</v>
      </c>
      <c r="AP62" s="112">
        <f>SUM('1月:12月'!AP62)</f>
        <v>0</v>
      </c>
      <c r="AQ62" s="155">
        <f t="shared" si="7"/>
        <v>0</v>
      </c>
      <c r="AR62" s="155">
        <f t="shared" si="8"/>
        <v>0</v>
      </c>
      <c r="AS62" s="155">
        <f t="shared" si="9"/>
        <v>0</v>
      </c>
      <c r="AT62" s="60" t="s">
        <v>66</v>
      </c>
      <c r="AU62" s="231" t="s">
        <v>101</v>
      </c>
      <c r="AV62" s="232"/>
      <c r="AW62" s="12"/>
    </row>
    <row r="63" spans="1:49" ht="21.95" customHeight="1">
      <c r="A63" s="15"/>
      <c r="B63" s="16"/>
      <c r="C63" s="148" t="s">
        <v>24</v>
      </c>
      <c r="D63" s="44">
        <f>SUM('1月:12月'!D63)</f>
        <v>248</v>
      </c>
      <c r="E63" s="44">
        <f>SUM('1月:12月'!E63)</f>
        <v>3512.3571000000002</v>
      </c>
      <c r="F63" s="44">
        <f>SUM('1月:12月'!F63)</f>
        <v>2426702.9596616053</v>
      </c>
      <c r="G63" s="44">
        <f>SUM('1月:12月'!G63)</f>
        <v>203</v>
      </c>
      <c r="H63" s="44">
        <f>SUM('1月:12月'!H63)</f>
        <v>2768.9953999999998</v>
      </c>
      <c r="I63" s="44">
        <f>SUM('1月:12月'!I63)</f>
        <v>1952052.0759999999</v>
      </c>
      <c r="J63" s="44">
        <f>SUM('1月:12月'!J63)</f>
        <v>451</v>
      </c>
      <c r="K63" s="44">
        <f>SUM('1月:12月'!K63)</f>
        <v>6281.3525</v>
      </c>
      <c r="L63" s="44">
        <f>SUM('1月:12月'!L63)</f>
        <v>4378755.0356616052</v>
      </c>
      <c r="M63" s="44">
        <f>SUM('1月:12月'!M63)</f>
        <v>2273</v>
      </c>
      <c r="N63" s="44">
        <f>SUM('1月:12月'!N63)</f>
        <v>41431.476699999999</v>
      </c>
      <c r="O63" s="44">
        <f>SUM('1月:12月'!O63)</f>
        <v>10465798.599999998</v>
      </c>
      <c r="P63" s="44">
        <f>SUM('1月:12月'!P63)</f>
        <v>436</v>
      </c>
      <c r="Q63" s="44">
        <f>SUM('1月:12月'!Q63)</f>
        <v>31656.518400000001</v>
      </c>
      <c r="R63" s="44">
        <f>SUM('1月:12月'!R63)</f>
        <v>4508095.841</v>
      </c>
      <c r="S63" s="44">
        <f>SUM('1月:12月'!S63)</f>
        <v>0</v>
      </c>
      <c r="T63" s="44">
        <f>SUM('1月:12月'!T63)</f>
        <v>0</v>
      </c>
      <c r="U63" s="44">
        <f>SUM('1月:12月'!U63)</f>
        <v>0</v>
      </c>
      <c r="V63" s="44">
        <f>SUM('1月:12月'!V63)</f>
        <v>436</v>
      </c>
      <c r="W63" s="44">
        <f>SUM('1月:12月'!W63)</f>
        <v>31656.518400000001</v>
      </c>
      <c r="X63" s="44">
        <f>SUM('1月:12月'!X63)</f>
        <v>4508095.841</v>
      </c>
      <c r="Y63" s="44">
        <f>SUM('1月:12月'!Y63)</f>
        <v>163</v>
      </c>
      <c r="Z63" s="44">
        <f>SUM('1月:12月'!Z63)</f>
        <v>13936.780200000001</v>
      </c>
      <c r="AA63" s="44">
        <f>SUM('1月:12月'!AA63)</f>
        <v>2272637.3709999998</v>
      </c>
      <c r="AB63" s="44">
        <f>SUM('1月:12月'!AB63)</f>
        <v>0</v>
      </c>
      <c r="AC63" s="44">
        <f>SUM('1月:12月'!AC63)</f>
        <v>0</v>
      </c>
      <c r="AD63" s="44">
        <f>SUM('1月:12月'!AD63)</f>
        <v>0</v>
      </c>
      <c r="AE63" s="44">
        <f>SUM('1月:12月'!AE63)</f>
        <v>0</v>
      </c>
      <c r="AF63" s="44">
        <f>SUM('1月:12月'!AF63)</f>
        <v>0</v>
      </c>
      <c r="AG63" s="44">
        <f>SUM('1月:12月'!AG63)</f>
        <v>0</v>
      </c>
      <c r="AH63" s="44">
        <f>SUM('1月:12月'!AH63)</f>
        <v>0</v>
      </c>
      <c r="AI63" s="44">
        <f>SUM('1月:12月'!AI63)</f>
        <v>0</v>
      </c>
      <c r="AJ63" s="44">
        <f>SUM('1月:12月'!AJ63)</f>
        <v>0</v>
      </c>
      <c r="AK63" s="44">
        <f>SUM('1月:12月'!AK63)</f>
        <v>1</v>
      </c>
      <c r="AL63" s="44">
        <f>SUM('1月:12月'!AL63)</f>
        <v>3.4599999999999999E-2</v>
      </c>
      <c r="AM63" s="44">
        <f>SUM('1月:12月'!AM63)</f>
        <v>17.975999999999999</v>
      </c>
      <c r="AN63" s="44">
        <f>SUM('1月:12月'!AN63)</f>
        <v>0</v>
      </c>
      <c r="AO63" s="44">
        <f>SUM('1月:12月'!AO63)</f>
        <v>0</v>
      </c>
      <c r="AP63" s="44">
        <f>SUM('1月:12月'!AP63)</f>
        <v>0</v>
      </c>
      <c r="AQ63" s="50">
        <f t="shared" si="7"/>
        <v>3324</v>
      </c>
      <c r="AR63" s="50">
        <f t="shared" si="8"/>
        <v>93306.162400000016</v>
      </c>
      <c r="AS63" s="50">
        <f t="shared" si="9"/>
        <v>21625304.823661599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160">
        <f>SUM('1月:12月'!D64)</f>
        <v>0</v>
      </c>
      <c r="E64" s="160">
        <f>SUM('1月:12月'!E64)</f>
        <v>0</v>
      </c>
      <c r="F64" s="160">
        <f>SUM('1月:12月'!F64)</f>
        <v>0</v>
      </c>
      <c r="G64" s="160">
        <f>SUM('1月:12月'!G64)</f>
        <v>2919</v>
      </c>
      <c r="H64" s="160">
        <f>SUM('1月:12月'!H64)</f>
        <v>5460.1290400000007</v>
      </c>
      <c r="I64" s="160">
        <f>SUM('1月:12月'!I64)</f>
        <v>1997589.6239999998</v>
      </c>
      <c r="J64" s="160">
        <f>SUM('1月:12月'!J64)</f>
        <v>2919</v>
      </c>
      <c r="K64" s="160">
        <f>SUM('1月:12月'!K64)</f>
        <v>5460.1290400000007</v>
      </c>
      <c r="L64" s="160">
        <f>SUM('1月:12月'!L64)</f>
        <v>1997589.6239999998</v>
      </c>
      <c r="M64" s="160">
        <f>SUM('1月:12月'!M64)</f>
        <v>8577</v>
      </c>
      <c r="N64" s="160">
        <f>SUM('1月:12月'!N64)</f>
        <v>830.86670000000004</v>
      </c>
      <c r="O64" s="160">
        <f>SUM('1月:12月'!O64)</f>
        <v>800000.71699999995</v>
      </c>
      <c r="P64" s="160">
        <f>SUM('1月:12月'!P64)</f>
        <v>21306</v>
      </c>
      <c r="Q64" s="160">
        <f>SUM('1月:12月'!Q64)</f>
        <v>7122.3121700000002</v>
      </c>
      <c r="R64" s="160">
        <f>SUM('1月:12月'!R64)</f>
        <v>2507019.17</v>
      </c>
      <c r="S64" s="160">
        <f>SUM('1月:12月'!S64)</f>
        <v>0</v>
      </c>
      <c r="T64" s="160">
        <f>SUM('1月:12月'!T64)</f>
        <v>0</v>
      </c>
      <c r="U64" s="160">
        <f>SUM('1月:12月'!U64)</f>
        <v>0</v>
      </c>
      <c r="V64" s="160">
        <f>SUM('1月:12月'!V64)</f>
        <v>21306</v>
      </c>
      <c r="W64" s="160">
        <f>SUM('1月:12月'!W64)</f>
        <v>7122.3121700000002</v>
      </c>
      <c r="X64" s="160">
        <f>SUM('1月:12月'!X64)</f>
        <v>2507019.17</v>
      </c>
      <c r="Y64" s="160">
        <f>SUM('1月:12月'!Y64)</f>
        <v>671</v>
      </c>
      <c r="Z64" s="160">
        <f>SUM('1月:12月'!Z64)</f>
        <v>6016.5938000000006</v>
      </c>
      <c r="AA64" s="160">
        <f>SUM('1月:12月'!AA64)</f>
        <v>683808.05500000005</v>
      </c>
      <c r="AB64" s="160">
        <f>SUM('1月:12月'!AB64)</f>
        <v>615</v>
      </c>
      <c r="AC64" s="160">
        <f>SUM('1月:12月'!AC64)</f>
        <v>321.11194999999992</v>
      </c>
      <c r="AD64" s="160">
        <f>SUM('1月:12月'!AD64)</f>
        <v>40953.019</v>
      </c>
      <c r="AE64" s="160">
        <f>SUM('1月:12月'!AE64)</f>
        <v>0</v>
      </c>
      <c r="AF64" s="160">
        <f>SUM('1月:12月'!AF64)</f>
        <v>0</v>
      </c>
      <c r="AG64" s="160">
        <f>SUM('1月:12月'!AG64)</f>
        <v>0</v>
      </c>
      <c r="AH64" s="160">
        <f>SUM('1月:12月'!AH64)</f>
        <v>0</v>
      </c>
      <c r="AI64" s="160">
        <f>SUM('1月:12月'!AI64)</f>
        <v>0</v>
      </c>
      <c r="AJ64" s="160">
        <f>SUM('1月:12月'!AJ64)</f>
        <v>0</v>
      </c>
      <c r="AK64" s="160">
        <f>SUM('1月:12月'!AK64)</f>
        <v>0</v>
      </c>
      <c r="AL64" s="160">
        <f>SUM('1月:12月'!AL64)</f>
        <v>0</v>
      </c>
      <c r="AM64" s="160">
        <f>SUM('1月:12月'!AM64)</f>
        <v>0</v>
      </c>
      <c r="AN64" s="160">
        <f>SUM('1月:12月'!AN64)</f>
        <v>0</v>
      </c>
      <c r="AO64" s="160">
        <f>SUM('1月:12月'!AO64)</f>
        <v>0</v>
      </c>
      <c r="AP64" s="160">
        <f>SUM('1月:12月'!AP64)</f>
        <v>0</v>
      </c>
      <c r="AQ64" s="155">
        <f t="shared" si="7"/>
        <v>34088</v>
      </c>
      <c r="AR64" s="155">
        <f t="shared" si="8"/>
        <v>19751.013659999997</v>
      </c>
      <c r="AS64" s="155">
        <f t="shared" si="9"/>
        <v>6029370.585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44">
        <f>SUM('1月:12月'!D65)</f>
        <v>4597</v>
      </c>
      <c r="E65" s="44">
        <f>SUM('1月:12月'!E65)</f>
        <v>471.44405000000006</v>
      </c>
      <c r="F65" s="44">
        <f>SUM('1月:12月'!F65)</f>
        <v>622550.57453982998</v>
      </c>
      <c r="G65" s="44">
        <f>SUM('1月:12月'!G65)</f>
        <v>745</v>
      </c>
      <c r="H65" s="44">
        <f>SUM('1月:12月'!H65)</f>
        <v>4852.1518000000005</v>
      </c>
      <c r="I65" s="44">
        <f>SUM('1月:12月'!I65)</f>
        <v>1788421.62</v>
      </c>
      <c r="J65" s="44">
        <f>SUM('1月:12月'!J65)</f>
        <v>5342</v>
      </c>
      <c r="K65" s="44">
        <f>SUM('1月:12月'!K65)</f>
        <v>5323.5958499999997</v>
      </c>
      <c r="L65" s="44">
        <f>SUM('1月:12月'!L65)</f>
        <v>2410972.1945398301</v>
      </c>
      <c r="M65" s="44">
        <f>SUM('1月:12月'!M65)</f>
        <v>481</v>
      </c>
      <c r="N65" s="44">
        <f>SUM('1月:12月'!N65)</f>
        <v>45.979500000000002</v>
      </c>
      <c r="O65" s="44">
        <f>SUM('1月:12月'!O65)</f>
        <v>19762.62</v>
      </c>
      <c r="P65" s="44">
        <f>SUM('1月:12月'!P65)</f>
        <v>647</v>
      </c>
      <c r="Q65" s="44">
        <f>SUM('1月:12月'!Q65)</f>
        <v>1734.7046</v>
      </c>
      <c r="R65" s="44">
        <f>SUM('1月:12月'!R65)</f>
        <v>259378.962</v>
      </c>
      <c r="S65" s="44">
        <f>SUM('1月:12月'!S65)</f>
        <v>0</v>
      </c>
      <c r="T65" s="44">
        <f>SUM('1月:12月'!T65)</f>
        <v>0</v>
      </c>
      <c r="U65" s="44">
        <f>SUM('1月:12月'!U65)</f>
        <v>0</v>
      </c>
      <c r="V65" s="44">
        <f>SUM('1月:12月'!V65)</f>
        <v>647</v>
      </c>
      <c r="W65" s="44">
        <f>SUM('1月:12月'!W65)</f>
        <v>1734.7046</v>
      </c>
      <c r="X65" s="44">
        <f>SUM('1月:12月'!X65)</f>
        <v>259378.962</v>
      </c>
      <c r="Y65" s="44">
        <f>SUM('1月:12月'!Y65)</f>
        <v>28</v>
      </c>
      <c r="Z65" s="44">
        <f>SUM('1月:12月'!Z65)</f>
        <v>348.447</v>
      </c>
      <c r="AA65" s="44">
        <f>SUM('1月:12月'!AA65)</f>
        <v>31771.381999999998</v>
      </c>
      <c r="AB65" s="44">
        <f>SUM('1月:12月'!AB65)</f>
        <v>0</v>
      </c>
      <c r="AC65" s="44">
        <f>SUM('1月:12月'!AC65)</f>
        <v>0</v>
      </c>
      <c r="AD65" s="44">
        <f>SUM('1月:12月'!AD65)</f>
        <v>0</v>
      </c>
      <c r="AE65" s="44">
        <f>SUM('1月:12月'!AE65)</f>
        <v>0</v>
      </c>
      <c r="AF65" s="44">
        <f>SUM('1月:12月'!AF65)</f>
        <v>0</v>
      </c>
      <c r="AG65" s="44">
        <f>SUM('1月:12月'!AG65)</f>
        <v>0</v>
      </c>
      <c r="AH65" s="44">
        <f>SUM('1月:12月'!AH65)</f>
        <v>0</v>
      </c>
      <c r="AI65" s="44">
        <f>SUM('1月:12月'!AI65)</f>
        <v>0</v>
      </c>
      <c r="AJ65" s="44">
        <f>SUM('1月:12月'!AJ65)</f>
        <v>0</v>
      </c>
      <c r="AK65" s="44">
        <f>SUM('1月:12月'!AK65)</f>
        <v>0</v>
      </c>
      <c r="AL65" s="44">
        <f>SUM('1月:12月'!AL65)</f>
        <v>0</v>
      </c>
      <c r="AM65" s="44">
        <f>SUM('1月:12月'!AM65)</f>
        <v>0</v>
      </c>
      <c r="AN65" s="44">
        <f>SUM('1月:12月'!AN65)</f>
        <v>0</v>
      </c>
      <c r="AO65" s="44">
        <f>SUM('1月:12月'!AO65)</f>
        <v>0</v>
      </c>
      <c r="AP65" s="44">
        <f>SUM('1月:12月'!AP65)</f>
        <v>0</v>
      </c>
      <c r="AQ65" s="50">
        <f t="shared" si="7"/>
        <v>6498</v>
      </c>
      <c r="AR65" s="50">
        <f t="shared" si="8"/>
        <v>7452.7269500000002</v>
      </c>
      <c r="AS65" s="50">
        <f t="shared" si="9"/>
        <v>2721885.1585398302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160">
        <f>SUM('1月:12月'!D66)</f>
        <v>0</v>
      </c>
      <c r="E66" s="160">
        <f>SUM('1月:12月'!E66)</f>
        <v>0</v>
      </c>
      <c r="F66" s="160">
        <f>SUM('1月:12月'!F66)</f>
        <v>0</v>
      </c>
      <c r="G66" s="160">
        <f>SUM('1月:12月'!G66)</f>
        <v>0</v>
      </c>
      <c r="H66" s="160">
        <f>SUM('1月:12月'!H66)</f>
        <v>0</v>
      </c>
      <c r="I66" s="160">
        <f>SUM('1月:12月'!I66)</f>
        <v>0</v>
      </c>
      <c r="J66" s="160">
        <f>SUM('1月:12月'!J66)</f>
        <v>0</v>
      </c>
      <c r="K66" s="160">
        <f>SUM('1月:12月'!K66)</f>
        <v>0</v>
      </c>
      <c r="L66" s="160">
        <f>SUM('1月:12月'!L66)</f>
        <v>0</v>
      </c>
      <c r="M66" s="160">
        <f>SUM('1月:12月'!M66)</f>
        <v>0</v>
      </c>
      <c r="N66" s="160">
        <f>SUM('1月:12月'!N66)</f>
        <v>0</v>
      </c>
      <c r="O66" s="160">
        <f>SUM('1月:12月'!O66)</f>
        <v>0</v>
      </c>
      <c r="P66" s="160">
        <f>SUM('1月:12月'!P66)</f>
        <v>0</v>
      </c>
      <c r="Q66" s="160">
        <f>SUM('1月:12月'!Q66)</f>
        <v>0</v>
      </c>
      <c r="R66" s="160">
        <f>SUM('1月:12月'!R66)</f>
        <v>0</v>
      </c>
      <c r="S66" s="160">
        <f>SUM('1月:12月'!S66)</f>
        <v>0</v>
      </c>
      <c r="T66" s="160">
        <f>SUM('1月:12月'!T66)</f>
        <v>0</v>
      </c>
      <c r="U66" s="160">
        <f>SUM('1月:12月'!U66)</f>
        <v>0</v>
      </c>
      <c r="V66" s="160">
        <f>SUM('1月:12月'!V66)</f>
        <v>0</v>
      </c>
      <c r="W66" s="160">
        <f>SUM('1月:12月'!W66)</f>
        <v>0</v>
      </c>
      <c r="X66" s="160">
        <f>SUM('1月:12月'!X66)</f>
        <v>0</v>
      </c>
      <c r="Y66" s="160">
        <f>SUM('1月:12月'!Y66)</f>
        <v>0</v>
      </c>
      <c r="Z66" s="160">
        <f>SUM('1月:12月'!Z66)</f>
        <v>0</v>
      </c>
      <c r="AA66" s="160">
        <f>SUM('1月:12月'!AA66)</f>
        <v>0</v>
      </c>
      <c r="AB66" s="160">
        <f>SUM('1月:12月'!AB66)</f>
        <v>0</v>
      </c>
      <c r="AC66" s="160">
        <f>SUM('1月:12月'!AC66)</f>
        <v>0</v>
      </c>
      <c r="AD66" s="160">
        <f>SUM('1月:12月'!AD66)</f>
        <v>0</v>
      </c>
      <c r="AE66" s="160">
        <f>SUM('1月:12月'!AE66)</f>
        <v>0</v>
      </c>
      <c r="AF66" s="160">
        <f>SUM('1月:12月'!AF66)</f>
        <v>0</v>
      </c>
      <c r="AG66" s="160">
        <f>SUM('1月:12月'!AG66)</f>
        <v>0</v>
      </c>
      <c r="AH66" s="160">
        <f>SUM('1月:12月'!AH66)</f>
        <v>0</v>
      </c>
      <c r="AI66" s="160">
        <f>SUM('1月:12月'!AI66)</f>
        <v>0</v>
      </c>
      <c r="AJ66" s="160">
        <f>SUM('1月:12月'!AJ66)</f>
        <v>0</v>
      </c>
      <c r="AK66" s="160">
        <f>SUM('1月:12月'!AK66)</f>
        <v>0</v>
      </c>
      <c r="AL66" s="160">
        <f>SUM('1月:12月'!AL66)</f>
        <v>0</v>
      </c>
      <c r="AM66" s="160">
        <f>SUM('1月:12月'!AM66)</f>
        <v>0</v>
      </c>
      <c r="AN66" s="160">
        <f>SUM('1月:12月'!AN66)</f>
        <v>0</v>
      </c>
      <c r="AO66" s="160">
        <f>SUM('1月:12月'!AO66)</f>
        <v>0</v>
      </c>
      <c r="AP66" s="160">
        <f>SUM('1月:12月'!AP66)</f>
        <v>0</v>
      </c>
      <c r="AQ66" s="155">
        <f t="shared" si="7"/>
        <v>0</v>
      </c>
      <c r="AR66" s="155">
        <f t="shared" si="8"/>
        <v>0</v>
      </c>
      <c r="AS66" s="155">
        <f t="shared" si="9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44">
        <f>SUM('1月:12月'!D67)</f>
        <v>0</v>
      </c>
      <c r="E67" s="44">
        <f>SUM('1月:12月'!E67)</f>
        <v>0</v>
      </c>
      <c r="F67" s="44">
        <f>SUM('1月:12月'!F67)</f>
        <v>0</v>
      </c>
      <c r="G67" s="44">
        <f>SUM('1月:12月'!G67)</f>
        <v>0</v>
      </c>
      <c r="H67" s="44">
        <f>SUM('1月:12月'!H67)</f>
        <v>0</v>
      </c>
      <c r="I67" s="44">
        <f>SUM('1月:12月'!I67)</f>
        <v>0</v>
      </c>
      <c r="J67" s="44">
        <f>SUM('1月:12月'!J67)</f>
        <v>0</v>
      </c>
      <c r="K67" s="44">
        <f>SUM('1月:12月'!K67)</f>
        <v>0</v>
      </c>
      <c r="L67" s="44">
        <f>SUM('1月:12月'!L67)</f>
        <v>0</v>
      </c>
      <c r="M67" s="44">
        <f>SUM('1月:12月'!M67)</f>
        <v>0</v>
      </c>
      <c r="N67" s="44">
        <f>SUM('1月:12月'!N67)</f>
        <v>0</v>
      </c>
      <c r="O67" s="44">
        <f>SUM('1月:12月'!O67)</f>
        <v>0</v>
      </c>
      <c r="P67" s="44">
        <f>SUM('1月:12月'!P67)</f>
        <v>0</v>
      </c>
      <c r="Q67" s="44">
        <f>SUM('1月:12月'!Q67)</f>
        <v>0</v>
      </c>
      <c r="R67" s="44">
        <f>SUM('1月:12月'!R67)</f>
        <v>0</v>
      </c>
      <c r="S67" s="44">
        <f>SUM('1月:12月'!S67)</f>
        <v>0</v>
      </c>
      <c r="T67" s="44">
        <f>SUM('1月:12月'!T67)</f>
        <v>0</v>
      </c>
      <c r="U67" s="44">
        <f>SUM('1月:12月'!U67)</f>
        <v>0</v>
      </c>
      <c r="V67" s="44">
        <f>SUM('1月:12月'!V67)</f>
        <v>0</v>
      </c>
      <c r="W67" s="44">
        <f>SUM('1月:12月'!W67)</f>
        <v>0</v>
      </c>
      <c r="X67" s="44">
        <f>SUM('1月:12月'!X67)</f>
        <v>0</v>
      </c>
      <c r="Y67" s="44">
        <f>SUM('1月:12月'!Y67)</f>
        <v>0</v>
      </c>
      <c r="Z67" s="44">
        <f>SUM('1月:12月'!Z67)</f>
        <v>0</v>
      </c>
      <c r="AA67" s="44">
        <f>SUM('1月:12月'!AA67)</f>
        <v>0</v>
      </c>
      <c r="AB67" s="44">
        <f>SUM('1月:12月'!AB67)</f>
        <v>0</v>
      </c>
      <c r="AC67" s="44">
        <f>SUM('1月:12月'!AC67)</f>
        <v>0</v>
      </c>
      <c r="AD67" s="44">
        <f>SUM('1月:12月'!AD67)</f>
        <v>0</v>
      </c>
      <c r="AE67" s="44">
        <f>SUM('1月:12月'!AE67)</f>
        <v>0</v>
      </c>
      <c r="AF67" s="44">
        <f>SUM('1月:12月'!AF67)</f>
        <v>0</v>
      </c>
      <c r="AG67" s="44">
        <f>SUM('1月:12月'!AG67)</f>
        <v>0</v>
      </c>
      <c r="AH67" s="44">
        <f>SUM('1月:12月'!AH67)</f>
        <v>0</v>
      </c>
      <c r="AI67" s="44">
        <f>SUM('1月:12月'!AI67)</f>
        <v>0</v>
      </c>
      <c r="AJ67" s="44">
        <f>SUM('1月:12月'!AJ67)</f>
        <v>0</v>
      </c>
      <c r="AK67" s="44">
        <f>SUM('1月:12月'!AK67)</f>
        <v>0</v>
      </c>
      <c r="AL67" s="44">
        <f>SUM('1月:12月'!AL67)</f>
        <v>0</v>
      </c>
      <c r="AM67" s="44">
        <f>SUM('1月:12月'!AM67)</f>
        <v>0</v>
      </c>
      <c r="AN67" s="44">
        <f>SUM('1月:12月'!AN67)</f>
        <v>0</v>
      </c>
      <c r="AO67" s="44">
        <f>SUM('1月:12月'!AO67)</f>
        <v>0</v>
      </c>
      <c r="AP67" s="44">
        <f>SUM('1月:12月'!AP67)</f>
        <v>0</v>
      </c>
      <c r="AQ67" s="50">
        <f t="shared" si="7"/>
        <v>0</v>
      </c>
      <c r="AR67" s="50">
        <f t="shared" si="8"/>
        <v>0</v>
      </c>
      <c r="AS67" s="50">
        <f t="shared" si="9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102</v>
      </c>
      <c r="B68" s="218"/>
      <c r="C68" s="149" t="s">
        <v>23</v>
      </c>
      <c r="D68" s="160">
        <f>SUM('1月:12月'!D68)</f>
        <v>596</v>
      </c>
      <c r="E68" s="160">
        <f>SUM('1月:12月'!E68)</f>
        <v>919.76800000000014</v>
      </c>
      <c r="F68" s="160">
        <f>SUM('1月:12月'!F68)</f>
        <v>333753.6147985647</v>
      </c>
      <c r="G68" s="160">
        <f>SUM('1月:12月'!G68)</f>
        <v>3399</v>
      </c>
      <c r="H68" s="160">
        <f>SUM('1月:12月'!H68)</f>
        <v>5723.733839999999</v>
      </c>
      <c r="I68" s="160">
        <f>SUM('1月:12月'!I68)</f>
        <v>2163113.6270000003</v>
      </c>
      <c r="J68" s="160">
        <f>SUM('1月:12月'!J68)</f>
        <v>3995</v>
      </c>
      <c r="K68" s="160">
        <f>SUM('1月:12月'!K68)</f>
        <v>6643.5018399999999</v>
      </c>
      <c r="L68" s="160">
        <f>SUM('1月:12月'!L68)</f>
        <v>2496867.2417985648</v>
      </c>
      <c r="M68" s="160">
        <f>SUM('1月:12月'!M68)</f>
        <v>28517</v>
      </c>
      <c r="N68" s="160">
        <f>SUM('1月:12月'!N68)</f>
        <v>20307.419399999999</v>
      </c>
      <c r="O68" s="160">
        <f>SUM('1月:12月'!O68)</f>
        <v>5169096.6610000003</v>
      </c>
      <c r="P68" s="160">
        <f>SUM('1月:12月'!P68)</f>
        <v>28306</v>
      </c>
      <c r="Q68" s="160">
        <f>SUM('1月:12月'!Q68)</f>
        <v>52911.159169999999</v>
      </c>
      <c r="R68" s="160">
        <f>SUM('1月:12月'!R68)</f>
        <v>9366326.0179999992</v>
      </c>
      <c r="S68" s="160">
        <f>SUM('1月:12月'!S68)</f>
        <v>0</v>
      </c>
      <c r="T68" s="160">
        <f>SUM('1月:12月'!T68)</f>
        <v>0</v>
      </c>
      <c r="U68" s="160">
        <f>SUM('1月:12月'!U68)</f>
        <v>0</v>
      </c>
      <c r="V68" s="160">
        <f>SUM('1月:12月'!V68)</f>
        <v>28306</v>
      </c>
      <c r="W68" s="160">
        <f>SUM('1月:12月'!W68)</f>
        <v>52911.159169999999</v>
      </c>
      <c r="X68" s="160">
        <f>SUM('1月:12月'!X68)</f>
        <v>9366326.0179999992</v>
      </c>
      <c r="Y68" s="160">
        <f>SUM('1月:12月'!Y68)</f>
        <v>8191</v>
      </c>
      <c r="Z68" s="160">
        <f>SUM('1月:12月'!Z68)</f>
        <v>33353.764599999995</v>
      </c>
      <c r="AA68" s="160">
        <f>SUM('1月:12月'!AA68)</f>
        <v>5067812.7390000001</v>
      </c>
      <c r="AB68" s="160">
        <f>SUM('1月:12月'!AB68)</f>
        <v>25188</v>
      </c>
      <c r="AC68" s="160">
        <f>SUM('1月:12月'!AC68)</f>
        <v>8499.1647200000007</v>
      </c>
      <c r="AD68" s="160">
        <f>SUM('1月:12月'!AD68)</f>
        <v>1734407.3850000002</v>
      </c>
      <c r="AE68" s="160">
        <f>SUM('1月:12月'!AE68)</f>
        <v>1505</v>
      </c>
      <c r="AF68" s="160">
        <f>SUM('1月:12月'!AF68)</f>
        <v>126.76059999999998</v>
      </c>
      <c r="AG68" s="160">
        <f>SUM('1月:12月'!AG68)</f>
        <v>168858.435</v>
      </c>
      <c r="AH68" s="160">
        <f>SUM('1月:12月'!AH68)</f>
        <v>1832</v>
      </c>
      <c r="AI68" s="160">
        <f>SUM('1月:12月'!AI68)</f>
        <v>560.95785999999998</v>
      </c>
      <c r="AJ68" s="160">
        <f>SUM('1月:12月'!AJ68)</f>
        <v>284743.05499999999</v>
      </c>
      <c r="AK68" s="160">
        <f>SUM('1月:12月'!AK68)</f>
        <v>3732</v>
      </c>
      <c r="AL68" s="160">
        <f>SUM('1月:12月'!AL68)</f>
        <v>201.64928</v>
      </c>
      <c r="AM68" s="160">
        <f>SUM('1月:12月'!AM68)</f>
        <v>113812.799</v>
      </c>
      <c r="AN68" s="160">
        <f>SUM('1月:12月'!AN68)</f>
        <v>5487</v>
      </c>
      <c r="AO68" s="160">
        <f>SUM('1月:12月'!AO68)</f>
        <v>336.07522999999998</v>
      </c>
      <c r="AP68" s="160">
        <f>SUM('1月:12月'!AP68)</f>
        <v>282571.68200000003</v>
      </c>
      <c r="AQ68" s="155">
        <f t="shared" si="7"/>
        <v>106753</v>
      </c>
      <c r="AR68" s="155">
        <f t="shared" si="8"/>
        <v>122940.45269999998</v>
      </c>
      <c r="AS68" s="155">
        <f t="shared" si="9"/>
        <v>24684496.015798561</v>
      </c>
      <c r="AT68" s="33" t="s">
        <v>23</v>
      </c>
      <c r="AU68" s="221" t="s">
        <v>102</v>
      </c>
      <c r="AV68" s="222"/>
      <c r="AW68" s="12"/>
    </row>
    <row r="69" spans="1:49" ht="21.95" customHeight="1">
      <c r="A69" s="219"/>
      <c r="B69" s="220"/>
      <c r="C69" s="148" t="s">
        <v>24</v>
      </c>
      <c r="D69" s="44">
        <f>SUM('1月:12月'!D69)</f>
        <v>4845</v>
      </c>
      <c r="E69" s="44">
        <f>SUM('1月:12月'!E69)</f>
        <v>3983.8011500000002</v>
      </c>
      <c r="F69" s="44">
        <f>SUM('1月:12月'!F69)</f>
        <v>3049253.5342014348</v>
      </c>
      <c r="G69" s="44">
        <f>SUM('1月:12月'!G69)</f>
        <v>948</v>
      </c>
      <c r="H69" s="44">
        <f>SUM('1月:12月'!H69)</f>
        <v>7621.1472000000003</v>
      </c>
      <c r="I69" s="44">
        <f>SUM('1月:12月'!I69)</f>
        <v>3740473.696</v>
      </c>
      <c r="J69" s="44">
        <f>SUM('1月:12月'!J69)</f>
        <v>5793</v>
      </c>
      <c r="K69" s="44">
        <f>SUM('1月:12月'!K69)</f>
        <v>11604.948350000001</v>
      </c>
      <c r="L69" s="44">
        <f>SUM('1月:12月'!L69)</f>
        <v>6789727.2302014353</v>
      </c>
      <c r="M69" s="44">
        <f>SUM('1月:12月'!M69)</f>
        <v>2754</v>
      </c>
      <c r="N69" s="44">
        <f>SUM('1月:12月'!N69)</f>
        <v>41477.456200000001</v>
      </c>
      <c r="O69" s="44">
        <f>SUM('1月:12月'!O69)</f>
        <v>10485561.220000001</v>
      </c>
      <c r="P69" s="44">
        <f>SUM('1月:12月'!P69)</f>
        <v>1083</v>
      </c>
      <c r="Q69" s="44">
        <f>SUM('1月:12月'!Q69)</f>
        <v>33391.222999999998</v>
      </c>
      <c r="R69" s="44">
        <f>SUM('1月:12月'!R69)</f>
        <v>4767474.8029999994</v>
      </c>
      <c r="S69" s="44">
        <f>SUM('1月:12月'!S69)</f>
        <v>0</v>
      </c>
      <c r="T69" s="44">
        <f>SUM('1月:12月'!T69)</f>
        <v>0</v>
      </c>
      <c r="U69" s="44">
        <f>SUM('1月:12月'!U69)</f>
        <v>0</v>
      </c>
      <c r="V69" s="44">
        <f>SUM('1月:12月'!V69)</f>
        <v>1083</v>
      </c>
      <c r="W69" s="44">
        <f>SUM('1月:12月'!W69)</f>
        <v>33391.222999999998</v>
      </c>
      <c r="X69" s="44">
        <f>SUM('1月:12月'!X69)</f>
        <v>4767474.8029999994</v>
      </c>
      <c r="Y69" s="44">
        <f>SUM('1月:12月'!Y69)</f>
        <v>191</v>
      </c>
      <c r="Z69" s="44">
        <f>SUM('1月:12月'!Z69)</f>
        <v>14285.227200000001</v>
      </c>
      <c r="AA69" s="44">
        <f>SUM('1月:12月'!AA69)</f>
        <v>2304408.753</v>
      </c>
      <c r="AB69" s="44">
        <f>SUM('1月:12月'!AB69)</f>
        <v>0</v>
      </c>
      <c r="AC69" s="44">
        <f>SUM('1月:12月'!AC69)</f>
        <v>0</v>
      </c>
      <c r="AD69" s="44">
        <f>SUM('1月:12月'!AD69)</f>
        <v>0</v>
      </c>
      <c r="AE69" s="44">
        <f>SUM('1月:12月'!AE69)</f>
        <v>0</v>
      </c>
      <c r="AF69" s="44">
        <f>SUM('1月:12月'!AF69)</f>
        <v>0</v>
      </c>
      <c r="AG69" s="44">
        <f>SUM('1月:12月'!AG69)</f>
        <v>0</v>
      </c>
      <c r="AH69" s="44">
        <f>SUM('1月:12月'!AH69)</f>
        <v>0</v>
      </c>
      <c r="AI69" s="44">
        <f>SUM('1月:12月'!AI69)</f>
        <v>0</v>
      </c>
      <c r="AJ69" s="44">
        <f>SUM('1月:12月'!AJ69)</f>
        <v>0</v>
      </c>
      <c r="AK69" s="44">
        <f>SUM('1月:12月'!AK69)</f>
        <v>1</v>
      </c>
      <c r="AL69" s="44">
        <f>SUM('1月:12月'!AL69)</f>
        <v>3.4599999999999999E-2</v>
      </c>
      <c r="AM69" s="44">
        <f>SUM('1月:12月'!AM69)</f>
        <v>17.975999999999999</v>
      </c>
      <c r="AN69" s="44">
        <f>SUM('1月:12月'!AN69)</f>
        <v>0</v>
      </c>
      <c r="AO69" s="44">
        <f>SUM('1月:12月'!AO69)</f>
        <v>0</v>
      </c>
      <c r="AP69" s="44">
        <f>SUM('1月:12月'!AP69)</f>
        <v>0</v>
      </c>
      <c r="AQ69" s="50">
        <f t="shared" si="7"/>
        <v>9822</v>
      </c>
      <c r="AR69" s="50">
        <f t="shared" si="8"/>
        <v>100758.88935</v>
      </c>
      <c r="AS69" s="50">
        <f t="shared" si="9"/>
        <v>24347189.982201435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103</v>
      </c>
      <c r="B70" s="226" t="s">
        <v>75</v>
      </c>
      <c r="C70" s="226"/>
      <c r="D70" s="207">
        <f>SUM('1月:12月'!D70)</f>
        <v>0</v>
      </c>
      <c r="E70" s="207">
        <f>SUM('1月:12月'!E70)</f>
        <v>0</v>
      </c>
      <c r="F70" s="207">
        <f>SUM('1月:12月'!F70)</f>
        <v>0</v>
      </c>
      <c r="G70" s="207">
        <f>SUM('1月:12月'!G70)</f>
        <v>0</v>
      </c>
      <c r="H70" s="207">
        <f>SUM('1月:12月'!H70)</f>
        <v>0</v>
      </c>
      <c r="I70" s="207">
        <f>SUM('1月:12月'!I70)</f>
        <v>0</v>
      </c>
      <c r="J70" s="207">
        <f>SUM('1月:12月'!J70)</f>
        <v>0</v>
      </c>
      <c r="K70" s="207">
        <f>SUM('1月:12月'!K70)</f>
        <v>0</v>
      </c>
      <c r="L70" s="207">
        <f>SUM('1月:12月'!L70)</f>
        <v>0</v>
      </c>
      <c r="M70" s="207">
        <f>SUM('1月:12月'!M70)</f>
        <v>0</v>
      </c>
      <c r="N70" s="207">
        <f>SUM('1月:12月'!N70)</f>
        <v>0</v>
      </c>
      <c r="O70" s="207">
        <f>SUM('1月:12月'!O70)</f>
        <v>0</v>
      </c>
      <c r="P70" s="207">
        <f>SUM('1月:12月'!P70)</f>
        <v>0</v>
      </c>
      <c r="Q70" s="207">
        <f>SUM('1月:12月'!Q70)</f>
        <v>0</v>
      </c>
      <c r="R70" s="207">
        <f>SUM('1月:12月'!R70)</f>
        <v>0</v>
      </c>
      <c r="S70" s="207">
        <f>SUM('1月:12月'!S70)</f>
        <v>0</v>
      </c>
      <c r="T70" s="207">
        <f>SUM('1月:12月'!T70)</f>
        <v>0</v>
      </c>
      <c r="U70" s="207">
        <f>SUM('1月:12月'!U70)</f>
        <v>0</v>
      </c>
      <c r="V70" s="207">
        <f>SUM('1月:12月'!V70)</f>
        <v>0</v>
      </c>
      <c r="W70" s="207">
        <f>SUM('1月:12月'!W70)</f>
        <v>0</v>
      </c>
      <c r="X70" s="207">
        <f>SUM('1月:12月'!X70)</f>
        <v>0</v>
      </c>
      <c r="Y70" s="207">
        <f>SUM('1月:12月'!Y70)</f>
        <v>0</v>
      </c>
      <c r="Z70" s="207">
        <f>SUM('1月:12月'!Z70)</f>
        <v>0</v>
      </c>
      <c r="AA70" s="207">
        <f>SUM('1月:12月'!AA70)</f>
        <v>0</v>
      </c>
      <c r="AB70" s="207">
        <f>SUM('1月:12月'!AB70)</f>
        <v>0</v>
      </c>
      <c r="AC70" s="207">
        <f>SUM('1月:12月'!AC70)</f>
        <v>0</v>
      </c>
      <c r="AD70" s="207">
        <f>SUM('1月:12月'!AD70)</f>
        <v>0</v>
      </c>
      <c r="AE70" s="207">
        <f>SUM('1月:12月'!AE70)</f>
        <v>0</v>
      </c>
      <c r="AF70" s="207">
        <f>SUM('1月:12月'!AF70)</f>
        <v>0</v>
      </c>
      <c r="AG70" s="207">
        <f>SUM('1月:12月'!AG70)</f>
        <v>0</v>
      </c>
      <c r="AH70" s="207">
        <f>SUM('1月:12月'!AH70)</f>
        <v>0</v>
      </c>
      <c r="AI70" s="207">
        <f>SUM('1月:12月'!AI70)</f>
        <v>0</v>
      </c>
      <c r="AJ70" s="207">
        <f>SUM('1月:12月'!AJ70)</f>
        <v>0</v>
      </c>
      <c r="AK70" s="207">
        <f>SUM('1月:12月'!AK70)</f>
        <v>0</v>
      </c>
      <c r="AL70" s="207">
        <f>SUM('1月:12月'!AL70)</f>
        <v>0</v>
      </c>
      <c r="AM70" s="207">
        <f>SUM('1月:12月'!AM70)</f>
        <v>0</v>
      </c>
      <c r="AN70" s="207">
        <f>SUM('1月:12月'!AN70)</f>
        <v>0</v>
      </c>
      <c r="AO70" s="207">
        <f>SUM('1月:12月'!AO70)</f>
        <v>0</v>
      </c>
      <c r="AP70" s="207">
        <f>SUM('1月:12月'!AP70)</f>
        <v>0</v>
      </c>
      <c r="AQ70" s="52">
        <f t="shared" ref="AQ70:AQ71" si="10">SUM(J70,M70,V70,Y70,AB70,AE70,AH70,AK70,AN70)</f>
        <v>0</v>
      </c>
      <c r="AR70" s="52">
        <f t="shared" ref="AR70:AR71" si="11">SUM(K70,N70,W70,Z70,AC70,AF70,AI70,AL70,AO70)</f>
        <v>0</v>
      </c>
      <c r="AS70" s="52">
        <f t="shared" ref="AS70:AS71" si="12">SUM(L70,O70,X70,AA70,AD70,AG70,AJ70,AM70,AP70)</f>
        <v>0</v>
      </c>
      <c r="AT70" s="227" t="s">
        <v>103</v>
      </c>
      <c r="AU70" s="226" t="s">
        <v>75</v>
      </c>
      <c r="AV70" s="228"/>
      <c r="AW70" s="12"/>
    </row>
    <row r="71" spans="1:49" ht="21.95" customHeight="1" thickBot="1">
      <c r="A71" s="209" t="s">
        <v>104</v>
      </c>
      <c r="B71" s="210" t="s">
        <v>77</v>
      </c>
      <c r="C71" s="210"/>
      <c r="D71" s="208">
        <f>SUM('1月:12月'!D71)</f>
        <v>5441</v>
      </c>
      <c r="E71" s="208">
        <f>SUM('1月:12月'!E71)</f>
        <v>4903.5691500000012</v>
      </c>
      <c r="F71" s="208">
        <f>SUM('1月:12月'!F71)</f>
        <v>3383007.1489999997</v>
      </c>
      <c r="G71" s="208">
        <f>SUM('1月:12月'!G71)</f>
        <v>4347</v>
      </c>
      <c r="H71" s="208">
        <f>SUM('1月:12月'!H71)</f>
        <v>13344.88104</v>
      </c>
      <c r="I71" s="208">
        <f>SUM('1月:12月'!I71)</f>
        <v>5903587.3229999999</v>
      </c>
      <c r="J71" s="208">
        <f>SUM('1月:12月'!J71)</f>
        <v>9788</v>
      </c>
      <c r="K71" s="208">
        <f>SUM('1月:12月'!K71)</f>
        <v>18248.45019</v>
      </c>
      <c r="L71" s="208">
        <f>SUM('1月:12月'!L71)</f>
        <v>9286594.4719999991</v>
      </c>
      <c r="M71" s="208">
        <f>SUM('1月:12月'!M71)</f>
        <v>31271</v>
      </c>
      <c r="N71" s="208">
        <f>SUM('1月:12月'!N71)</f>
        <v>61784.875599999992</v>
      </c>
      <c r="O71" s="208">
        <f>SUM('1月:12月'!O71)</f>
        <v>15654657.881000001</v>
      </c>
      <c r="P71" s="208">
        <f>SUM('1月:12月'!P71)</f>
        <v>29389</v>
      </c>
      <c r="Q71" s="208">
        <f>SUM('1月:12月'!Q71)</f>
        <v>86302.382169999983</v>
      </c>
      <c r="R71" s="208">
        <f>SUM('1月:12月'!R71)</f>
        <v>14133800.820999999</v>
      </c>
      <c r="S71" s="208">
        <f>SUM('1月:12月'!S71)</f>
        <v>0</v>
      </c>
      <c r="T71" s="208">
        <f>SUM('1月:12月'!T71)</f>
        <v>0</v>
      </c>
      <c r="U71" s="208">
        <f>SUM('1月:12月'!U71)</f>
        <v>0</v>
      </c>
      <c r="V71" s="208">
        <f>SUM('1月:12月'!V71)</f>
        <v>29389</v>
      </c>
      <c r="W71" s="208">
        <f>SUM('1月:12月'!W71)</f>
        <v>86302.382169999983</v>
      </c>
      <c r="X71" s="208">
        <f>SUM('1月:12月'!X71)</f>
        <v>14133800.820999999</v>
      </c>
      <c r="Y71" s="208">
        <f>SUM('1月:12月'!Y71)</f>
        <v>8382</v>
      </c>
      <c r="Z71" s="208">
        <f>SUM('1月:12月'!Z71)</f>
        <v>47638.991799999996</v>
      </c>
      <c r="AA71" s="208">
        <f>SUM('1月:12月'!AA71)</f>
        <v>7372221.4920000015</v>
      </c>
      <c r="AB71" s="208">
        <f>SUM('1月:12月'!AB71)</f>
        <v>25188</v>
      </c>
      <c r="AC71" s="208">
        <f>SUM('1月:12月'!AC71)</f>
        <v>8499.1647200000007</v>
      </c>
      <c r="AD71" s="208">
        <f>SUM('1月:12月'!AD71)</f>
        <v>1734407.3850000002</v>
      </c>
      <c r="AE71" s="208">
        <f>SUM('1月:12月'!AE71)</f>
        <v>1505</v>
      </c>
      <c r="AF71" s="208">
        <f>SUM('1月:12月'!AF71)</f>
        <v>126.76059999999998</v>
      </c>
      <c r="AG71" s="208">
        <f>SUM('1月:12月'!AG71)</f>
        <v>168858.435</v>
      </c>
      <c r="AH71" s="208">
        <f>SUM('1月:12月'!AH71)</f>
        <v>1832</v>
      </c>
      <c r="AI71" s="208">
        <f>SUM('1月:12月'!AI71)</f>
        <v>560.95785999999998</v>
      </c>
      <c r="AJ71" s="208">
        <f>SUM('1月:12月'!AJ71)</f>
        <v>284743.05499999999</v>
      </c>
      <c r="AK71" s="208">
        <f>SUM('1月:12月'!AK71)</f>
        <v>3733</v>
      </c>
      <c r="AL71" s="208">
        <f>SUM('1月:12月'!AL71)</f>
        <v>201.68387999999999</v>
      </c>
      <c r="AM71" s="208">
        <f>SUM('1月:12月'!AM71)</f>
        <v>113830.77499999999</v>
      </c>
      <c r="AN71" s="208">
        <f>SUM('1月:12月'!AN71)</f>
        <v>5487</v>
      </c>
      <c r="AO71" s="208">
        <f>SUM('1月:12月'!AO71)</f>
        <v>336.07522999999998</v>
      </c>
      <c r="AP71" s="208">
        <f>SUM('1月:12月'!AP71)</f>
        <v>282571.68200000003</v>
      </c>
      <c r="AQ71" s="51">
        <f t="shared" si="10"/>
        <v>116575</v>
      </c>
      <c r="AR71" s="51">
        <f t="shared" si="11"/>
        <v>223699.34204999995</v>
      </c>
      <c r="AS71" s="51">
        <f t="shared" si="12"/>
        <v>49031685.997999996</v>
      </c>
      <c r="AT71" s="211" t="s">
        <v>104</v>
      </c>
      <c r="AU71" s="210" t="s">
        <v>77</v>
      </c>
      <c r="AV71" s="212" t="s">
        <v>64</v>
      </c>
      <c r="AW71" s="12"/>
    </row>
    <row r="72" spans="1:49" ht="21.95" customHeight="1">
      <c r="X72" s="41" t="s">
        <v>86</v>
      </c>
      <c r="AU72" s="41" t="s">
        <v>86</v>
      </c>
    </row>
    <row r="73" spans="1:49">
      <c r="AR73" s="42"/>
      <c r="AS73" s="42"/>
    </row>
    <row r="86" spans="4:4">
      <c r="D86" s="42"/>
    </row>
    <row r="87" spans="4:4">
      <c r="D87" s="42"/>
    </row>
    <row r="88" spans="4:4">
      <c r="D88" s="42"/>
    </row>
    <row r="89" spans="4:4">
      <c r="D89" s="42"/>
    </row>
    <row r="90" spans="4:4">
      <c r="D90" s="42"/>
    </row>
    <row r="91" spans="4:4">
      <c r="D91" s="42"/>
    </row>
    <row r="92" spans="4:4">
      <c r="D92" s="42"/>
    </row>
    <row r="93" spans="4:4">
      <c r="D93" s="42"/>
    </row>
    <row r="94" spans="4:4">
      <c r="D94" s="42"/>
    </row>
    <row r="95" spans="4:4">
      <c r="D95" s="42"/>
    </row>
    <row r="96" spans="4:4">
      <c r="D96" s="42"/>
    </row>
    <row r="97" spans="4:4">
      <c r="D97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topLeftCell="U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95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84"/>
      <c r="E6" s="84"/>
      <c r="F6" s="84"/>
      <c r="G6" s="84"/>
      <c r="H6" s="84"/>
      <c r="I6" s="84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26"/>
      <c r="N6" s="126"/>
      <c r="O6" s="165"/>
      <c r="P6" s="155">
        <v>3</v>
      </c>
      <c r="Q6" s="155">
        <v>429.32100000000003</v>
      </c>
      <c r="R6" s="155">
        <v>81518.7</v>
      </c>
      <c r="S6" s="27"/>
      <c r="T6" s="27"/>
      <c r="U6" s="27"/>
      <c r="V6" s="27">
        <f>SUM(P6,S6)</f>
        <v>3</v>
      </c>
      <c r="W6" s="27">
        <f t="shared" ref="W6:X69" si="1">SUM(Q6,T6)</f>
        <v>429.32100000000003</v>
      </c>
      <c r="X6" s="27">
        <f t="shared" si="1"/>
        <v>81518.7</v>
      </c>
      <c r="Y6" s="155">
        <v>3</v>
      </c>
      <c r="Z6" s="155">
        <v>351.358</v>
      </c>
      <c r="AA6" s="155">
        <v>66487.487999999998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6</v>
      </c>
      <c r="AR6" s="155">
        <f t="shared" ref="AR6:AS21" si="2">SUM(K6,N6,W6,Z6,AC6,AF6,AI6,AL6,AO6)</f>
        <v>780.67900000000009</v>
      </c>
      <c r="AS6" s="155">
        <f t="shared" si="2"/>
        <v>148006.18799999999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85">
        <v>2</v>
      </c>
      <c r="E7" s="85">
        <v>9.6300000000000008</v>
      </c>
      <c r="F7" s="89">
        <v>13506.518992568066</v>
      </c>
      <c r="G7" s="85">
        <v>2</v>
      </c>
      <c r="H7" s="85">
        <v>20.138000000000002</v>
      </c>
      <c r="I7" s="85">
        <v>23465.285</v>
      </c>
      <c r="J7" s="204">
        <f>SUM(D7,G7)</f>
        <v>4</v>
      </c>
      <c r="K7" s="204">
        <f t="shared" si="0"/>
        <v>29.768000000000001</v>
      </c>
      <c r="L7" s="204">
        <f t="shared" si="0"/>
        <v>36971.803992568064</v>
      </c>
      <c r="M7" s="127">
        <v>11</v>
      </c>
      <c r="N7" s="127">
        <v>374.53</v>
      </c>
      <c r="O7" s="166">
        <v>140162.476</v>
      </c>
      <c r="P7" s="156">
        <v>5</v>
      </c>
      <c r="Q7" s="156">
        <v>721.59699999999998</v>
      </c>
      <c r="R7" s="156">
        <v>131013.193</v>
      </c>
      <c r="S7" s="26"/>
      <c r="T7" s="26"/>
      <c r="U7" s="26"/>
      <c r="V7" s="204">
        <f>SUM(P7,S7)</f>
        <v>5</v>
      </c>
      <c r="W7" s="204">
        <f t="shared" si="1"/>
        <v>721.59699999999998</v>
      </c>
      <c r="X7" s="204">
        <f t="shared" si="1"/>
        <v>131013.193</v>
      </c>
      <c r="Y7" s="156">
        <v>3</v>
      </c>
      <c r="Z7" s="156">
        <v>387.596</v>
      </c>
      <c r="AA7" s="156">
        <v>74476.456000000006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23</v>
      </c>
      <c r="AR7" s="50">
        <f>SUM(K7,N7,W7,Z7,AC7,AF7,AI7,AL7,AO7)</f>
        <v>1513.491</v>
      </c>
      <c r="AS7" s="50">
        <f t="shared" si="2"/>
        <v>382623.92899256805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84"/>
      <c r="E8" s="84"/>
      <c r="F8" s="84"/>
      <c r="G8" s="84"/>
      <c r="H8" s="84"/>
      <c r="I8" s="84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26"/>
      <c r="N8" s="126"/>
      <c r="O8" s="165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85"/>
      <c r="E9" s="85"/>
      <c r="F9" s="85"/>
      <c r="G9" s="85"/>
      <c r="H9" s="85"/>
      <c r="I9" s="85"/>
      <c r="J9" s="204">
        <f t="shared" si="3"/>
        <v>0</v>
      </c>
      <c r="K9" s="204">
        <f t="shared" si="0"/>
        <v>0</v>
      </c>
      <c r="L9" s="204">
        <f t="shared" si="0"/>
        <v>0</v>
      </c>
      <c r="M9" s="127"/>
      <c r="N9" s="127"/>
      <c r="O9" s="166"/>
      <c r="P9" s="156">
        <v>5</v>
      </c>
      <c r="Q9" s="156">
        <v>665.54499999999996</v>
      </c>
      <c r="R9" s="156">
        <v>128967.94</v>
      </c>
      <c r="S9" s="26"/>
      <c r="T9" s="26"/>
      <c r="U9" s="26"/>
      <c r="V9" s="204">
        <f t="shared" si="4"/>
        <v>5</v>
      </c>
      <c r="W9" s="204">
        <f t="shared" si="1"/>
        <v>665.54499999999996</v>
      </c>
      <c r="X9" s="204">
        <f t="shared" si="1"/>
        <v>128967.94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5</v>
      </c>
      <c r="AR9" s="50">
        <f t="shared" si="5"/>
        <v>665.54499999999996</v>
      </c>
      <c r="AS9" s="50">
        <f t="shared" si="2"/>
        <v>128967.94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84"/>
      <c r="E10" s="84"/>
      <c r="F10" s="84"/>
      <c r="G10" s="84"/>
      <c r="H10" s="84"/>
      <c r="I10" s="84"/>
      <c r="J10" s="27">
        <f t="shared" si="3"/>
        <v>0</v>
      </c>
      <c r="K10" s="27">
        <f t="shared" si="0"/>
        <v>0</v>
      </c>
      <c r="L10" s="27">
        <f t="shared" si="0"/>
        <v>0</v>
      </c>
      <c r="M10" s="126"/>
      <c r="N10" s="126"/>
      <c r="O10" s="16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85"/>
      <c r="E11" s="85"/>
      <c r="F11" s="85"/>
      <c r="G11" s="85"/>
      <c r="H11" s="85"/>
      <c r="I11" s="85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27"/>
      <c r="N11" s="127"/>
      <c r="O11" s="16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84"/>
      <c r="E12" s="84"/>
      <c r="F12" s="84"/>
      <c r="G12" s="84"/>
      <c r="H12" s="84"/>
      <c r="I12" s="84"/>
      <c r="J12" s="27">
        <f t="shared" si="3"/>
        <v>0</v>
      </c>
      <c r="K12" s="27">
        <f t="shared" si="0"/>
        <v>0</v>
      </c>
      <c r="L12" s="27">
        <f t="shared" si="0"/>
        <v>0</v>
      </c>
      <c r="M12" s="126"/>
      <c r="N12" s="126"/>
      <c r="O12" s="16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85"/>
      <c r="E13" s="85"/>
      <c r="F13" s="85"/>
      <c r="G13" s="85"/>
      <c r="H13" s="85"/>
      <c r="I13" s="85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27"/>
      <c r="N13" s="127"/>
      <c r="O13" s="16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84"/>
      <c r="E14" s="84"/>
      <c r="F14" s="84"/>
      <c r="G14" s="84"/>
      <c r="H14" s="84"/>
      <c r="I14" s="84"/>
      <c r="J14" s="27">
        <f t="shared" si="3"/>
        <v>0</v>
      </c>
      <c r="K14" s="27">
        <f t="shared" si="0"/>
        <v>0</v>
      </c>
      <c r="L14" s="27">
        <f t="shared" si="0"/>
        <v>0</v>
      </c>
      <c r="M14" s="126"/>
      <c r="N14" s="126"/>
      <c r="O14" s="165"/>
      <c r="P14" s="155">
        <v>244</v>
      </c>
      <c r="Q14" s="155">
        <v>2135.4376000000002</v>
      </c>
      <c r="R14" s="155">
        <v>405973.41200000001</v>
      </c>
      <c r="S14" s="43"/>
      <c r="T14" s="43"/>
      <c r="U14" s="43"/>
      <c r="V14" s="27">
        <f t="shared" si="4"/>
        <v>244</v>
      </c>
      <c r="W14" s="27">
        <f t="shared" si="1"/>
        <v>2135.4376000000002</v>
      </c>
      <c r="X14" s="27">
        <f t="shared" si="1"/>
        <v>405973.41200000001</v>
      </c>
      <c r="Y14" s="155">
        <v>30</v>
      </c>
      <c r="Z14" s="155">
        <v>214.94890000000001</v>
      </c>
      <c r="AA14" s="155">
        <v>40690.622000000003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274</v>
      </c>
      <c r="AR14" s="155">
        <f t="shared" si="5"/>
        <v>2350.3865000000001</v>
      </c>
      <c r="AS14" s="155">
        <f t="shared" si="2"/>
        <v>446664.03399999999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85"/>
      <c r="E15" s="85"/>
      <c r="F15" s="85"/>
      <c r="G15" s="85"/>
      <c r="H15" s="85"/>
      <c r="I15" s="85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27"/>
      <c r="N15" s="127"/>
      <c r="O15" s="16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84"/>
      <c r="E16" s="84"/>
      <c r="F16" s="84"/>
      <c r="G16" s="84"/>
      <c r="H16" s="84"/>
      <c r="I16" s="84"/>
      <c r="J16" s="27">
        <f t="shared" si="3"/>
        <v>0</v>
      </c>
      <c r="K16" s="27">
        <f t="shared" si="0"/>
        <v>0</v>
      </c>
      <c r="L16" s="27">
        <f t="shared" si="0"/>
        <v>0</v>
      </c>
      <c r="M16" s="126"/>
      <c r="N16" s="126"/>
      <c r="O16" s="165"/>
      <c r="P16" s="155">
        <v>163</v>
      </c>
      <c r="Q16" s="155">
        <v>431.93049999999999</v>
      </c>
      <c r="R16" s="155">
        <v>108645.245</v>
      </c>
      <c r="S16" s="43"/>
      <c r="T16" s="43"/>
      <c r="U16" s="43"/>
      <c r="V16" s="27">
        <f t="shared" si="4"/>
        <v>163</v>
      </c>
      <c r="W16" s="27">
        <f t="shared" si="1"/>
        <v>431.93049999999999</v>
      </c>
      <c r="X16" s="27">
        <f t="shared" si="1"/>
        <v>108645.245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17</v>
      </c>
      <c r="AI16" s="27">
        <v>9.9821000000000009</v>
      </c>
      <c r="AJ16" s="27">
        <v>6280.0559999999996</v>
      </c>
      <c r="AK16" s="27"/>
      <c r="AL16" s="27"/>
      <c r="AM16" s="27"/>
      <c r="AN16" s="27"/>
      <c r="AO16" s="27"/>
      <c r="AP16" s="27"/>
      <c r="AQ16" s="155">
        <f t="shared" si="5"/>
        <v>180</v>
      </c>
      <c r="AR16" s="155">
        <f t="shared" si="5"/>
        <v>441.9126</v>
      </c>
      <c r="AS16" s="155">
        <f t="shared" si="2"/>
        <v>114925.30099999999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85"/>
      <c r="E17" s="85"/>
      <c r="F17" s="85"/>
      <c r="G17" s="85"/>
      <c r="H17" s="85"/>
      <c r="I17" s="85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27"/>
      <c r="N17" s="127"/>
      <c r="O17" s="16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84"/>
      <c r="E18" s="84"/>
      <c r="F18" s="84"/>
      <c r="G18" s="84"/>
      <c r="H18" s="84"/>
      <c r="I18" s="84"/>
      <c r="J18" s="27">
        <f t="shared" si="3"/>
        <v>0</v>
      </c>
      <c r="K18" s="27">
        <f t="shared" si="0"/>
        <v>0</v>
      </c>
      <c r="L18" s="27">
        <f t="shared" si="0"/>
        <v>0</v>
      </c>
      <c r="M18" s="126"/>
      <c r="N18" s="126"/>
      <c r="O18" s="165"/>
      <c r="P18" s="155">
        <v>32</v>
      </c>
      <c r="Q18" s="155">
        <v>51.073</v>
      </c>
      <c r="R18" s="155">
        <v>20592.455999999998</v>
      </c>
      <c r="S18" s="157"/>
      <c r="T18" s="43"/>
      <c r="U18" s="43"/>
      <c r="V18" s="27">
        <f t="shared" si="4"/>
        <v>32</v>
      </c>
      <c r="W18" s="27">
        <f t="shared" si="1"/>
        <v>51.073</v>
      </c>
      <c r="X18" s="27">
        <f t="shared" si="1"/>
        <v>20592.455999999998</v>
      </c>
      <c r="Y18" s="155"/>
      <c r="Z18" s="155"/>
      <c r="AA18" s="155"/>
      <c r="AB18" s="27"/>
      <c r="AC18" s="27"/>
      <c r="AD18" s="27"/>
      <c r="AE18" s="27">
        <v>189</v>
      </c>
      <c r="AF18" s="27">
        <v>15.801</v>
      </c>
      <c r="AG18" s="27">
        <v>25222.127</v>
      </c>
      <c r="AH18" s="27">
        <v>1</v>
      </c>
      <c r="AI18" s="27">
        <v>8.9999999999999993E-3</v>
      </c>
      <c r="AJ18" s="27">
        <v>10.542</v>
      </c>
      <c r="AK18" s="27"/>
      <c r="AL18" s="27"/>
      <c r="AM18" s="27"/>
      <c r="AN18" s="27"/>
      <c r="AO18" s="27"/>
      <c r="AP18" s="27"/>
      <c r="AQ18" s="155">
        <f t="shared" si="5"/>
        <v>222</v>
      </c>
      <c r="AR18" s="155">
        <f t="shared" si="5"/>
        <v>66.882999999999996</v>
      </c>
      <c r="AS18" s="155">
        <f t="shared" si="2"/>
        <v>45825.125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85"/>
      <c r="E19" s="85"/>
      <c r="F19" s="85"/>
      <c r="G19" s="85"/>
      <c r="H19" s="85"/>
      <c r="I19" s="85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27"/>
      <c r="N19" s="127"/>
      <c r="O19" s="16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84"/>
      <c r="E20" s="84"/>
      <c r="F20" s="84"/>
      <c r="G20" s="84"/>
      <c r="H20" s="84"/>
      <c r="I20" s="84"/>
      <c r="J20" s="27">
        <f t="shared" si="3"/>
        <v>0</v>
      </c>
      <c r="K20" s="27">
        <f t="shared" si="0"/>
        <v>0</v>
      </c>
      <c r="L20" s="27">
        <f t="shared" si="0"/>
        <v>0</v>
      </c>
      <c r="M20" s="126">
        <v>1</v>
      </c>
      <c r="N20" s="126">
        <v>82.471000000000004</v>
      </c>
      <c r="O20" s="165">
        <v>23198.157999999999</v>
      </c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>
        <v>3</v>
      </c>
      <c r="Z20" s="155">
        <v>253.42699999999999</v>
      </c>
      <c r="AA20" s="155">
        <v>52783.381000000001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4</v>
      </c>
      <c r="AR20" s="155">
        <f t="shared" si="5"/>
        <v>335.89800000000002</v>
      </c>
      <c r="AS20" s="155">
        <f t="shared" si="2"/>
        <v>75981.539000000004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85"/>
      <c r="E21" s="85"/>
      <c r="F21" s="85"/>
      <c r="G21" s="85"/>
      <c r="H21" s="85"/>
      <c r="I21" s="85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27">
        <v>16</v>
      </c>
      <c r="N21" s="127">
        <v>1425.9554000000001</v>
      </c>
      <c r="O21" s="166">
        <v>277662.54499999998</v>
      </c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>
        <v>12</v>
      </c>
      <c r="Z21" s="156">
        <v>1145.9672</v>
      </c>
      <c r="AA21" s="156">
        <v>219097.48300000001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28</v>
      </c>
      <c r="AR21" s="50">
        <f t="shared" si="5"/>
        <v>2571.9225999999999</v>
      </c>
      <c r="AS21" s="50">
        <f t="shared" si="2"/>
        <v>496760.02799999999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84"/>
      <c r="E22" s="84"/>
      <c r="F22" s="84"/>
      <c r="G22" s="84"/>
      <c r="H22" s="84"/>
      <c r="I22" s="84"/>
      <c r="J22" s="27">
        <f t="shared" si="3"/>
        <v>0</v>
      </c>
      <c r="K22" s="27">
        <f t="shared" si="3"/>
        <v>0</v>
      </c>
      <c r="L22" s="27">
        <f t="shared" si="3"/>
        <v>0</v>
      </c>
      <c r="M22" s="126"/>
      <c r="N22" s="126"/>
      <c r="O22" s="16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85"/>
      <c r="E23" s="85"/>
      <c r="F23" s="85"/>
      <c r="G23" s="85"/>
      <c r="H23" s="85"/>
      <c r="I23" s="85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27"/>
      <c r="N23" s="127"/>
      <c r="O23" s="16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84"/>
      <c r="E24" s="84"/>
      <c r="F24" s="84"/>
      <c r="G24" s="84"/>
      <c r="H24" s="84"/>
      <c r="I24" s="84"/>
      <c r="J24" s="27">
        <f t="shared" si="3"/>
        <v>0</v>
      </c>
      <c r="K24" s="27">
        <f t="shared" si="3"/>
        <v>0</v>
      </c>
      <c r="L24" s="27">
        <f t="shared" si="3"/>
        <v>0</v>
      </c>
      <c r="M24" s="126">
        <v>22</v>
      </c>
      <c r="N24" s="126">
        <v>108.0797</v>
      </c>
      <c r="O24" s="165">
        <v>33593.313000000002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22</v>
      </c>
      <c r="AR24" s="155">
        <f t="shared" si="5"/>
        <v>108.0797</v>
      </c>
      <c r="AS24" s="155">
        <f t="shared" si="5"/>
        <v>33593.313000000002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85"/>
      <c r="E25" s="85"/>
      <c r="F25" s="85"/>
      <c r="G25" s="85"/>
      <c r="H25" s="85"/>
      <c r="I25" s="85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27">
        <v>27</v>
      </c>
      <c r="N25" s="127">
        <v>172.41</v>
      </c>
      <c r="O25" s="166">
        <v>46981.201000000001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27</v>
      </c>
      <c r="AR25" s="50">
        <f t="shared" si="5"/>
        <v>172.41</v>
      </c>
      <c r="AS25" s="50">
        <f t="shared" si="5"/>
        <v>46981.201000000001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84"/>
      <c r="E26" s="84"/>
      <c r="F26" s="84"/>
      <c r="G26" s="84"/>
      <c r="H26" s="84"/>
      <c r="I26" s="84"/>
      <c r="J26" s="27">
        <f t="shared" si="3"/>
        <v>0</v>
      </c>
      <c r="K26" s="27">
        <f t="shared" si="3"/>
        <v>0</v>
      </c>
      <c r="L26" s="27">
        <f t="shared" si="3"/>
        <v>0</v>
      </c>
      <c r="M26" s="126"/>
      <c r="N26" s="126"/>
      <c r="O26" s="16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85"/>
      <c r="E27" s="85"/>
      <c r="F27" s="85"/>
      <c r="G27" s="85"/>
      <c r="H27" s="85"/>
      <c r="I27" s="85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27"/>
      <c r="N27" s="127"/>
      <c r="O27" s="16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84"/>
      <c r="E28" s="84"/>
      <c r="F28" s="84"/>
      <c r="G28" s="84"/>
      <c r="H28" s="84"/>
      <c r="I28" s="84"/>
      <c r="J28" s="27">
        <f t="shared" si="3"/>
        <v>0</v>
      </c>
      <c r="K28" s="27">
        <f t="shared" si="3"/>
        <v>0</v>
      </c>
      <c r="L28" s="27">
        <f t="shared" si="3"/>
        <v>0</v>
      </c>
      <c r="M28" s="126"/>
      <c r="N28" s="126"/>
      <c r="O28" s="16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85"/>
      <c r="E29" s="85"/>
      <c r="F29" s="85"/>
      <c r="G29" s="85"/>
      <c r="H29" s="85"/>
      <c r="I29" s="85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27"/>
      <c r="N29" s="127"/>
      <c r="O29" s="16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84">
        <v>26</v>
      </c>
      <c r="E30" s="84">
        <v>4.2801999999999998</v>
      </c>
      <c r="F30" s="84">
        <v>7164.0573416801672</v>
      </c>
      <c r="G30" s="84">
        <v>15</v>
      </c>
      <c r="H30" s="84">
        <v>1.7692000000000001</v>
      </c>
      <c r="I30" s="84">
        <v>3952.576</v>
      </c>
      <c r="J30" s="27">
        <f t="shared" si="3"/>
        <v>41</v>
      </c>
      <c r="K30" s="27">
        <f t="shared" si="3"/>
        <v>6.0494000000000003</v>
      </c>
      <c r="L30" s="27">
        <f t="shared" si="3"/>
        <v>11116.633341680168</v>
      </c>
      <c r="M30" s="126"/>
      <c r="N30" s="126"/>
      <c r="O30" s="16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21</v>
      </c>
      <c r="Z30" s="155">
        <v>17.645</v>
      </c>
      <c r="AA30" s="155">
        <v>2368.3530000000001</v>
      </c>
      <c r="AB30" s="27">
        <v>385</v>
      </c>
      <c r="AC30" s="27">
        <v>43.671700000000001</v>
      </c>
      <c r="AD30" s="27">
        <v>13593.459000000001</v>
      </c>
      <c r="AE30" s="27"/>
      <c r="AF30" s="27"/>
      <c r="AG30" s="27"/>
      <c r="AH30" s="27">
        <v>68</v>
      </c>
      <c r="AI30" s="27">
        <v>5.0984999999999996</v>
      </c>
      <c r="AJ30" s="27">
        <v>7387.893</v>
      </c>
      <c r="AK30" s="27">
        <v>304</v>
      </c>
      <c r="AL30" s="27">
        <v>6.2576999999999998</v>
      </c>
      <c r="AM30" s="27">
        <v>7286.2470000000003</v>
      </c>
      <c r="AN30" s="27">
        <v>318</v>
      </c>
      <c r="AO30" s="27">
        <v>13.754099999999999</v>
      </c>
      <c r="AP30" s="27">
        <v>11586.56</v>
      </c>
      <c r="AQ30" s="155">
        <f t="shared" si="5"/>
        <v>1137</v>
      </c>
      <c r="AR30" s="155">
        <f t="shared" si="5"/>
        <v>92.476399999999998</v>
      </c>
      <c r="AS30" s="155">
        <f t="shared" si="5"/>
        <v>53339.145341680167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85"/>
      <c r="E31" s="85"/>
      <c r="F31" s="85"/>
      <c r="G31" s="85"/>
      <c r="H31" s="85"/>
      <c r="I31" s="85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27"/>
      <c r="N31" s="127"/>
      <c r="O31" s="16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84"/>
      <c r="E32" s="84"/>
      <c r="F32" s="84"/>
      <c r="G32" s="84">
        <v>1</v>
      </c>
      <c r="H32" s="84">
        <v>0.72970000000000002</v>
      </c>
      <c r="I32" s="84">
        <v>293.726</v>
      </c>
      <c r="J32" s="27">
        <f t="shared" si="3"/>
        <v>1</v>
      </c>
      <c r="K32" s="27">
        <f t="shared" si="3"/>
        <v>0.72970000000000002</v>
      </c>
      <c r="L32" s="27">
        <f t="shared" si="3"/>
        <v>293.726</v>
      </c>
      <c r="M32" s="126">
        <v>115</v>
      </c>
      <c r="N32" s="126">
        <v>128.922</v>
      </c>
      <c r="O32" s="165">
        <v>17285.386999999999</v>
      </c>
      <c r="P32" s="155">
        <v>138</v>
      </c>
      <c r="Q32" s="155">
        <v>656.9316</v>
      </c>
      <c r="R32" s="155">
        <v>116559.607</v>
      </c>
      <c r="S32" s="43"/>
      <c r="T32" s="43"/>
      <c r="U32" s="43"/>
      <c r="V32" s="27">
        <f t="shared" si="4"/>
        <v>138</v>
      </c>
      <c r="W32" s="27">
        <f t="shared" si="1"/>
        <v>656.9316</v>
      </c>
      <c r="X32" s="27">
        <f t="shared" si="1"/>
        <v>116559.607</v>
      </c>
      <c r="Y32" s="155">
        <v>99</v>
      </c>
      <c r="Z32" s="155">
        <v>425.89690000000002</v>
      </c>
      <c r="AA32" s="155">
        <v>83169.827999999994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353</v>
      </c>
      <c r="AR32" s="155">
        <f t="shared" si="5"/>
        <v>1212.4802</v>
      </c>
      <c r="AS32" s="155">
        <f t="shared" si="5"/>
        <v>217308.54800000001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85"/>
      <c r="E33" s="85"/>
      <c r="F33" s="85"/>
      <c r="G33" s="85"/>
      <c r="H33" s="85"/>
      <c r="I33" s="85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27"/>
      <c r="N33" s="127"/>
      <c r="O33" s="16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84"/>
      <c r="E34" s="84"/>
      <c r="F34" s="84"/>
      <c r="G34" s="84"/>
      <c r="H34" s="84"/>
      <c r="I34" s="84"/>
      <c r="J34" s="27">
        <f t="shared" si="3"/>
        <v>0</v>
      </c>
      <c r="K34" s="27">
        <f t="shared" si="3"/>
        <v>0</v>
      </c>
      <c r="L34" s="27">
        <f t="shared" si="3"/>
        <v>0</v>
      </c>
      <c r="M34" s="126">
        <v>57</v>
      </c>
      <c r="N34" s="126">
        <v>18.097999999999999</v>
      </c>
      <c r="O34" s="165">
        <v>3172.739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177</v>
      </c>
      <c r="AC34" s="27">
        <v>40.781799999999997</v>
      </c>
      <c r="AD34" s="27">
        <v>5991.5429999999997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>
        <v>5</v>
      </c>
      <c r="AO34" s="27">
        <v>1.6500000000000001E-2</v>
      </c>
      <c r="AP34" s="27">
        <v>12.12</v>
      </c>
      <c r="AQ34" s="155">
        <f t="shared" si="5"/>
        <v>239</v>
      </c>
      <c r="AR34" s="155">
        <f t="shared" si="5"/>
        <v>58.896299999999997</v>
      </c>
      <c r="AS34" s="155">
        <f t="shared" si="5"/>
        <v>9176.402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85"/>
      <c r="E35" s="85"/>
      <c r="F35" s="85"/>
      <c r="G35" s="85"/>
      <c r="H35" s="85"/>
      <c r="I35" s="85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27"/>
      <c r="N35" s="127"/>
      <c r="O35" s="166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84"/>
      <c r="E36" s="84"/>
      <c r="F36" s="84"/>
      <c r="G36" s="84"/>
      <c r="H36" s="84"/>
      <c r="I36" s="84"/>
      <c r="J36" s="27">
        <f t="shared" si="3"/>
        <v>0</v>
      </c>
      <c r="K36" s="27">
        <f t="shared" si="3"/>
        <v>0</v>
      </c>
      <c r="L36" s="27">
        <f t="shared" si="3"/>
        <v>0</v>
      </c>
      <c r="M36" s="126"/>
      <c r="N36" s="126"/>
      <c r="O36" s="165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85"/>
      <c r="E37" s="85"/>
      <c r="F37" s="85"/>
      <c r="G37" s="85"/>
      <c r="H37" s="85"/>
      <c r="I37" s="85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27"/>
      <c r="N37" s="127"/>
      <c r="O37" s="16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84">
        <v>17</v>
      </c>
      <c r="E38" s="84">
        <v>2.1061000000000001</v>
      </c>
      <c r="F38" s="84">
        <v>1432.8774083433202</v>
      </c>
      <c r="G38" s="84"/>
      <c r="H38" s="84"/>
      <c r="I38" s="84"/>
      <c r="J38" s="27">
        <f t="shared" si="3"/>
        <v>17</v>
      </c>
      <c r="K38" s="27">
        <f t="shared" si="3"/>
        <v>2.1061000000000001</v>
      </c>
      <c r="L38" s="27">
        <f t="shared" si="3"/>
        <v>1432.8774083433202</v>
      </c>
      <c r="M38" s="126"/>
      <c r="N38" s="126"/>
      <c r="O38" s="165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75</v>
      </c>
      <c r="AC38" s="27">
        <v>8.0310000000000006</v>
      </c>
      <c r="AD38" s="27">
        <v>2863.6750000000002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92</v>
      </c>
      <c r="AR38" s="155">
        <f t="shared" si="5"/>
        <v>10.1371</v>
      </c>
      <c r="AS38" s="155">
        <f t="shared" si="5"/>
        <v>4296.5524083433202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85"/>
      <c r="E39" s="85"/>
      <c r="F39" s="85"/>
      <c r="G39" s="85"/>
      <c r="H39" s="85"/>
      <c r="I39" s="85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27"/>
      <c r="N39" s="127"/>
      <c r="O39" s="16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84"/>
      <c r="E40" s="84"/>
      <c r="F40" s="84"/>
      <c r="G40" s="84"/>
      <c r="H40" s="84"/>
      <c r="I40" s="84"/>
      <c r="J40" s="27">
        <f t="shared" si="3"/>
        <v>0</v>
      </c>
      <c r="K40" s="27">
        <f t="shared" si="3"/>
        <v>0</v>
      </c>
      <c r="L40" s="27">
        <f t="shared" si="3"/>
        <v>0</v>
      </c>
      <c r="M40" s="126">
        <v>1</v>
      </c>
      <c r="N40" s="126">
        <v>1.3289</v>
      </c>
      <c r="O40" s="165">
        <v>558.13800000000003</v>
      </c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1</v>
      </c>
      <c r="AR40" s="155">
        <f t="shared" si="5"/>
        <v>1.3289</v>
      </c>
      <c r="AS40" s="155">
        <f t="shared" si="5"/>
        <v>558.13800000000003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85"/>
      <c r="E41" s="85"/>
      <c r="F41" s="85"/>
      <c r="G41" s="85"/>
      <c r="H41" s="85"/>
      <c r="I41" s="85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27"/>
      <c r="N41" s="127"/>
      <c r="O41" s="16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84">
        <v>1</v>
      </c>
      <c r="E42" s="84">
        <v>6.0491999999999999</v>
      </c>
      <c r="F42" s="84">
        <v>5456.4117029729696</v>
      </c>
      <c r="G42" s="84"/>
      <c r="H42" s="84"/>
      <c r="I42" s="84"/>
      <c r="J42" s="27">
        <f t="shared" si="3"/>
        <v>1</v>
      </c>
      <c r="K42" s="27">
        <f t="shared" si="3"/>
        <v>6.0491999999999999</v>
      </c>
      <c r="L42" s="27">
        <f t="shared" si="3"/>
        <v>5456.4117029729696</v>
      </c>
      <c r="M42" s="126">
        <v>15</v>
      </c>
      <c r="N42" s="126">
        <v>715.99459999999999</v>
      </c>
      <c r="O42" s="165">
        <v>133303.23199999999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16</v>
      </c>
      <c r="AR42" s="155">
        <f t="shared" si="5"/>
        <v>722.04380000000003</v>
      </c>
      <c r="AS42" s="155">
        <f t="shared" si="5"/>
        <v>138759.64370297297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85">
        <v>32</v>
      </c>
      <c r="E43" s="85">
        <v>185.39680000000001</v>
      </c>
      <c r="F43" s="85">
        <v>229593.91052178817</v>
      </c>
      <c r="G43" s="85">
        <v>34</v>
      </c>
      <c r="H43" s="85">
        <v>227.95439999999999</v>
      </c>
      <c r="I43" s="85">
        <v>199412.05900000001</v>
      </c>
      <c r="J43" s="204">
        <f t="shared" si="3"/>
        <v>66</v>
      </c>
      <c r="K43" s="204">
        <f t="shared" si="3"/>
        <v>413.35120000000001</v>
      </c>
      <c r="L43" s="204">
        <f t="shared" si="3"/>
        <v>429005.96952178818</v>
      </c>
      <c r="M43" s="127">
        <v>15</v>
      </c>
      <c r="N43" s="127">
        <v>169.49170000000001</v>
      </c>
      <c r="O43" s="166">
        <v>54888.775999999998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81</v>
      </c>
      <c r="AR43" s="50">
        <f t="shared" si="5"/>
        <v>582.84289999999999</v>
      </c>
      <c r="AS43" s="50">
        <f t="shared" si="5"/>
        <v>483894.74552178819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84"/>
      <c r="E44" s="84"/>
      <c r="F44" s="84"/>
      <c r="G44" s="84"/>
      <c r="H44" s="84"/>
      <c r="I44" s="84"/>
      <c r="J44" s="27">
        <f t="shared" si="3"/>
        <v>0</v>
      </c>
      <c r="K44" s="27">
        <f t="shared" si="3"/>
        <v>0</v>
      </c>
      <c r="L44" s="27">
        <f t="shared" si="3"/>
        <v>0</v>
      </c>
      <c r="M44" s="126"/>
      <c r="N44" s="126"/>
      <c r="O44" s="165"/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0</v>
      </c>
      <c r="AR44" s="155">
        <f t="shared" si="5"/>
        <v>0</v>
      </c>
      <c r="AS44" s="155">
        <f t="shared" si="5"/>
        <v>0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85"/>
      <c r="E45" s="85"/>
      <c r="F45" s="85"/>
      <c r="G45" s="85"/>
      <c r="H45" s="85"/>
      <c r="I45" s="85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27">
        <v>5</v>
      </c>
      <c r="N45" s="127">
        <v>0.34</v>
      </c>
      <c r="O45" s="166">
        <v>47.052999999999997</v>
      </c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5</v>
      </c>
      <c r="AR45" s="50">
        <f t="shared" si="5"/>
        <v>0.34</v>
      </c>
      <c r="AS45" s="50">
        <f t="shared" si="5"/>
        <v>47.052999999999997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84"/>
      <c r="E46" s="84"/>
      <c r="F46" s="84"/>
      <c r="G46" s="84"/>
      <c r="H46" s="84"/>
      <c r="I46" s="84"/>
      <c r="J46" s="27">
        <f t="shared" si="3"/>
        <v>0</v>
      </c>
      <c r="K46" s="27">
        <f t="shared" si="3"/>
        <v>0</v>
      </c>
      <c r="L46" s="27">
        <f t="shared" si="3"/>
        <v>0</v>
      </c>
      <c r="M46" s="126"/>
      <c r="N46" s="126"/>
      <c r="O46" s="16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85"/>
      <c r="E47" s="85"/>
      <c r="F47" s="85"/>
      <c r="G47" s="85"/>
      <c r="H47" s="85"/>
      <c r="I47" s="85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27"/>
      <c r="N47" s="127"/>
      <c r="O47" s="16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84"/>
      <c r="E48" s="84"/>
      <c r="F48" s="84"/>
      <c r="G48" s="84"/>
      <c r="H48" s="84"/>
      <c r="I48" s="84"/>
      <c r="J48" s="27">
        <f t="shared" si="3"/>
        <v>0</v>
      </c>
      <c r="K48" s="27">
        <f t="shared" si="3"/>
        <v>0</v>
      </c>
      <c r="L48" s="27">
        <f t="shared" si="3"/>
        <v>0</v>
      </c>
      <c r="M48" s="126">
        <v>75</v>
      </c>
      <c r="N48" s="126">
        <v>16.143999999999998</v>
      </c>
      <c r="O48" s="165">
        <v>5626.884</v>
      </c>
      <c r="P48" s="155">
        <v>47</v>
      </c>
      <c r="Q48" s="155">
        <v>30.027999999999999</v>
      </c>
      <c r="R48" s="155">
        <v>7823.69</v>
      </c>
      <c r="S48" s="160"/>
      <c r="T48" s="43"/>
      <c r="U48" s="43"/>
      <c r="V48" s="27">
        <f t="shared" si="4"/>
        <v>47</v>
      </c>
      <c r="W48" s="27">
        <f t="shared" si="1"/>
        <v>30.027999999999999</v>
      </c>
      <c r="X48" s="27">
        <f t="shared" si="1"/>
        <v>7823.69</v>
      </c>
      <c r="Y48" s="155">
        <v>40</v>
      </c>
      <c r="Z48" s="155">
        <v>18.353999999999999</v>
      </c>
      <c r="AA48" s="155">
        <v>5128.4040000000005</v>
      </c>
      <c r="AB48" s="27">
        <v>5</v>
      </c>
      <c r="AC48" s="27">
        <v>0.20100000000000001</v>
      </c>
      <c r="AD48" s="27">
        <v>76.147000000000006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167</v>
      </c>
      <c r="AR48" s="155">
        <f t="shared" si="5"/>
        <v>64.72699999999999</v>
      </c>
      <c r="AS48" s="155">
        <f t="shared" si="5"/>
        <v>18655.125000000004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85"/>
      <c r="E49" s="85"/>
      <c r="F49" s="85"/>
      <c r="G49" s="85"/>
      <c r="H49" s="85"/>
      <c r="I49" s="85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27"/>
      <c r="N49" s="127"/>
      <c r="O49" s="16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84"/>
      <c r="E50" s="84"/>
      <c r="F50" s="84"/>
      <c r="G50" s="84"/>
      <c r="H50" s="84"/>
      <c r="I50" s="84"/>
      <c r="J50" s="27">
        <f t="shared" si="3"/>
        <v>0</v>
      </c>
      <c r="K50" s="27">
        <f t="shared" si="3"/>
        <v>0</v>
      </c>
      <c r="L50" s="27">
        <f t="shared" si="3"/>
        <v>0</v>
      </c>
      <c r="M50" s="126"/>
      <c r="N50" s="126"/>
      <c r="O50" s="16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>
        <v>1</v>
      </c>
      <c r="Z50" s="155">
        <v>226.70099999999999</v>
      </c>
      <c r="AA50" s="155">
        <v>58604.781000000003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1</v>
      </c>
      <c r="AR50" s="155">
        <f t="shared" si="5"/>
        <v>226.70099999999999</v>
      </c>
      <c r="AS50" s="155">
        <f t="shared" si="5"/>
        <v>58604.781000000003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85"/>
      <c r="E51" s="85"/>
      <c r="F51" s="85"/>
      <c r="G51" s="85"/>
      <c r="H51" s="85"/>
      <c r="I51" s="85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27"/>
      <c r="N51" s="127"/>
      <c r="O51" s="16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84"/>
      <c r="E52" s="84"/>
      <c r="F52" s="84"/>
      <c r="G52" s="84"/>
      <c r="H52" s="84"/>
      <c r="I52" s="84"/>
      <c r="J52" s="27">
        <f t="shared" si="3"/>
        <v>0</v>
      </c>
      <c r="K52" s="27">
        <f t="shared" si="3"/>
        <v>0</v>
      </c>
      <c r="L52" s="27">
        <f t="shared" si="3"/>
        <v>0</v>
      </c>
      <c r="M52" s="126"/>
      <c r="N52" s="126"/>
      <c r="O52" s="16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85"/>
      <c r="E53" s="85"/>
      <c r="F53" s="85"/>
      <c r="G53" s="85"/>
      <c r="H53" s="85"/>
      <c r="I53" s="85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27">
        <v>209</v>
      </c>
      <c r="N53" s="127">
        <v>4157.6750000000002</v>
      </c>
      <c r="O53" s="166">
        <v>1402899.054</v>
      </c>
      <c r="P53" s="156">
        <v>1</v>
      </c>
      <c r="Q53" s="156">
        <v>8.9280000000000008</v>
      </c>
      <c r="R53" s="156">
        <v>1587.222</v>
      </c>
      <c r="S53" s="44"/>
      <c r="T53" s="44"/>
      <c r="U53" s="44"/>
      <c r="V53" s="204">
        <f t="shared" si="4"/>
        <v>1</v>
      </c>
      <c r="W53" s="204">
        <f t="shared" si="1"/>
        <v>8.9280000000000008</v>
      </c>
      <c r="X53" s="204">
        <f t="shared" si="1"/>
        <v>1587.222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210</v>
      </c>
      <c r="AR53" s="50">
        <f t="shared" si="5"/>
        <v>4166.6030000000001</v>
      </c>
      <c r="AS53" s="50">
        <f t="shared" si="5"/>
        <v>1404486.2760000001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84"/>
      <c r="E54" s="84"/>
      <c r="F54" s="84"/>
      <c r="G54" s="84"/>
      <c r="H54" s="84"/>
      <c r="I54" s="84"/>
      <c r="J54" s="27">
        <f t="shared" si="3"/>
        <v>0</v>
      </c>
      <c r="K54" s="27">
        <f t="shared" si="3"/>
        <v>0</v>
      </c>
      <c r="L54" s="27">
        <f t="shared" si="3"/>
        <v>0</v>
      </c>
      <c r="M54" s="126"/>
      <c r="N54" s="126"/>
      <c r="O54" s="165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4</v>
      </c>
      <c r="AL54" s="27">
        <v>8.7499999999999994E-2</v>
      </c>
      <c r="AM54" s="27">
        <v>35.700000000000003</v>
      </c>
      <c r="AN54" s="27">
        <v>26</v>
      </c>
      <c r="AO54" s="27">
        <v>0.75429999999999997</v>
      </c>
      <c r="AP54" s="27">
        <v>549.02</v>
      </c>
      <c r="AQ54" s="155">
        <f t="shared" si="5"/>
        <v>30</v>
      </c>
      <c r="AR54" s="155">
        <f t="shared" si="5"/>
        <v>0.84179999999999999</v>
      </c>
      <c r="AS54" s="155">
        <f t="shared" si="5"/>
        <v>584.72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85"/>
      <c r="E55" s="85"/>
      <c r="F55" s="85"/>
      <c r="G55" s="85"/>
      <c r="H55" s="85"/>
      <c r="I55" s="85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27"/>
      <c r="N55" s="127"/>
      <c r="O55" s="16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84"/>
      <c r="E56" s="84"/>
      <c r="F56" s="84"/>
      <c r="G56" s="84"/>
      <c r="H56" s="84"/>
      <c r="I56" s="84"/>
      <c r="J56" s="27">
        <f t="shared" si="3"/>
        <v>0</v>
      </c>
      <c r="K56" s="27">
        <f t="shared" si="3"/>
        <v>0</v>
      </c>
      <c r="L56" s="27">
        <f t="shared" si="3"/>
        <v>0</v>
      </c>
      <c r="M56" s="126">
        <v>41</v>
      </c>
      <c r="N56" s="126">
        <v>20.081800000000001</v>
      </c>
      <c r="O56" s="165">
        <v>19199.837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41</v>
      </c>
      <c r="AR56" s="155">
        <f t="shared" si="5"/>
        <v>20.081800000000001</v>
      </c>
      <c r="AS56" s="155">
        <f t="shared" si="5"/>
        <v>19199.837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85"/>
      <c r="E57" s="85"/>
      <c r="F57" s="85"/>
      <c r="G57" s="85"/>
      <c r="H57" s="85"/>
      <c r="I57" s="85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27">
        <v>34</v>
      </c>
      <c r="N57" s="127">
        <v>16.6404</v>
      </c>
      <c r="O57" s="166">
        <v>16225.302</v>
      </c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34</v>
      </c>
      <c r="AR57" s="50">
        <f t="shared" si="5"/>
        <v>16.6404</v>
      </c>
      <c r="AS57" s="50">
        <f t="shared" si="5"/>
        <v>16225.302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87"/>
      <c r="E58" s="87"/>
      <c r="F58" s="87"/>
      <c r="G58" s="87"/>
      <c r="H58" s="87"/>
      <c r="I58" s="183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29">
        <v>893</v>
      </c>
      <c r="N58" s="129">
        <v>21.517600000000002</v>
      </c>
      <c r="O58" s="184">
        <v>14713.224</v>
      </c>
      <c r="P58" s="161">
        <v>5</v>
      </c>
      <c r="Q58" s="161">
        <v>12.624599999999999</v>
      </c>
      <c r="R58" s="161">
        <v>1609.32</v>
      </c>
      <c r="S58" s="56"/>
      <c r="T58" s="56"/>
      <c r="U58" s="46"/>
      <c r="V58" s="27">
        <f t="shared" si="4"/>
        <v>5</v>
      </c>
      <c r="W58" s="27">
        <f t="shared" si="1"/>
        <v>12.624599999999999</v>
      </c>
      <c r="X58" s="27">
        <f t="shared" si="1"/>
        <v>1609.32</v>
      </c>
      <c r="Y58" s="161">
        <v>146</v>
      </c>
      <c r="Z58" s="161">
        <v>6.8342999999999998</v>
      </c>
      <c r="AA58" s="161">
        <v>5241.9120000000003</v>
      </c>
      <c r="AB58" s="36">
        <v>422</v>
      </c>
      <c r="AC58" s="36">
        <v>12.06</v>
      </c>
      <c r="AD58" s="36">
        <v>9829.9660000000003</v>
      </c>
      <c r="AE58" s="36"/>
      <c r="AF58" s="36"/>
      <c r="AG58" s="36"/>
      <c r="AH58" s="36"/>
      <c r="AI58" s="36"/>
      <c r="AJ58" s="36"/>
      <c r="AK58" s="36">
        <v>55</v>
      </c>
      <c r="AL58" s="36">
        <v>1.4341999999999999</v>
      </c>
      <c r="AM58" s="36">
        <v>1432.3989999999999</v>
      </c>
      <c r="AN58" s="36">
        <v>17</v>
      </c>
      <c r="AO58" s="36">
        <v>1.0731999999999999</v>
      </c>
      <c r="AP58" s="36">
        <v>972.61500000000001</v>
      </c>
      <c r="AQ58" s="155">
        <f t="shared" ref="AQ58:AS71" si="7">SUM(J58,M58,V58,Y58,AB58,AE58,AH58,AK58,AN58)</f>
        <v>1538</v>
      </c>
      <c r="AR58" s="155">
        <f t="shared" si="7"/>
        <v>55.543900000000001</v>
      </c>
      <c r="AS58" s="155">
        <f t="shared" si="7"/>
        <v>33799.435999999994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88"/>
      <c r="E59" s="88"/>
      <c r="F59" s="88"/>
      <c r="G59" s="88"/>
      <c r="H59" s="88"/>
      <c r="I59" s="88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30"/>
      <c r="N59" s="130"/>
      <c r="O59" s="170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85"/>
      <c r="E60" s="85"/>
      <c r="F60" s="85"/>
      <c r="G60" s="85"/>
      <c r="H60" s="85"/>
      <c r="I60" s="85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27">
        <v>2</v>
      </c>
      <c r="N60" s="127">
        <v>0.32500000000000001</v>
      </c>
      <c r="O60" s="166">
        <v>46.545000000000002</v>
      </c>
      <c r="P60" s="156">
        <v>11</v>
      </c>
      <c r="Q60" s="156">
        <v>75.443399999999997</v>
      </c>
      <c r="R60" s="156">
        <v>10454.319</v>
      </c>
      <c r="S60" s="44"/>
      <c r="T60" s="44"/>
      <c r="U60" s="44"/>
      <c r="V60" s="185">
        <f t="shared" si="4"/>
        <v>11</v>
      </c>
      <c r="W60" s="185">
        <f t="shared" si="1"/>
        <v>75.443399999999997</v>
      </c>
      <c r="X60" s="185">
        <f t="shared" si="1"/>
        <v>10454.319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13</v>
      </c>
      <c r="AR60" s="50">
        <f t="shared" si="7"/>
        <v>75.7684</v>
      </c>
      <c r="AS60" s="50">
        <f t="shared" si="7"/>
        <v>10500.864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84">
        <f t="shared" ref="D61:F61" si="8">+D6+D8+D10+D12+D14+D16+D18+D20+D22+D24+D26+D28+D30+D32+D34+D36+D38+D40+D42+D44+D46+D48+D50+D52+D54+D56+D58</f>
        <v>44</v>
      </c>
      <c r="E61" s="84">
        <f t="shared" si="8"/>
        <v>12.435500000000001</v>
      </c>
      <c r="F61" s="84">
        <f t="shared" si="8"/>
        <v>14053.346452996457</v>
      </c>
      <c r="G61" s="84">
        <f>+G6+G8+G10+G12+G14+G16+G18+G20+G22+G24+G26+G28+G30+G32+G34+G36+G38+G40+G42+G44+G46+G48+G50+G52+G54+G56+G58</f>
        <v>16</v>
      </c>
      <c r="H61" s="84">
        <f>+H6+H8+H10+H12+H14+H16+H18+H20+H22+H24+H26+H28+H30+H32+H34+H36+H38+H40+H42+H44+H46+H48+H50+H52+H54+H56+H58</f>
        <v>2.4988999999999999</v>
      </c>
      <c r="I61" s="84">
        <f>+I6+I8+I10+I12+I14+I16+I18+I20+I22+I24+I26+I28+I30+I32+I34+I36+I38+I40+I42+I44+I46+I48+I50+I52+I54+I56+I58</f>
        <v>4246.3019999999997</v>
      </c>
      <c r="J61" s="27">
        <f t="shared" si="6"/>
        <v>60</v>
      </c>
      <c r="K61" s="27">
        <f t="shared" si="6"/>
        <v>14.9344</v>
      </c>
      <c r="L61" s="27">
        <f t="shared" si="6"/>
        <v>18299.648452996458</v>
      </c>
      <c r="M61" s="126">
        <f t="shared" ref="M61:R61" si="9">+M6+M8+M10+M12+M14+M16+M18+M20+M22+M24+M26+M28+M30+M32+M34+M36+M38+M40+M42+M44+M46+M48+M50+M52+M54+M56+M58</f>
        <v>1220</v>
      </c>
      <c r="N61" s="126">
        <f t="shared" si="9"/>
        <v>1112.6375999999998</v>
      </c>
      <c r="O61" s="165">
        <f t="shared" si="9"/>
        <v>250650.91199999998</v>
      </c>
      <c r="P61" s="161">
        <f t="shared" si="9"/>
        <v>632</v>
      </c>
      <c r="Q61" s="161">
        <f t="shared" si="9"/>
        <v>3747.3462999999997</v>
      </c>
      <c r="R61" s="161">
        <f t="shared" si="9"/>
        <v>742722.42999999993</v>
      </c>
      <c r="S61" s="57"/>
      <c r="T61" s="57"/>
      <c r="U61" s="57"/>
      <c r="V61" s="27">
        <f t="shared" si="4"/>
        <v>632</v>
      </c>
      <c r="W61" s="27">
        <f t="shared" si="1"/>
        <v>3747.3462999999997</v>
      </c>
      <c r="X61" s="27">
        <f t="shared" si="1"/>
        <v>742722.42999999993</v>
      </c>
      <c r="Y61" s="155">
        <f t="shared" ref="Y61:AP61" si="10">+Y6+Y8+Y10+Y12+Y14+Y16+Y18+Y20+Y22+Y24+Y26+Y28+Y30+Y32+Y34+Y36+Y38+Y40+Y42+Y44+Y46+Y48+Y50+Y52+Y54+Y56+Y58</f>
        <v>343</v>
      </c>
      <c r="Z61" s="155">
        <f t="shared" si="10"/>
        <v>1515.1651000000002</v>
      </c>
      <c r="AA61" s="155">
        <f t="shared" si="10"/>
        <v>314474.76900000003</v>
      </c>
      <c r="AB61" s="36">
        <f t="shared" si="10"/>
        <v>1064</v>
      </c>
      <c r="AC61" s="36">
        <f t="shared" si="10"/>
        <v>104.74549999999999</v>
      </c>
      <c r="AD61" s="36">
        <f t="shared" si="10"/>
        <v>32354.79</v>
      </c>
      <c r="AE61" s="36">
        <f t="shared" si="10"/>
        <v>189</v>
      </c>
      <c r="AF61" s="36">
        <f t="shared" si="10"/>
        <v>15.801</v>
      </c>
      <c r="AG61" s="36">
        <f t="shared" si="10"/>
        <v>25222.127</v>
      </c>
      <c r="AH61" s="21">
        <f t="shared" si="10"/>
        <v>86</v>
      </c>
      <c r="AI61" s="21">
        <f t="shared" si="10"/>
        <v>15.089600000000001</v>
      </c>
      <c r="AJ61" s="21">
        <f t="shared" si="10"/>
        <v>13678.491</v>
      </c>
      <c r="AK61" s="27">
        <f t="shared" si="10"/>
        <v>363</v>
      </c>
      <c r="AL61" s="27">
        <f t="shared" si="10"/>
        <v>7.7793999999999999</v>
      </c>
      <c r="AM61" s="27">
        <f t="shared" si="10"/>
        <v>8754.3459999999995</v>
      </c>
      <c r="AN61" s="36">
        <f t="shared" si="10"/>
        <v>366</v>
      </c>
      <c r="AO61" s="36">
        <f t="shared" si="10"/>
        <v>15.598100000000001</v>
      </c>
      <c r="AP61" s="36">
        <f t="shared" si="10"/>
        <v>13120.315000000001</v>
      </c>
      <c r="AQ61" s="155">
        <f t="shared" si="7"/>
        <v>4323</v>
      </c>
      <c r="AR61" s="155">
        <f t="shared" si="7"/>
        <v>6549.0970000000007</v>
      </c>
      <c r="AS61" s="155">
        <f t="shared" si="7"/>
        <v>1419277.8284529964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84"/>
      <c r="E62" s="84"/>
      <c r="F62" s="84"/>
      <c r="G62" s="88"/>
      <c r="H62" s="88"/>
      <c r="I62" s="88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26"/>
      <c r="N62" s="126"/>
      <c r="O62" s="16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85">
        <f t="shared" ref="D63:F63" si="11">+D7+D9+D11+D13+D15+D17+D19+D21+D23+D25+D27+D29+D31+D33+D35+D37+D39+D41+D43+D45+D47+D49+D51+D53+D55+D57+D60</f>
        <v>34</v>
      </c>
      <c r="E63" s="85">
        <f t="shared" si="11"/>
        <v>195.02680000000001</v>
      </c>
      <c r="F63" s="85">
        <f t="shared" si="11"/>
        <v>243100.42951435625</v>
      </c>
      <c r="G63" s="85">
        <f>+G7+G9+G11+G13+G15+G17+G19+G21+G23+G25+G27+G29+G31+G33+G35+G37+G39+G41+G43+G45+G47+G49+G51+G53+G55+G57+G60</f>
        <v>36</v>
      </c>
      <c r="H63" s="85">
        <f>+H7+H9+H11+H13+H15+H17+H19+H21+H23+H25+H27+H29+H31+H33+H35+H37+H39+H41+H43+H45+H47+H49+H51+H53+H55+H57+H60</f>
        <v>248.0924</v>
      </c>
      <c r="I63" s="85">
        <f>+I7+I9+I11+I13+I15+I17+I19+I21+I23+I25+I27+I29+I31+I33+I35+I37+I39+I41+I43+I45+I47+I49+I51+I53+I55+I57+I60</f>
        <v>222877.34400000001</v>
      </c>
      <c r="J63" s="185">
        <f t="shared" si="6"/>
        <v>70</v>
      </c>
      <c r="K63" s="185">
        <f t="shared" si="6"/>
        <v>443.11919999999998</v>
      </c>
      <c r="L63" s="185">
        <f t="shared" si="6"/>
        <v>465977.77351435623</v>
      </c>
      <c r="M63" s="127">
        <f t="shared" ref="M63:R63" si="12">+M7+M9+M11+M13+M15+M17+M19+M21+M23+M25+M27+M29+M31+M33+M35+M37+M39+M41+M43+M45+M47+M49+M51+M53+M55+M57+M60</f>
        <v>319</v>
      </c>
      <c r="N63" s="127">
        <f t="shared" si="12"/>
        <v>6317.3675000000003</v>
      </c>
      <c r="O63" s="166">
        <f t="shared" si="12"/>
        <v>1938912.9519999998</v>
      </c>
      <c r="P63" s="156">
        <f t="shared" si="12"/>
        <v>22</v>
      </c>
      <c r="Q63" s="156">
        <f t="shared" si="12"/>
        <v>1471.5133999999998</v>
      </c>
      <c r="R63" s="156">
        <f t="shared" si="12"/>
        <v>272022.674</v>
      </c>
      <c r="S63" s="48"/>
      <c r="T63" s="48"/>
      <c r="U63" s="48"/>
      <c r="V63" s="185">
        <f t="shared" si="4"/>
        <v>22</v>
      </c>
      <c r="W63" s="185">
        <f t="shared" si="1"/>
        <v>1471.5133999999998</v>
      </c>
      <c r="X63" s="185">
        <f t="shared" si="1"/>
        <v>272022.674</v>
      </c>
      <c r="Y63" s="156">
        <f t="shared" ref="Y63:AA63" si="13">+Y7+Y9+Y11+Y13+Y15+Y17+Y19+Y21+Y23+Y25+Y27+Y29+Y31+Y33+Y35+Y37+Y39+Y41+Y43+Y45+Y47+Y49+Y51+Y53+Y55+Y57+Y60</f>
        <v>15</v>
      </c>
      <c r="Z63" s="156">
        <f t="shared" si="13"/>
        <v>1533.5632000000001</v>
      </c>
      <c r="AA63" s="156">
        <f t="shared" si="13"/>
        <v>293573.93900000001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426</v>
      </c>
      <c r="AR63" s="50">
        <f t="shared" si="7"/>
        <v>9765.5633000000016</v>
      </c>
      <c r="AS63" s="50">
        <f t="shared" si="7"/>
        <v>2970487.3385143559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84"/>
      <c r="E64" s="84"/>
      <c r="F64" s="84"/>
      <c r="G64" s="84">
        <v>288</v>
      </c>
      <c r="H64" s="84">
        <v>1649.8426999999999</v>
      </c>
      <c r="I64" s="84">
        <v>353897.886</v>
      </c>
      <c r="J64" s="27">
        <f t="shared" si="6"/>
        <v>288</v>
      </c>
      <c r="K64" s="27">
        <f t="shared" si="6"/>
        <v>1649.8426999999999</v>
      </c>
      <c r="L64" s="27">
        <f t="shared" si="6"/>
        <v>353897.886</v>
      </c>
      <c r="M64" s="126">
        <v>266</v>
      </c>
      <c r="N64" s="126">
        <v>48.030900000000003</v>
      </c>
      <c r="O64" s="165">
        <v>45840.964999999997</v>
      </c>
      <c r="P64" s="155">
        <v>1301</v>
      </c>
      <c r="Q64" s="155">
        <v>186.2946</v>
      </c>
      <c r="R64" s="155">
        <v>70772.149000000005</v>
      </c>
      <c r="S64" s="160"/>
      <c r="T64" s="43"/>
      <c r="U64" s="43"/>
      <c r="V64" s="27">
        <f t="shared" si="4"/>
        <v>1301</v>
      </c>
      <c r="W64" s="27">
        <f t="shared" si="1"/>
        <v>186.2946</v>
      </c>
      <c r="X64" s="27">
        <f t="shared" si="1"/>
        <v>70772.149000000005</v>
      </c>
      <c r="Y64" s="155">
        <v>46</v>
      </c>
      <c r="Z64" s="155">
        <v>245.56899999999999</v>
      </c>
      <c r="AA64" s="155">
        <v>16698.777999999998</v>
      </c>
      <c r="AB64" s="27">
        <v>43</v>
      </c>
      <c r="AC64" s="27">
        <v>6.8350499999999998</v>
      </c>
      <c r="AD64" s="27">
        <v>2126.27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1944</v>
      </c>
      <c r="AR64" s="155">
        <f t="shared" si="7"/>
        <v>2136.5722500000002</v>
      </c>
      <c r="AS64" s="155">
        <f t="shared" si="7"/>
        <v>489336.04800000001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85">
        <v>324</v>
      </c>
      <c r="E65" s="85">
        <v>37.182499999999997</v>
      </c>
      <c r="F65" s="85">
        <v>40564.288032647302</v>
      </c>
      <c r="G65" s="85">
        <v>85</v>
      </c>
      <c r="H65" s="85">
        <v>1157.3773000000001</v>
      </c>
      <c r="I65" s="85">
        <v>332536.614</v>
      </c>
      <c r="J65" s="204">
        <f t="shared" si="6"/>
        <v>409</v>
      </c>
      <c r="K65" s="204">
        <f t="shared" si="6"/>
        <v>1194.5598</v>
      </c>
      <c r="L65" s="204">
        <f t="shared" si="6"/>
        <v>373100.90203264728</v>
      </c>
      <c r="M65" s="127">
        <v>39</v>
      </c>
      <c r="N65" s="127">
        <v>10.293699999999999</v>
      </c>
      <c r="O65" s="166">
        <v>1704.1279999999999</v>
      </c>
      <c r="P65" s="156">
        <v>80</v>
      </c>
      <c r="Q65" s="156">
        <v>265.4409</v>
      </c>
      <c r="R65" s="156">
        <v>30086.276000000002</v>
      </c>
      <c r="S65" s="44"/>
      <c r="T65" s="44"/>
      <c r="U65" s="44"/>
      <c r="V65" s="204">
        <f t="shared" si="4"/>
        <v>80</v>
      </c>
      <c r="W65" s="204">
        <f t="shared" si="1"/>
        <v>265.4409</v>
      </c>
      <c r="X65" s="204">
        <f t="shared" si="1"/>
        <v>30086.276000000002</v>
      </c>
      <c r="Y65" s="156">
        <v>1</v>
      </c>
      <c r="Z65" s="156">
        <v>19.738</v>
      </c>
      <c r="AA65" s="156">
        <v>13922.989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529</v>
      </c>
      <c r="AR65" s="50">
        <f t="shared" si="7"/>
        <v>1490.0324000000001</v>
      </c>
      <c r="AS65" s="50">
        <f t="shared" si="7"/>
        <v>418814.29503264732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84"/>
      <c r="E66" s="84"/>
      <c r="F66" s="84"/>
      <c r="G66" s="84"/>
      <c r="H66" s="84"/>
      <c r="I66" s="84"/>
      <c r="J66" s="27">
        <f t="shared" si="6"/>
        <v>0</v>
      </c>
      <c r="K66" s="27">
        <f t="shared" si="6"/>
        <v>0</v>
      </c>
      <c r="L66" s="27">
        <f t="shared" si="6"/>
        <v>0</v>
      </c>
      <c r="M66" s="126"/>
      <c r="N66" s="126"/>
      <c r="O66" s="16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85"/>
      <c r="E67" s="85"/>
      <c r="F67" s="85"/>
      <c r="G67" s="85"/>
      <c r="H67" s="85"/>
      <c r="I67" s="85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27"/>
      <c r="N67" s="127"/>
      <c r="O67" s="16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44</v>
      </c>
      <c r="E68" s="27">
        <f t="shared" si="14"/>
        <v>12.435500000000001</v>
      </c>
      <c r="F68" s="27">
        <f t="shared" si="14"/>
        <v>14053.346452996457</v>
      </c>
      <c r="G68" s="27">
        <f t="shared" si="14"/>
        <v>304</v>
      </c>
      <c r="H68" s="27">
        <f t="shared" si="14"/>
        <v>1652.3416</v>
      </c>
      <c r="I68" s="27">
        <f t="shared" si="14"/>
        <v>358144.18800000002</v>
      </c>
      <c r="J68" s="27">
        <f t="shared" si="6"/>
        <v>348</v>
      </c>
      <c r="K68" s="27">
        <f t="shared" si="6"/>
        <v>1664.7771</v>
      </c>
      <c r="L68" s="27">
        <f t="shared" si="6"/>
        <v>372197.53445299651</v>
      </c>
      <c r="M68" s="27">
        <f t="shared" ref="M68:R68" si="15">+M61+M64+M66</f>
        <v>1486</v>
      </c>
      <c r="N68" s="27">
        <f t="shared" si="15"/>
        <v>1160.6684999999998</v>
      </c>
      <c r="O68" s="27">
        <f t="shared" si="15"/>
        <v>296491.87699999998</v>
      </c>
      <c r="P68" s="155">
        <f t="shared" si="15"/>
        <v>1933</v>
      </c>
      <c r="Q68" s="155">
        <f t="shared" si="15"/>
        <v>3933.6408999999999</v>
      </c>
      <c r="R68" s="155">
        <f t="shared" si="15"/>
        <v>813494.57899999991</v>
      </c>
      <c r="S68" s="27"/>
      <c r="T68" s="27"/>
      <c r="U68" s="27"/>
      <c r="V68" s="27">
        <f t="shared" si="4"/>
        <v>1933</v>
      </c>
      <c r="W68" s="27">
        <f t="shared" si="1"/>
        <v>3933.6408999999999</v>
      </c>
      <c r="X68" s="27">
        <f t="shared" si="1"/>
        <v>813494.57899999991</v>
      </c>
      <c r="Y68" s="155">
        <f t="shared" ref="Y68:AD68" si="16">+Y61+Y64+Y66</f>
        <v>389</v>
      </c>
      <c r="Z68" s="155">
        <f t="shared" si="16"/>
        <v>1760.7341000000001</v>
      </c>
      <c r="AA68" s="155">
        <f t="shared" si="16"/>
        <v>331173.54700000002</v>
      </c>
      <c r="AB68" s="27">
        <f t="shared" si="16"/>
        <v>1107</v>
      </c>
      <c r="AC68" s="27">
        <f t="shared" si="16"/>
        <v>111.58054999999999</v>
      </c>
      <c r="AD68" s="27">
        <f t="shared" si="16"/>
        <v>34481.06</v>
      </c>
      <c r="AE68" s="27">
        <f>AE61+AE62+AE64+AE66</f>
        <v>189</v>
      </c>
      <c r="AF68" s="27">
        <f>+AF61+AF64+AF66</f>
        <v>15.801</v>
      </c>
      <c r="AG68" s="27">
        <f>AG61+AG62+AG64+AG66</f>
        <v>25222.127</v>
      </c>
      <c r="AH68" s="27">
        <f t="shared" ref="AH68:AJ68" si="17">AH61+AH62+AH64+AH66</f>
        <v>86</v>
      </c>
      <c r="AI68" s="27">
        <f>+AI61+AI64+AI66</f>
        <v>15.089600000000001</v>
      </c>
      <c r="AJ68" s="27">
        <f t="shared" si="17"/>
        <v>13678.491</v>
      </c>
      <c r="AK68" s="27">
        <f>AK61+AK62+AK64+AK66</f>
        <v>363</v>
      </c>
      <c r="AL68" s="27">
        <f>+AL61+AL64+AL66</f>
        <v>7.7793999999999999</v>
      </c>
      <c r="AM68" s="27">
        <f>AM61+AM62+AM64+AM66</f>
        <v>8754.3459999999995</v>
      </c>
      <c r="AN68" s="27">
        <f>AN61+AN64+AN66+AN62</f>
        <v>366</v>
      </c>
      <c r="AO68" s="27">
        <f>+AO61+AO64+AO66</f>
        <v>15.598100000000001</v>
      </c>
      <c r="AP68" s="27">
        <f>+AP61+AP64+AP66+AP62</f>
        <v>13120.315000000001</v>
      </c>
      <c r="AQ68" s="155">
        <f t="shared" si="7"/>
        <v>6267</v>
      </c>
      <c r="AR68" s="155">
        <f t="shared" si="7"/>
        <v>8685.6692499999972</v>
      </c>
      <c r="AS68" s="155">
        <f t="shared" si="7"/>
        <v>1908613.8764529964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185">
        <f t="shared" ref="D69:I69" si="18">+D63+D65+D67</f>
        <v>358</v>
      </c>
      <c r="E69" s="26">
        <f t="shared" si="18"/>
        <v>232.20930000000001</v>
      </c>
      <c r="F69" s="26">
        <f t="shared" si="18"/>
        <v>283664.71754700353</v>
      </c>
      <c r="G69" s="185">
        <f t="shared" si="18"/>
        <v>121</v>
      </c>
      <c r="H69" s="26">
        <f t="shared" si="18"/>
        <v>1405.4697000000001</v>
      </c>
      <c r="I69" s="26">
        <f t="shared" si="18"/>
        <v>555413.95799999998</v>
      </c>
      <c r="J69" s="204">
        <f t="shared" si="6"/>
        <v>479</v>
      </c>
      <c r="K69" s="204">
        <f t="shared" si="6"/>
        <v>1637.6790000000001</v>
      </c>
      <c r="L69" s="204">
        <f t="shared" si="6"/>
        <v>839078.67554700351</v>
      </c>
      <c r="M69" s="185">
        <f t="shared" ref="M69:R69" si="19">+M63+M65+M67</f>
        <v>358</v>
      </c>
      <c r="N69" s="26">
        <f t="shared" si="19"/>
        <v>6327.6612000000005</v>
      </c>
      <c r="O69" s="26">
        <f t="shared" si="19"/>
        <v>1940617.0799999998</v>
      </c>
      <c r="P69" s="156">
        <f t="shared" si="19"/>
        <v>102</v>
      </c>
      <c r="Q69" s="156">
        <f t="shared" si="19"/>
        <v>1736.9542999999999</v>
      </c>
      <c r="R69" s="156">
        <f t="shared" si="19"/>
        <v>302108.95</v>
      </c>
      <c r="S69" s="26"/>
      <c r="T69" s="26"/>
      <c r="U69" s="26"/>
      <c r="V69" s="204">
        <f t="shared" si="4"/>
        <v>102</v>
      </c>
      <c r="W69" s="204">
        <f t="shared" si="1"/>
        <v>1736.9542999999999</v>
      </c>
      <c r="X69" s="204">
        <f t="shared" si="1"/>
        <v>302108.95</v>
      </c>
      <c r="Y69" s="156">
        <f t="shared" ref="Y69:AA69" si="20">+Y63+Y65+Y67</f>
        <v>16</v>
      </c>
      <c r="Z69" s="156">
        <f t="shared" si="20"/>
        <v>1553.3012000000001</v>
      </c>
      <c r="AA69" s="156">
        <f t="shared" si="20"/>
        <v>307496.92800000001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955</v>
      </c>
      <c r="AR69" s="50">
        <f t="shared" si="7"/>
        <v>11255.5957</v>
      </c>
      <c r="AS69" s="50">
        <f t="shared" si="7"/>
        <v>3389301.6335470034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1">D68+D69</f>
        <v>402</v>
      </c>
      <c r="E71" s="40">
        <f t="shared" si="21"/>
        <v>244.6448</v>
      </c>
      <c r="F71" s="40">
        <f t="shared" si="21"/>
        <v>297718.06400000001</v>
      </c>
      <c r="G71" s="40">
        <f t="shared" si="21"/>
        <v>425</v>
      </c>
      <c r="H71" s="40">
        <f t="shared" si="21"/>
        <v>3057.8113000000003</v>
      </c>
      <c r="I71" s="40">
        <f t="shared" si="21"/>
        <v>913558.14599999995</v>
      </c>
      <c r="J71" s="205">
        <f t="shared" si="6"/>
        <v>827</v>
      </c>
      <c r="K71" s="205">
        <f t="shared" si="6"/>
        <v>3302.4561000000003</v>
      </c>
      <c r="L71" s="205">
        <f t="shared" si="6"/>
        <v>1211276.21</v>
      </c>
      <c r="M71" s="40">
        <f t="shared" ref="M71:R71" si="22">M68+M69</f>
        <v>1844</v>
      </c>
      <c r="N71" s="40">
        <f t="shared" si="22"/>
        <v>7488.3297000000002</v>
      </c>
      <c r="O71" s="40">
        <f t="shared" si="22"/>
        <v>2237108.9569999999</v>
      </c>
      <c r="P71" s="162">
        <f t="shared" si="22"/>
        <v>2035</v>
      </c>
      <c r="Q71" s="40">
        <f t="shared" si="22"/>
        <v>5670.5951999999997</v>
      </c>
      <c r="R71" s="40">
        <f t="shared" si="22"/>
        <v>1115603.5289999999</v>
      </c>
      <c r="S71" s="40"/>
      <c r="T71" s="40"/>
      <c r="U71" s="40"/>
      <c r="V71" s="205">
        <f t="shared" si="4"/>
        <v>2035</v>
      </c>
      <c r="W71" s="205">
        <f t="shared" si="4"/>
        <v>5670.5951999999997</v>
      </c>
      <c r="X71" s="205">
        <f t="shared" si="4"/>
        <v>1115603.5289999999</v>
      </c>
      <c r="Y71" s="162">
        <f t="shared" ref="Y71:AP71" si="23">Y68+Y69</f>
        <v>405</v>
      </c>
      <c r="Z71" s="40">
        <f t="shared" si="23"/>
        <v>3314.0353000000005</v>
      </c>
      <c r="AA71" s="40">
        <f t="shared" si="23"/>
        <v>638670.47500000009</v>
      </c>
      <c r="AB71" s="40">
        <f t="shared" si="23"/>
        <v>1107</v>
      </c>
      <c r="AC71" s="40">
        <f t="shared" si="23"/>
        <v>111.58054999999999</v>
      </c>
      <c r="AD71" s="40">
        <f t="shared" si="23"/>
        <v>34481.06</v>
      </c>
      <c r="AE71" s="40">
        <f t="shared" si="23"/>
        <v>189</v>
      </c>
      <c r="AF71" s="40">
        <f t="shared" si="23"/>
        <v>15.801</v>
      </c>
      <c r="AG71" s="40">
        <f t="shared" si="23"/>
        <v>25222.127</v>
      </c>
      <c r="AH71" s="40">
        <f t="shared" si="23"/>
        <v>86</v>
      </c>
      <c r="AI71" s="40">
        <f t="shared" si="23"/>
        <v>15.089600000000001</v>
      </c>
      <c r="AJ71" s="40">
        <f t="shared" si="23"/>
        <v>13678.491</v>
      </c>
      <c r="AK71" s="40">
        <f t="shared" si="23"/>
        <v>363</v>
      </c>
      <c r="AL71" s="40">
        <f t="shared" si="23"/>
        <v>7.7793999999999999</v>
      </c>
      <c r="AM71" s="40">
        <f t="shared" si="23"/>
        <v>8754.3459999999995</v>
      </c>
      <c r="AN71" s="40">
        <f t="shared" si="23"/>
        <v>366</v>
      </c>
      <c r="AO71" s="40">
        <f t="shared" si="23"/>
        <v>15.598100000000001</v>
      </c>
      <c r="AP71" s="40">
        <f t="shared" si="23"/>
        <v>13120.315000000001</v>
      </c>
      <c r="AQ71" s="51">
        <f t="shared" si="7"/>
        <v>7222</v>
      </c>
      <c r="AR71" s="51">
        <f t="shared" si="7"/>
        <v>19941.264949999997</v>
      </c>
      <c r="AS71" s="51">
        <f t="shared" si="7"/>
        <v>5297915.5100000007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80</v>
      </c>
    </row>
    <row r="73" spans="1:49">
      <c r="AR73" s="42"/>
      <c r="AS73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7"/>
  <sheetViews>
    <sheetView topLeftCell="S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96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84"/>
      <c r="E6" s="84"/>
      <c r="F6" s="84"/>
      <c r="G6" s="84"/>
      <c r="H6" s="84"/>
      <c r="I6" s="84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26"/>
      <c r="N6" s="126"/>
      <c r="O6" s="16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0</v>
      </c>
      <c r="AR6" s="155">
        <f t="shared" ref="AR6:AS21" si="2">SUM(K6,N6,W6,Z6,AC6,AF6,AI6,AL6,AO6)</f>
        <v>0</v>
      </c>
      <c r="AS6" s="155">
        <f t="shared" si="2"/>
        <v>0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85"/>
      <c r="E7" s="85"/>
      <c r="F7" s="85"/>
      <c r="G7" s="85"/>
      <c r="H7" s="85"/>
      <c r="I7" s="85"/>
      <c r="J7" s="204">
        <f>SUM(D7,G7)</f>
        <v>0</v>
      </c>
      <c r="K7" s="204">
        <f t="shared" si="0"/>
        <v>0</v>
      </c>
      <c r="L7" s="204">
        <f t="shared" si="0"/>
        <v>0</v>
      </c>
      <c r="M7" s="127"/>
      <c r="N7" s="127"/>
      <c r="O7" s="16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0</v>
      </c>
      <c r="AR7" s="50">
        <f>SUM(K7,N7,W7,Z7,AC7,AF7,AI7,AL7,AO7)</f>
        <v>0</v>
      </c>
      <c r="AS7" s="50">
        <f t="shared" si="2"/>
        <v>0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84"/>
      <c r="E8" s="84"/>
      <c r="F8" s="84"/>
      <c r="G8" s="84"/>
      <c r="H8" s="84"/>
      <c r="I8" s="84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26">
        <v>9</v>
      </c>
      <c r="N8" s="126">
        <v>861.97500000000002</v>
      </c>
      <c r="O8" s="165">
        <v>126814.349</v>
      </c>
      <c r="P8" s="155">
        <v>22</v>
      </c>
      <c r="Q8" s="155">
        <v>2294.4589999999998</v>
      </c>
      <c r="R8" s="155">
        <v>260511.111</v>
      </c>
      <c r="S8" s="27"/>
      <c r="T8" s="27"/>
      <c r="U8" s="27"/>
      <c r="V8" s="27">
        <f t="shared" ref="V8:X71" si="4">SUM(P8,S8)</f>
        <v>22</v>
      </c>
      <c r="W8" s="27">
        <f t="shared" si="1"/>
        <v>2294.4589999999998</v>
      </c>
      <c r="X8" s="27">
        <f t="shared" si="1"/>
        <v>260511.111</v>
      </c>
      <c r="Y8" s="155">
        <v>1</v>
      </c>
      <c r="Z8" s="155">
        <v>111.733</v>
      </c>
      <c r="AA8" s="155">
        <v>8207.3209999999999</v>
      </c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32</v>
      </c>
      <c r="AR8" s="155">
        <f t="shared" si="5"/>
        <v>3268.1669999999999</v>
      </c>
      <c r="AS8" s="155">
        <f t="shared" si="2"/>
        <v>395532.78100000002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85">
        <v>2</v>
      </c>
      <c r="E9" s="85">
        <v>98.474000000000004</v>
      </c>
      <c r="F9" s="85">
        <v>11132.825104784833</v>
      </c>
      <c r="G9" s="85"/>
      <c r="H9" s="85"/>
      <c r="I9" s="85"/>
      <c r="J9" s="204">
        <f t="shared" si="3"/>
        <v>2</v>
      </c>
      <c r="K9" s="204">
        <f t="shared" si="0"/>
        <v>98.474000000000004</v>
      </c>
      <c r="L9" s="204">
        <f t="shared" si="0"/>
        <v>11132.825104784833</v>
      </c>
      <c r="M9" s="127">
        <v>2</v>
      </c>
      <c r="N9" s="127">
        <v>174.053</v>
      </c>
      <c r="O9" s="166">
        <v>17016.491000000002</v>
      </c>
      <c r="P9" s="156">
        <v>62</v>
      </c>
      <c r="Q9" s="156">
        <v>6263.5209999999997</v>
      </c>
      <c r="R9" s="156">
        <v>841317.61199999996</v>
      </c>
      <c r="S9" s="26"/>
      <c r="T9" s="26"/>
      <c r="U9" s="26"/>
      <c r="V9" s="204">
        <f t="shared" si="4"/>
        <v>62</v>
      </c>
      <c r="W9" s="204">
        <f t="shared" si="1"/>
        <v>6263.5209999999997</v>
      </c>
      <c r="X9" s="204">
        <f t="shared" si="1"/>
        <v>841317.61199999996</v>
      </c>
      <c r="Y9" s="156">
        <v>1</v>
      </c>
      <c r="Z9" s="156">
        <v>189.79900000000001</v>
      </c>
      <c r="AA9" s="156">
        <v>17521.84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67</v>
      </c>
      <c r="AR9" s="50">
        <f t="shared" si="5"/>
        <v>6725.8469999999998</v>
      </c>
      <c r="AS9" s="50">
        <f t="shared" si="2"/>
        <v>886988.76810478477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84"/>
      <c r="E10" s="84"/>
      <c r="F10" s="84"/>
      <c r="G10" s="84"/>
      <c r="H10" s="84"/>
      <c r="I10" s="84"/>
      <c r="J10" s="27">
        <f t="shared" si="3"/>
        <v>0</v>
      </c>
      <c r="K10" s="27">
        <f t="shared" si="0"/>
        <v>0</v>
      </c>
      <c r="L10" s="27">
        <f t="shared" si="0"/>
        <v>0</v>
      </c>
      <c r="M10" s="126"/>
      <c r="N10" s="126"/>
      <c r="O10" s="16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85"/>
      <c r="E11" s="85"/>
      <c r="F11" s="85"/>
      <c r="G11" s="85"/>
      <c r="H11" s="85"/>
      <c r="I11" s="85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27"/>
      <c r="N11" s="127"/>
      <c r="O11" s="16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84"/>
      <c r="E12" s="84"/>
      <c r="F12" s="84"/>
      <c r="G12" s="84"/>
      <c r="H12" s="84"/>
      <c r="I12" s="84"/>
      <c r="J12" s="27">
        <f t="shared" si="3"/>
        <v>0</v>
      </c>
      <c r="K12" s="27">
        <f t="shared" si="0"/>
        <v>0</v>
      </c>
      <c r="L12" s="27">
        <f t="shared" si="0"/>
        <v>0</v>
      </c>
      <c r="M12" s="126"/>
      <c r="N12" s="126"/>
      <c r="O12" s="16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85"/>
      <c r="E13" s="85"/>
      <c r="F13" s="85"/>
      <c r="G13" s="85"/>
      <c r="H13" s="85"/>
      <c r="I13" s="85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27"/>
      <c r="N13" s="127"/>
      <c r="O13" s="16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84"/>
      <c r="E14" s="84"/>
      <c r="F14" s="84"/>
      <c r="G14" s="84"/>
      <c r="H14" s="84"/>
      <c r="I14" s="84"/>
      <c r="J14" s="27">
        <f t="shared" si="3"/>
        <v>0</v>
      </c>
      <c r="K14" s="27">
        <f t="shared" si="0"/>
        <v>0</v>
      </c>
      <c r="L14" s="27">
        <f t="shared" si="0"/>
        <v>0</v>
      </c>
      <c r="M14" s="126"/>
      <c r="N14" s="126"/>
      <c r="O14" s="165"/>
      <c r="P14" s="155">
        <v>205</v>
      </c>
      <c r="Q14" s="155">
        <v>1442.7023999999999</v>
      </c>
      <c r="R14" s="155">
        <v>260126.24400000001</v>
      </c>
      <c r="S14" s="43"/>
      <c r="T14" s="43"/>
      <c r="U14" s="43"/>
      <c r="V14" s="27">
        <f t="shared" si="4"/>
        <v>205</v>
      </c>
      <c r="W14" s="27">
        <f t="shared" si="1"/>
        <v>1442.7023999999999</v>
      </c>
      <c r="X14" s="27">
        <f t="shared" si="1"/>
        <v>260126.24400000001</v>
      </c>
      <c r="Y14" s="155">
        <v>40</v>
      </c>
      <c r="Z14" s="155">
        <v>191.5274</v>
      </c>
      <c r="AA14" s="155">
        <v>23626.571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245</v>
      </c>
      <c r="AR14" s="155">
        <f t="shared" si="5"/>
        <v>1634.2297999999998</v>
      </c>
      <c r="AS14" s="155">
        <f t="shared" si="2"/>
        <v>283752.815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85"/>
      <c r="E15" s="85"/>
      <c r="F15" s="85"/>
      <c r="G15" s="85"/>
      <c r="H15" s="85"/>
      <c r="I15" s="85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27"/>
      <c r="N15" s="127"/>
      <c r="O15" s="16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84"/>
      <c r="E16" s="84"/>
      <c r="F16" s="84"/>
      <c r="G16" s="84"/>
      <c r="H16" s="84"/>
      <c r="I16" s="84"/>
      <c r="J16" s="27">
        <f t="shared" si="3"/>
        <v>0</v>
      </c>
      <c r="K16" s="27">
        <f t="shared" si="0"/>
        <v>0</v>
      </c>
      <c r="L16" s="27">
        <f t="shared" si="0"/>
        <v>0</v>
      </c>
      <c r="M16" s="126"/>
      <c r="N16" s="126"/>
      <c r="O16" s="165"/>
      <c r="P16" s="155">
        <v>175</v>
      </c>
      <c r="Q16" s="155">
        <v>431.22089999999997</v>
      </c>
      <c r="R16" s="155">
        <v>109472.54300000001</v>
      </c>
      <c r="S16" s="43"/>
      <c r="T16" s="43"/>
      <c r="U16" s="43"/>
      <c r="V16" s="27">
        <f t="shared" si="4"/>
        <v>175</v>
      </c>
      <c r="W16" s="27">
        <f t="shared" si="1"/>
        <v>431.22089999999997</v>
      </c>
      <c r="X16" s="27">
        <f t="shared" si="1"/>
        <v>109472.54300000001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14</v>
      </c>
      <c r="AI16" s="27">
        <v>12.247999999999999</v>
      </c>
      <c r="AJ16" s="27">
        <v>8354.9529999999995</v>
      </c>
      <c r="AK16" s="27"/>
      <c r="AL16" s="27"/>
      <c r="AM16" s="27"/>
      <c r="AN16" s="27"/>
      <c r="AO16" s="27"/>
      <c r="AP16" s="27"/>
      <c r="AQ16" s="155">
        <f t="shared" si="5"/>
        <v>189</v>
      </c>
      <c r="AR16" s="155">
        <f t="shared" si="5"/>
        <v>443.46889999999996</v>
      </c>
      <c r="AS16" s="155">
        <f t="shared" si="2"/>
        <v>117827.496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85"/>
      <c r="E17" s="85"/>
      <c r="F17" s="85"/>
      <c r="G17" s="85"/>
      <c r="H17" s="85"/>
      <c r="I17" s="85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27"/>
      <c r="N17" s="127"/>
      <c r="O17" s="16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84"/>
      <c r="E18" s="84"/>
      <c r="F18" s="84"/>
      <c r="G18" s="84"/>
      <c r="H18" s="84"/>
      <c r="I18" s="84"/>
      <c r="J18" s="27">
        <f t="shared" si="3"/>
        <v>0</v>
      </c>
      <c r="K18" s="27">
        <f t="shared" si="0"/>
        <v>0</v>
      </c>
      <c r="L18" s="27">
        <f t="shared" si="0"/>
        <v>0</v>
      </c>
      <c r="M18" s="126"/>
      <c r="N18" s="126"/>
      <c r="O18" s="165"/>
      <c r="P18" s="155">
        <v>30</v>
      </c>
      <c r="Q18" s="155">
        <v>56.938899999999997</v>
      </c>
      <c r="R18" s="155">
        <v>15936.715</v>
      </c>
      <c r="S18" s="157"/>
      <c r="T18" s="43"/>
      <c r="U18" s="43"/>
      <c r="V18" s="27">
        <f t="shared" si="4"/>
        <v>30</v>
      </c>
      <c r="W18" s="27">
        <f t="shared" si="1"/>
        <v>56.938899999999997</v>
      </c>
      <c r="X18" s="27">
        <f t="shared" si="1"/>
        <v>15936.715</v>
      </c>
      <c r="Y18" s="155"/>
      <c r="Z18" s="155"/>
      <c r="AA18" s="155"/>
      <c r="AB18" s="27"/>
      <c r="AC18" s="27"/>
      <c r="AD18" s="27"/>
      <c r="AE18" s="27">
        <v>148</v>
      </c>
      <c r="AF18" s="27">
        <v>11.236599999999999</v>
      </c>
      <c r="AG18" s="27">
        <v>18248.202000000001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155">
        <f t="shared" si="5"/>
        <v>178</v>
      </c>
      <c r="AR18" s="155">
        <f t="shared" si="5"/>
        <v>68.1755</v>
      </c>
      <c r="AS18" s="155">
        <f t="shared" si="2"/>
        <v>34184.917000000001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85"/>
      <c r="E19" s="85"/>
      <c r="F19" s="85"/>
      <c r="G19" s="85"/>
      <c r="H19" s="85"/>
      <c r="I19" s="85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27"/>
      <c r="N19" s="127"/>
      <c r="O19" s="16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84"/>
      <c r="E20" s="84"/>
      <c r="F20" s="84"/>
      <c r="G20" s="84"/>
      <c r="H20" s="84"/>
      <c r="I20" s="84"/>
      <c r="J20" s="27">
        <f t="shared" si="3"/>
        <v>0</v>
      </c>
      <c r="K20" s="27">
        <f t="shared" si="0"/>
        <v>0</v>
      </c>
      <c r="L20" s="27">
        <f t="shared" si="0"/>
        <v>0</v>
      </c>
      <c r="M20" s="126">
        <v>14</v>
      </c>
      <c r="N20" s="126">
        <v>810.20100000000002</v>
      </c>
      <c r="O20" s="165">
        <v>126788.304</v>
      </c>
      <c r="P20" s="155">
        <v>1</v>
      </c>
      <c r="Q20" s="155">
        <v>43.38</v>
      </c>
      <c r="R20" s="155">
        <v>7062.42</v>
      </c>
      <c r="S20" s="43"/>
      <c r="T20" s="43"/>
      <c r="U20" s="43"/>
      <c r="V20" s="27">
        <f t="shared" si="4"/>
        <v>1</v>
      </c>
      <c r="W20" s="27">
        <f t="shared" si="1"/>
        <v>43.38</v>
      </c>
      <c r="X20" s="27">
        <f t="shared" si="1"/>
        <v>7062.42</v>
      </c>
      <c r="Y20" s="155">
        <v>16</v>
      </c>
      <c r="Z20" s="155">
        <v>1163.183</v>
      </c>
      <c r="AA20" s="155">
        <v>192523.69399999999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31</v>
      </c>
      <c r="AR20" s="155">
        <f t="shared" si="5"/>
        <v>2016.7640000000001</v>
      </c>
      <c r="AS20" s="155">
        <f t="shared" si="2"/>
        <v>326374.41800000001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85"/>
      <c r="E21" s="85"/>
      <c r="F21" s="86"/>
      <c r="G21" s="85"/>
      <c r="H21" s="85"/>
      <c r="I21" s="85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27">
        <v>51</v>
      </c>
      <c r="N21" s="127">
        <v>3942.2638999999999</v>
      </c>
      <c r="O21" s="166">
        <v>615086.78200000001</v>
      </c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>
        <v>39</v>
      </c>
      <c r="Z21" s="156">
        <v>3532.7280000000001</v>
      </c>
      <c r="AA21" s="156">
        <v>580393.62100000004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90</v>
      </c>
      <c r="AR21" s="50">
        <f t="shared" si="5"/>
        <v>7474.9919</v>
      </c>
      <c r="AS21" s="50">
        <f t="shared" si="2"/>
        <v>1195480.4029999999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84"/>
      <c r="E22" s="84"/>
      <c r="F22" s="84"/>
      <c r="G22" s="84"/>
      <c r="H22" s="84"/>
      <c r="I22" s="84"/>
      <c r="J22" s="27">
        <f t="shared" si="3"/>
        <v>0</v>
      </c>
      <c r="K22" s="27">
        <f t="shared" si="3"/>
        <v>0</v>
      </c>
      <c r="L22" s="27">
        <f t="shared" si="3"/>
        <v>0</v>
      </c>
      <c r="M22" s="126"/>
      <c r="N22" s="126"/>
      <c r="O22" s="16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85"/>
      <c r="E23" s="85"/>
      <c r="F23" s="85"/>
      <c r="G23" s="85"/>
      <c r="H23" s="85"/>
      <c r="I23" s="85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27"/>
      <c r="N23" s="127"/>
      <c r="O23" s="16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84"/>
      <c r="E24" s="84"/>
      <c r="F24" s="84"/>
      <c r="G24" s="84"/>
      <c r="H24" s="84"/>
      <c r="I24" s="84"/>
      <c r="J24" s="27">
        <f t="shared" si="3"/>
        <v>0</v>
      </c>
      <c r="K24" s="27">
        <f t="shared" si="3"/>
        <v>0</v>
      </c>
      <c r="L24" s="27">
        <f t="shared" si="3"/>
        <v>0</v>
      </c>
      <c r="M24" s="126">
        <v>16</v>
      </c>
      <c r="N24" s="126">
        <v>79.684799999999996</v>
      </c>
      <c r="O24" s="165">
        <v>32068.239000000001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16</v>
      </c>
      <c r="AR24" s="155">
        <f t="shared" si="5"/>
        <v>79.684799999999996</v>
      </c>
      <c r="AS24" s="155">
        <f t="shared" si="5"/>
        <v>32068.239000000001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85"/>
      <c r="E25" s="85"/>
      <c r="F25" s="85"/>
      <c r="G25" s="85"/>
      <c r="H25" s="85"/>
      <c r="I25" s="85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27">
        <v>28</v>
      </c>
      <c r="N25" s="127">
        <v>137.81</v>
      </c>
      <c r="O25" s="166">
        <v>56775.127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28</v>
      </c>
      <c r="AR25" s="50">
        <f t="shared" si="5"/>
        <v>137.81</v>
      </c>
      <c r="AS25" s="50">
        <f t="shared" si="5"/>
        <v>56775.127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84"/>
      <c r="E26" s="84"/>
      <c r="F26" s="84"/>
      <c r="G26" s="84"/>
      <c r="H26" s="84"/>
      <c r="I26" s="84"/>
      <c r="J26" s="27">
        <f t="shared" si="3"/>
        <v>0</v>
      </c>
      <c r="K26" s="27">
        <f t="shared" si="3"/>
        <v>0</v>
      </c>
      <c r="L26" s="27">
        <f t="shared" si="3"/>
        <v>0</v>
      </c>
      <c r="M26" s="126"/>
      <c r="N26" s="126"/>
      <c r="O26" s="16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85"/>
      <c r="E27" s="85"/>
      <c r="F27" s="85"/>
      <c r="G27" s="85"/>
      <c r="H27" s="85"/>
      <c r="I27" s="85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27"/>
      <c r="N27" s="127"/>
      <c r="O27" s="16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84"/>
      <c r="E28" s="84"/>
      <c r="F28" s="84"/>
      <c r="G28" s="84">
        <v>31</v>
      </c>
      <c r="H28" s="84">
        <v>3.1934999999999998</v>
      </c>
      <c r="I28" s="84">
        <v>6336.0349999999999</v>
      </c>
      <c r="J28" s="27">
        <f t="shared" si="3"/>
        <v>31</v>
      </c>
      <c r="K28" s="27">
        <f t="shared" si="3"/>
        <v>3.1934999999999998</v>
      </c>
      <c r="L28" s="27">
        <f t="shared" si="3"/>
        <v>6336.0349999999999</v>
      </c>
      <c r="M28" s="126"/>
      <c r="N28" s="126"/>
      <c r="O28" s="16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31</v>
      </c>
      <c r="AR28" s="155">
        <f t="shared" si="5"/>
        <v>3.1934999999999998</v>
      </c>
      <c r="AS28" s="155">
        <f t="shared" si="5"/>
        <v>6336.0349999999999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85"/>
      <c r="E29" s="85"/>
      <c r="F29" s="85"/>
      <c r="G29" s="85"/>
      <c r="H29" s="85"/>
      <c r="I29" s="85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27"/>
      <c r="N29" s="127"/>
      <c r="O29" s="16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84">
        <v>20</v>
      </c>
      <c r="E30" s="84">
        <v>1.6494</v>
      </c>
      <c r="F30" s="84">
        <v>2754.4913996362875</v>
      </c>
      <c r="G30" s="84"/>
      <c r="H30" s="84"/>
      <c r="I30" s="84"/>
      <c r="J30" s="27">
        <f t="shared" si="3"/>
        <v>20</v>
      </c>
      <c r="K30" s="27">
        <f t="shared" si="3"/>
        <v>1.6494</v>
      </c>
      <c r="L30" s="27">
        <f t="shared" si="3"/>
        <v>2754.4913996362875</v>
      </c>
      <c r="M30" s="126"/>
      <c r="N30" s="126"/>
      <c r="O30" s="16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78</v>
      </c>
      <c r="Z30" s="155">
        <v>33.538899999999998</v>
      </c>
      <c r="AA30" s="155">
        <v>10036.177</v>
      </c>
      <c r="AB30" s="27">
        <v>2607</v>
      </c>
      <c r="AC30" s="27">
        <v>607.50689</v>
      </c>
      <c r="AD30" s="27">
        <v>204189.78400000001</v>
      </c>
      <c r="AE30" s="27"/>
      <c r="AF30" s="27"/>
      <c r="AG30" s="27"/>
      <c r="AH30" s="27">
        <v>48</v>
      </c>
      <c r="AI30" s="27">
        <v>3.6806000000000001</v>
      </c>
      <c r="AJ30" s="27">
        <v>6321.326</v>
      </c>
      <c r="AK30" s="27">
        <v>66</v>
      </c>
      <c r="AL30" s="27">
        <v>1.1567000000000001</v>
      </c>
      <c r="AM30" s="27">
        <v>1279.317</v>
      </c>
      <c r="AN30" s="27">
        <v>240</v>
      </c>
      <c r="AO30" s="27">
        <v>12.6724</v>
      </c>
      <c r="AP30" s="27">
        <v>9091.223</v>
      </c>
      <c r="AQ30" s="155">
        <f t="shared" si="5"/>
        <v>3059</v>
      </c>
      <c r="AR30" s="155">
        <f t="shared" si="5"/>
        <v>660.20489000000009</v>
      </c>
      <c r="AS30" s="155">
        <f t="shared" si="5"/>
        <v>233672.31839963631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85"/>
      <c r="E31" s="85"/>
      <c r="F31" s="85"/>
      <c r="G31" s="85"/>
      <c r="H31" s="85"/>
      <c r="I31" s="85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27"/>
      <c r="N31" s="127"/>
      <c r="O31" s="16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84"/>
      <c r="E32" s="84"/>
      <c r="F32" s="84"/>
      <c r="G32" s="84"/>
      <c r="H32" s="84"/>
      <c r="I32" s="84"/>
      <c r="J32" s="27">
        <f t="shared" si="3"/>
        <v>0</v>
      </c>
      <c r="K32" s="27">
        <f t="shared" si="3"/>
        <v>0</v>
      </c>
      <c r="L32" s="27">
        <f t="shared" si="3"/>
        <v>0</v>
      </c>
      <c r="M32" s="126">
        <v>126</v>
      </c>
      <c r="N32" s="126">
        <v>389.92489999999998</v>
      </c>
      <c r="O32" s="165">
        <v>126465.66800000001</v>
      </c>
      <c r="P32" s="155">
        <v>135</v>
      </c>
      <c r="Q32" s="155">
        <v>558.13160000000005</v>
      </c>
      <c r="R32" s="155">
        <v>128406.663</v>
      </c>
      <c r="S32" s="43"/>
      <c r="T32" s="43"/>
      <c r="U32" s="43"/>
      <c r="V32" s="27">
        <f t="shared" si="4"/>
        <v>135</v>
      </c>
      <c r="W32" s="27">
        <f t="shared" si="1"/>
        <v>558.13160000000005</v>
      </c>
      <c r="X32" s="27">
        <f t="shared" si="1"/>
        <v>128406.663</v>
      </c>
      <c r="Y32" s="155">
        <v>180</v>
      </c>
      <c r="Z32" s="155">
        <v>325.68869999999998</v>
      </c>
      <c r="AA32" s="155">
        <v>73071.115999999995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441</v>
      </c>
      <c r="AR32" s="155">
        <f t="shared" si="5"/>
        <v>1273.7452000000001</v>
      </c>
      <c r="AS32" s="155">
        <f t="shared" si="5"/>
        <v>327943.44699999999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85"/>
      <c r="E33" s="85"/>
      <c r="F33" s="85"/>
      <c r="G33" s="85"/>
      <c r="H33" s="85"/>
      <c r="I33" s="85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27"/>
      <c r="N33" s="127"/>
      <c r="O33" s="16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84"/>
      <c r="E34" s="84"/>
      <c r="F34" s="84"/>
      <c r="G34" s="84">
        <v>8</v>
      </c>
      <c r="H34" s="84">
        <v>0.59219999999999995</v>
      </c>
      <c r="I34" s="84">
        <v>274.02100000000002</v>
      </c>
      <c r="J34" s="27">
        <f t="shared" si="3"/>
        <v>8</v>
      </c>
      <c r="K34" s="27">
        <f t="shared" si="3"/>
        <v>0.59219999999999995</v>
      </c>
      <c r="L34" s="27">
        <f t="shared" si="3"/>
        <v>274.02100000000002</v>
      </c>
      <c r="M34" s="126">
        <v>218</v>
      </c>
      <c r="N34" s="126">
        <v>77.4011</v>
      </c>
      <c r="O34" s="165">
        <v>27097.017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500</v>
      </c>
      <c r="AC34" s="27">
        <v>260.59210000000002</v>
      </c>
      <c r="AD34" s="27">
        <v>92194.063999999998</v>
      </c>
      <c r="AE34" s="27"/>
      <c r="AF34" s="27"/>
      <c r="AG34" s="27"/>
      <c r="AH34" s="27">
        <v>87</v>
      </c>
      <c r="AI34" s="27">
        <v>75.235100000000003</v>
      </c>
      <c r="AJ34" s="27">
        <v>27117.292000000001</v>
      </c>
      <c r="AK34" s="27"/>
      <c r="AL34" s="27"/>
      <c r="AM34" s="27"/>
      <c r="AN34" s="27">
        <v>2</v>
      </c>
      <c r="AO34" s="27">
        <v>1.41E-2</v>
      </c>
      <c r="AP34" s="27">
        <v>19.2</v>
      </c>
      <c r="AQ34" s="155">
        <f t="shared" si="5"/>
        <v>815</v>
      </c>
      <c r="AR34" s="155">
        <f t="shared" si="5"/>
        <v>413.83460000000002</v>
      </c>
      <c r="AS34" s="155">
        <f t="shared" si="5"/>
        <v>146701.59400000001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85"/>
      <c r="E35" s="85"/>
      <c r="F35" s="85"/>
      <c r="G35" s="85"/>
      <c r="H35" s="85"/>
      <c r="I35" s="85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27"/>
      <c r="N35" s="127"/>
      <c r="O35" s="166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84"/>
      <c r="E36" s="84"/>
      <c r="F36" s="84"/>
      <c r="G36" s="84"/>
      <c r="H36" s="84"/>
      <c r="I36" s="84"/>
      <c r="J36" s="27">
        <f t="shared" si="3"/>
        <v>0</v>
      </c>
      <c r="K36" s="27">
        <f t="shared" si="3"/>
        <v>0</v>
      </c>
      <c r="L36" s="27">
        <f t="shared" si="3"/>
        <v>0</v>
      </c>
      <c r="M36" s="126"/>
      <c r="N36" s="126"/>
      <c r="O36" s="165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85"/>
      <c r="E37" s="85"/>
      <c r="F37" s="85"/>
      <c r="G37" s="85"/>
      <c r="H37" s="85"/>
      <c r="I37" s="85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27"/>
      <c r="N37" s="127"/>
      <c r="O37" s="16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84">
        <v>12</v>
      </c>
      <c r="E38" s="84">
        <v>1.1372</v>
      </c>
      <c r="F38" s="84">
        <v>1012.473055002063</v>
      </c>
      <c r="G38" s="84"/>
      <c r="H38" s="84"/>
      <c r="I38" s="84"/>
      <c r="J38" s="27">
        <f t="shared" si="3"/>
        <v>12</v>
      </c>
      <c r="K38" s="27">
        <f t="shared" si="3"/>
        <v>1.1372</v>
      </c>
      <c r="L38" s="27">
        <f t="shared" si="3"/>
        <v>1012.473055002063</v>
      </c>
      <c r="M38" s="126"/>
      <c r="N38" s="126"/>
      <c r="O38" s="165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769</v>
      </c>
      <c r="AC38" s="27">
        <v>128.14789999999999</v>
      </c>
      <c r="AD38" s="27">
        <v>48580.900999999998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781</v>
      </c>
      <c r="AR38" s="155">
        <f t="shared" si="5"/>
        <v>129.2851</v>
      </c>
      <c r="AS38" s="155">
        <f t="shared" si="5"/>
        <v>49593.374055002059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85"/>
      <c r="E39" s="85"/>
      <c r="F39" s="85"/>
      <c r="G39" s="85"/>
      <c r="H39" s="85"/>
      <c r="I39" s="85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27"/>
      <c r="N39" s="127"/>
      <c r="O39" s="16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84"/>
      <c r="E40" s="84"/>
      <c r="F40" s="84"/>
      <c r="G40" s="84"/>
      <c r="H40" s="84"/>
      <c r="I40" s="84"/>
      <c r="J40" s="27">
        <f t="shared" si="3"/>
        <v>0</v>
      </c>
      <c r="K40" s="27">
        <f t="shared" si="3"/>
        <v>0</v>
      </c>
      <c r="L40" s="27">
        <f t="shared" si="3"/>
        <v>0</v>
      </c>
      <c r="M40" s="126"/>
      <c r="N40" s="126"/>
      <c r="O40" s="16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85"/>
      <c r="E41" s="85"/>
      <c r="F41" s="85"/>
      <c r="G41" s="85"/>
      <c r="H41" s="85"/>
      <c r="I41" s="85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27"/>
      <c r="N41" s="127"/>
      <c r="O41" s="16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84">
        <v>2</v>
      </c>
      <c r="E42" s="84">
        <v>27.138400000000001</v>
      </c>
      <c r="F42" s="84">
        <v>19006.959282543008</v>
      </c>
      <c r="G42" s="84">
        <v>1</v>
      </c>
      <c r="H42" s="84">
        <v>10.324400000000001</v>
      </c>
      <c r="I42" s="84">
        <v>6552.7749999999996</v>
      </c>
      <c r="J42" s="27">
        <f t="shared" si="3"/>
        <v>3</v>
      </c>
      <c r="K42" s="27">
        <f t="shared" si="3"/>
        <v>37.462800000000001</v>
      </c>
      <c r="L42" s="27">
        <f t="shared" si="3"/>
        <v>25559.73428254301</v>
      </c>
      <c r="M42" s="126">
        <v>18</v>
      </c>
      <c r="N42" s="126">
        <v>1009.6404</v>
      </c>
      <c r="O42" s="165">
        <v>189887.117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21</v>
      </c>
      <c r="AR42" s="155">
        <f t="shared" si="5"/>
        <v>1047.1032</v>
      </c>
      <c r="AS42" s="155">
        <f t="shared" si="5"/>
        <v>215446.85128254301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85">
        <v>52</v>
      </c>
      <c r="E43" s="85">
        <v>360.82420000000002</v>
      </c>
      <c r="F43" s="85">
        <v>484601.56822572381</v>
      </c>
      <c r="G43" s="85">
        <v>34</v>
      </c>
      <c r="H43" s="85">
        <v>277.45460000000003</v>
      </c>
      <c r="I43" s="85">
        <v>324374.609</v>
      </c>
      <c r="J43" s="204">
        <f t="shared" si="3"/>
        <v>86</v>
      </c>
      <c r="K43" s="204">
        <f t="shared" si="3"/>
        <v>638.27880000000005</v>
      </c>
      <c r="L43" s="204">
        <f t="shared" si="3"/>
        <v>808976.17722572386</v>
      </c>
      <c r="M43" s="127">
        <v>14</v>
      </c>
      <c r="N43" s="127">
        <v>194.15260000000001</v>
      </c>
      <c r="O43" s="166">
        <v>76642.915999999997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100</v>
      </c>
      <c r="AR43" s="50">
        <f t="shared" si="5"/>
        <v>832.43140000000005</v>
      </c>
      <c r="AS43" s="50">
        <f t="shared" si="5"/>
        <v>885619.09322572383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84"/>
      <c r="E44" s="84"/>
      <c r="F44" s="84"/>
      <c r="G44" s="84"/>
      <c r="H44" s="84"/>
      <c r="I44" s="84"/>
      <c r="J44" s="27">
        <f t="shared" si="3"/>
        <v>0</v>
      </c>
      <c r="K44" s="27">
        <f t="shared" si="3"/>
        <v>0</v>
      </c>
      <c r="L44" s="27">
        <f t="shared" si="3"/>
        <v>0</v>
      </c>
      <c r="M44" s="126">
        <v>3</v>
      </c>
      <c r="N44" s="126">
        <v>0.74550000000000005</v>
      </c>
      <c r="O44" s="165">
        <v>371.50400000000002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3</v>
      </c>
      <c r="AR44" s="155">
        <f t="shared" si="5"/>
        <v>0.74550000000000005</v>
      </c>
      <c r="AS44" s="155">
        <f t="shared" si="5"/>
        <v>371.50400000000002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85"/>
      <c r="E45" s="85"/>
      <c r="F45" s="85"/>
      <c r="G45" s="85"/>
      <c r="H45" s="85"/>
      <c r="I45" s="85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27"/>
      <c r="N45" s="127"/>
      <c r="O45" s="166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84"/>
      <c r="E46" s="84"/>
      <c r="F46" s="84"/>
      <c r="G46" s="84"/>
      <c r="H46" s="84"/>
      <c r="I46" s="84"/>
      <c r="J46" s="27">
        <f t="shared" si="3"/>
        <v>0</v>
      </c>
      <c r="K46" s="27">
        <f t="shared" si="3"/>
        <v>0</v>
      </c>
      <c r="L46" s="27">
        <f t="shared" si="3"/>
        <v>0</v>
      </c>
      <c r="M46" s="126"/>
      <c r="N46" s="126"/>
      <c r="O46" s="16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85"/>
      <c r="E47" s="85"/>
      <c r="F47" s="85"/>
      <c r="G47" s="85"/>
      <c r="H47" s="85"/>
      <c r="I47" s="85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27"/>
      <c r="N47" s="127"/>
      <c r="O47" s="16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84"/>
      <c r="E48" s="84"/>
      <c r="F48" s="84"/>
      <c r="G48" s="84"/>
      <c r="H48" s="84"/>
      <c r="I48" s="84"/>
      <c r="J48" s="27">
        <f t="shared" si="3"/>
        <v>0</v>
      </c>
      <c r="K48" s="27">
        <f t="shared" si="3"/>
        <v>0</v>
      </c>
      <c r="L48" s="27">
        <f t="shared" si="3"/>
        <v>0</v>
      </c>
      <c r="M48" s="126">
        <v>91</v>
      </c>
      <c r="N48" s="126">
        <v>36.9133</v>
      </c>
      <c r="O48" s="165">
        <v>14503.332</v>
      </c>
      <c r="P48" s="155">
        <v>16</v>
      </c>
      <c r="Q48" s="155">
        <v>5.117</v>
      </c>
      <c r="R48" s="155">
        <v>2111.8339999999998</v>
      </c>
      <c r="S48" s="160"/>
      <c r="T48" s="43"/>
      <c r="U48" s="43"/>
      <c r="V48" s="27">
        <f t="shared" si="4"/>
        <v>16</v>
      </c>
      <c r="W48" s="27">
        <f t="shared" si="1"/>
        <v>5.117</v>
      </c>
      <c r="X48" s="27">
        <f t="shared" si="1"/>
        <v>2111.8339999999998</v>
      </c>
      <c r="Y48" s="155">
        <v>23</v>
      </c>
      <c r="Z48" s="155">
        <v>10.397</v>
      </c>
      <c r="AA48" s="155">
        <v>3492.5250000000001</v>
      </c>
      <c r="AB48" s="27">
        <v>3</v>
      </c>
      <c r="AC48" s="27">
        <v>0.30499999999999999</v>
      </c>
      <c r="AD48" s="27">
        <v>132.554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133</v>
      </c>
      <c r="AR48" s="155">
        <f t="shared" si="5"/>
        <v>52.732299999999995</v>
      </c>
      <c r="AS48" s="155">
        <f t="shared" si="5"/>
        <v>20240.245000000003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85"/>
      <c r="E49" s="85"/>
      <c r="F49" s="85"/>
      <c r="G49" s="85"/>
      <c r="H49" s="85"/>
      <c r="I49" s="85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27"/>
      <c r="N49" s="127"/>
      <c r="O49" s="16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84">
        <v>1</v>
      </c>
      <c r="E50" s="84">
        <v>253.577</v>
      </c>
      <c r="F50" s="84">
        <v>73673.768502288498</v>
      </c>
      <c r="G50" s="84"/>
      <c r="H50" s="84"/>
      <c r="I50" s="84"/>
      <c r="J50" s="27">
        <f t="shared" si="3"/>
        <v>1</v>
      </c>
      <c r="K50" s="27">
        <f t="shared" si="3"/>
        <v>253.577</v>
      </c>
      <c r="L50" s="27">
        <f t="shared" si="3"/>
        <v>73673.768502288498</v>
      </c>
      <c r="M50" s="126"/>
      <c r="N50" s="126"/>
      <c r="O50" s="16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1</v>
      </c>
      <c r="AR50" s="155">
        <f t="shared" si="5"/>
        <v>253.577</v>
      </c>
      <c r="AS50" s="155">
        <f t="shared" si="5"/>
        <v>73673.768502288498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85">
        <v>1</v>
      </c>
      <c r="E51" s="85">
        <v>82.274000000000001</v>
      </c>
      <c r="F51" s="85">
        <v>22501.697572392815</v>
      </c>
      <c r="G51" s="85"/>
      <c r="H51" s="85"/>
      <c r="I51" s="85"/>
      <c r="J51" s="204">
        <f t="shared" si="3"/>
        <v>1</v>
      </c>
      <c r="K51" s="204">
        <f t="shared" si="3"/>
        <v>82.274000000000001</v>
      </c>
      <c r="L51" s="204">
        <f t="shared" si="3"/>
        <v>22501.697572392815</v>
      </c>
      <c r="M51" s="127"/>
      <c r="N51" s="127"/>
      <c r="O51" s="16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>
        <v>1</v>
      </c>
      <c r="Z51" s="156">
        <v>355.65100000000001</v>
      </c>
      <c r="AA51" s="156">
        <v>109427.766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2</v>
      </c>
      <c r="AR51" s="50">
        <f t="shared" si="5"/>
        <v>437.92500000000001</v>
      </c>
      <c r="AS51" s="50">
        <f t="shared" si="5"/>
        <v>131929.46357239282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84"/>
      <c r="E52" s="84"/>
      <c r="F52" s="84"/>
      <c r="G52" s="84"/>
      <c r="H52" s="84"/>
      <c r="I52" s="84"/>
      <c r="J52" s="27">
        <f t="shared" si="3"/>
        <v>0</v>
      </c>
      <c r="K52" s="27">
        <f t="shared" si="3"/>
        <v>0</v>
      </c>
      <c r="L52" s="27">
        <f t="shared" si="3"/>
        <v>0</v>
      </c>
      <c r="M52" s="126"/>
      <c r="N52" s="126"/>
      <c r="O52" s="16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85"/>
      <c r="E53" s="85"/>
      <c r="F53" s="85"/>
      <c r="G53" s="85"/>
      <c r="H53" s="85"/>
      <c r="I53" s="85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27">
        <v>235</v>
      </c>
      <c r="N53" s="127">
        <v>3261.7224999999999</v>
      </c>
      <c r="O53" s="166">
        <v>1070559.142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235</v>
      </c>
      <c r="AR53" s="50">
        <f t="shared" si="5"/>
        <v>3261.7224999999999</v>
      </c>
      <c r="AS53" s="50">
        <f t="shared" si="5"/>
        <v>1070559.142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84"/>
      <c r="E54" s="84"/>
      <c r="F54" s="84"/>
      <c r="G54" s="84"/>
      <c r="H54" s="84"/>
      <c r="I54" s="84"/>
      <c r="J54" s="27">
        <f t="shared" si="3"/>
        <v>0</v>
      </c>
      <c r="K54" s="27">
        <f t="shared" si="3"/>
        <v>0</v>
      </c>
      <c r="L54" s="27">
        <f t="shared" si="3"/>
        <v>0</v>
      </c>
      <c r="M54" s="126"/>
      <c r="N54" s="126"/>
      <c r="O54" s="165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2</v>
      </c>
      <c r="AL54" s="27">
        <v>2.75E-2</v>
      </c>
      <c r="AM54" s="27">
        <v>16.138999999999999</v>
      </c>
      <c r="AN54" s="27">
        <v>19</v>
      </c>
      <c r="AO54" s="27">
        <v>0.31080000000000002</v>
      </c>
      <c r="AP54" s="27">
        <v>302.86</v>
      </c>
      <c r="AQ54" s="155">
        <f t="shared" si="5"/>
        <v>21</v>
      </c>
      <c r="AR54" s="155">
        <f t="shared" si="5"/>
        <v>0.33830000000000005</v>
      </c>
      <c r="AS54" s="155">
        <f t="shared" si="5"/>
        <v>318.99900000000002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85"/>
      <c r="E55" s="85"/>
      <c r="F55" s="85"/>
      <c r="G55" s="85"/>
      <c r="H55" s="85"/>
      <c r="I55" s="85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27"/>
      <c r="N55" s="127"/>
      <c r="O55" s="16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84"/>
      <c r="E56" s="84"/>
      <c r="F56" s="84"/>
      <c r="G56" s="84"/>
      <c r="H56" s="84"/>
      <c r="I56" s="84"/>
      <c r="J56" s="27">
        <f t="shared" si="3"/>
        <v>0</v>
      </c>
      <c r="K56" s="27">
        <f t="shared" si="3"/>
        <v>0</v>
      </c>
      <c r="L56" s="27">
        <f t="shared" si="3"/>
        <v>0</v>
      </c>
      <c r="M56" s="126">
        <v>1</v>
      </c>
      <c r="N56" s="126">
        <v>6.0400000000000002E-2</v>
      </c>
      <c r="O56" s="165">
        <v>47.564999999999998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>
        <v>328</v>
      </c>
      <c r="AC56" s="27">
        <v>10.626200000000001</v>
      </c>
      <c r="AD56" s="27">
        <v>8381.1170000000002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329</v>
      </c>
      <c r="AR56" s="155">
        <f t="shared" si="5"/>
        <v>10.6866</v>
      </c>
      <c r="AS56" s="155">
        <f t="shared" si="5"/>
        <v>8428.6820000000007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85"/>
      <c r="E57" s="85"/>
      <c r="F57" s="85"/>
      <c r="G57" s="85"/>
      <c r="H57" s="85"/>
      <c r="I57" s="85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27">
        <v>1</v>
      </c>
      <c r="N57" s="127">
        <v>0.1532</v>
      </c>
      <c r="O57" s="166">
        <v>160.86000000000001</v>
      </c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1</v>
      </c>
      <c r="AR57" s="50">
        <f t="shared" si="5"/>
        <v>0.1532</v>
      </c>
      <c r="AS57" s="50">
        <f t="shared" si="5"/>
        <v>160.86000000000001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87"/>
      <c r="E58" s="87"/>
      <c r="F58" s="87"/>
      <c r="G58" s="87"/>
      <c r="H58" s="87"/>
      <c r="I58" s="87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29">
        <v>1973</v>
      </c>
      <c r="N58" s="129">
        <v>157.54920000000001</v>
      </c>
      <c r="O58" s="169">
        <v>50485.353999999999</v>
      </c>
      <c r="P58" s="161">
        <v>13</v>
      </c>
      <c r="Q58" s="161">
        <v>27.844999999999999</v>
      </c>
      <c r="R58" s="161">
        <v>6273.75</v>
      </c>
      <c r="S58" s="56"/>
      <c r="T58" s="56"/>
      <c r="U58" s="46"/>
      <c r="V58" s="27">
        <f t="shared" si="4"/>
        <v>13</v>
      </c>
      <c r="W58" s="27">
        <f t="shared" si="1"/>
        <v>27.844999999999999</v>
      </c>
      <c r="X58" s="27">
        <f t="shared" si="1"/>
        <v>6273.75</v>
      </c>
      <c r="Y58" s="161">
        <v>249</v>
      </c>
      <c r="Z58" s="161">
        <v>10.8775</v>
      </c>
      <c r="AA58" s="161">
        <v>7392.9170000000004</v>
      </c>
      <c r="AB58" s="36"/>
      <c r="AC58" s="36"/>
      <c r="AD58" s="36"/>
      <c r="AE58" s="36"/>
      <c r="AF58" s="36"/>
      <c r="AG58" s="36"/>
      <c r="AH58" s="36">
        <v>90</v>
      </c>
      <c r="AI58" s="36">
        <v>17.444199999999999</v>
      </c>
      <c r="AJ58" s="36">
        <v>5259.5389999999998</v>
      </c>
      <c r="AK58" s="36">
        <v>98</v>
      </c>
      <c r="AL58" s="36">
        <v>3.4975000000000001</v>
      </c>
      <c r="AM58" s="36">
        <v>2627.7550000000001</v>
      </c>
      <c r="AN58" s="36">
        <v>13</v>
      </c>
      <c r="AO58" s="36">
        <v>0.63759999999999994</v>
      </c>
      <c r="AP58" s="36">
        <v>585.73</v>
      </c>
      <c r="AQ58" s="155">
        <f t="shared" ref="AQ58:AS71" si="7">SUM(J58,M58,V58,Y58,AB58,AE58,AH58,AK58,AN58)</f>
        <v>2436</v>
      </c>
      <c r="AR58" s="155">
        <f t="shared" si="7"/>
        <v>217.851</v>
      </c>
      <c r="AS58" s="155">
        <f t="shared" si="7"/>
        <v>72625.044999999998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88"/>
      <c r="E59" s="88"/>
      <c r="F59" s="88"/>
      <c r="G59" s="88"/>
      <c r="H59" s="88"/>
      <c r="I59" s="88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30"/>
      <c r="N59" s="130"/>
      <c r="O59" s="170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85"/>
      <c r="E60" s="85"/>
      <c r="F60" s="85"/>
      <c r="G60" s="85"/>
      <c r="H60" s="85"/>
      <c r="I60" s="85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27">
        <v>47</v>
      </c>
      <c r="N60" s="127">
        <v>2.8252000000000002</v>
      </c>
      <c r="O60" s="166">
        <v>2679.1089999999999</v>
      </c>
      <c r="P60" s="156">
        <v>12</v>
      </c>
      <c r="Q60" s="156">
        <v>85.999399999999994</v>
      </c>
      <c r="R60" s="156">
        <v>18831.447</v>
      </c>
      <c r="S60" s="44"/>
      <c r="T60" s="44"/>
      <c r="U60" s="44"/>
      <c r="V60" s="185">
        <f t="shared" si="4"/>
        <v>12</v>
      </c>
      <c r="W60" s="185">
        <f t="shared" si="1"/>
        <v>85.999399999999994</v>
      </c>
      <c r="X60" s="185">
        <f t="shared" si="1"/>
        <v>18831.447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59</v>
      </c>
      <c r="AR60" s="50">
        <f t="shared" si="7"/>
        <v>88.82459999999999</v>
      </c>
      <c r="AS60" s="50">
        <f t="shared" si="7"/>
        <v>21510.556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84">
        <f>+D6+D8+D10+D12+D14+D16+D18+D20+D22+D24+D26+D28+D30+D32+D34+D36+D38+D40+D42+D44+D46+D48+D50+D52+D54+D56+D58</f>
        <v>35</v>
      </c>
      <c r="E61" s="84">
        <f>+E6+E8+E10+E12+E14+E16+E18+E20+E22+E24+E26+E28+E30+E32+E34+E36+E38+E40+E42+E44+E46+E48+E50+E52+E54+E56+E58</f>
        <v>283.50200000000001</v>
      </c>
      <c r="F61" s="84">
        <f>+F6+F8+F10+F12+F14+F16+F18+F20+F22+F24+F26+F28+F30+F32+F34+F36+F38+F40+F42+F44+F46+F48+F50+F52+F54+F56+F58</f>
        <v>96447.692239469849</v>
      </c>
      <c r="G61" s="84">
        <f t="shared" ref="G61:I61" si="8">+G6+G8+G10+G12+G14+G16+G18+G20+G22+G24+G26+G28+G30+G32+G34+G36+G38+G40+G42+G44+G46+G48+G50+G52+G54+G56+G58</f>
        <v>40</v>
      </c>
      <c r="H61" s="84">
        <f t="shared" si="8"/>
        <v>14.110100000000001</v>
      </c>
      <c r="I61" s="84">
        <f t="shared" si="8"/>
        <v>13162.830999999998</v>
      </c>
      <c r="J61" s="27">
        <f t="shared" si="6"/>
        <v>75</v>
      </c>
      <c r="K61" s="27">
        <f t="shared" si="6"/>
        <v>297.6121</v>
      </c>
      <c r="L61" s="27">
        <f t="shared" si="6"/>
        <v>109610.52323946985</v>
      </c>
      <c r="M61" s="126">
        <f>+M6+M8+M10+M12+M14+M16+M18+M20+M22+M24+M26+M28+M30+M32+M34+M36+M38+M40+M42+M44+M46+M48+M50+M52+M54+M56+M58</f>
        <v>2469</v>
      </c>
      <c r="N61" s="126">
        <f>+N6+N8+N10+N12+N14+N16+N18+N20+N22+N24+N26+N28+N30+N32+N34+N36+N38+N40+N42+N44+N46+N48+N50+N52+N54+N56+N58</f>
        <v>3424.0955999999996</v>
      </c>
      <c r="O61" s="165">
        <f>+O6+O8+O10+O12+O14+O16+O18+O20+O22+O24+O26+O28+O30+O32+O34+O36+O38+O40+O42+O44+O46+O48+O50+O52+O54+O56+O58</f>
        <v>694528.44900000002</v>
      </c>
      <c r="P61" s="161">
        <f t="shared" ref="P61:R61" si="9">+P6+P8+P10+P12+P14+P16+P18+P20+P22+P24+P26+P28+P30+P32+P34+P36+P38+P40+P42+P44+P46+P48+P50+P52+P54+P56+P58</f>
        <v>597</v>
      </c>
      <c r="Q61" s="161">
        <f t="shared" si="9"/>
        <v>4859.7948000000006</v>
      </c>
      <c r="R61" s="161">
        <f t="shared" si="9"/>
        <v>789901.28</v>
      </c>
      <c r="S61" s="57"/>
      <c r="T61" s="57"/>
      <c r="U61" s="57"/>
      <c r="V61" s="27">
        <f t="shared" si="4"/>
        <v>597</v>
      </c>
      <c r="W61" s="27">
        <f t="shared" si="1"/>
        <v>4859.7948000000006</v>
      </c>
      <c r="X61" s="27">
        <f t="shared" si="1"/>
        <v>789901.28</v>
      </c>
      <c r="Y61" s="155">
        <f t="shared" ref="Y61:AD61" si="10">+Y6+Y8+Y10+Y12+Y14+Y16+Y18+Y20+Y22+Y24+Y26+Y28+Y30+Y32+Y34+Y36+Y38+Y40+Y42+Y44+Y46+Y48+Y50+Y52+Y54+Y56+Y58</f>
        <v>587</v>
      </c>
      <c r="Z61" s="155">
        <f t="shared" si="10"/>
        <v>1846.9455</v>
      </c>
      <c r="AA61" s="155">
        <f t="shared" si="10"/>
        <v>318350.321</v>
      </c>
      <c r="AB61" s="36">
        <f t="shared" si="10"/>
        <v>4207</v>
      </c>
      <c r="AC61" s="36">
        <f t="shared" si="10"/>
        <v>1007.1780899999999</v>
      </c>
      <c r="AD61" s="36">
        <f t="shared" si="10"/>
        <v>353478.42000000004</v>
      </c>
      <c r="AE61" s="36">
        <f>+AE6+AE8+AE10+AE12+AE14+AE16+AE18+AE20+AE22+AE24+AE26+AE28+AE30+AE32+AE34+AE36+AE38+AE40+AE42+AE44+AE46+AE48+AE50+AE52+AE54+AE56+AE58</f>
        <v>148</v>
      </c>
      <c r="AF61" s="36">
        <f>+AF6+AF8+AF10+AF12+AF14+AF16+AF18+AF20+AF22+AF24+AF26+AF28+AF30+AF32+AF34+AF36+AF38+AF40+AF42+AF44+AF46+AF48+AF50+AF52+AF54+AF56+AF58</f>
        <v>11.236599999999999</v>
      </c>
      <c r="AG61" s="36">
        <f>+AG6+AG8+AG10+AG12+AG14+AG16+AG18+AG20+AG22+AG24+AG26+AG28+AG30+AG32+AG34+AG36+AG38+AG40+AG42+AG44+AG46+AG48+AG50+AG52+AG54+AG56+AG58</f>
        <v>18248.202000000001</v>
      </c>
      <c r="AH61" s="21">
        <f t="shared" ref="AH61:AP61" si="11">+AH6+AH8+AH10+AH12+AH14+AH16+AH18+AH20+AH22+AH24+AH26+AH28+AH30+AH32+AH34+AH36+AH38+AH40+AH42+AH44+AH46+AH48+AH50+AH52+AH54+AH56+AH58</f>
        <v>239</v>
      </c>
      <c r="AI61" s="21">
        <f t="shared" si="11"/>
        <v>108.6079</v>
      </c>
      <c r="AJ61" s="21">
        <f t="shared" si="11"/>
        <v>47053.109999999993</v>
      </c>
      <c r="AK61" s="27">
        <f t="shared" si="11"/>
        <v>166</v>
      </c>
      <c r="AL61" s="27">
        <f t="shared" si="11"/>
        <v>4.6817000000000002</v>
      </c>
      <c r="AM61" s="27">
        <f t="shared" si="11"/>
        <v>3923.2110000000002</v>
      </c>
      <c r="AN61" s="36">
        <f t="shared" si="11"/>
        <v>274</v>
      </c>
      <c r="AO61" s="36">
        <f t="shared" si="11"/>
        <v>13.634899999999998</v>
      </c>
      <c r="AP61" s="36">
        <f t="shared" si="11"/>
        <v>9999.0130000000008</v>
      </c>
      <c r="AQ61" s="155">
        <f t="shared" si="7"/>
        <v>8762</v>
      </c>
      <c r="AR61" s="155">
        <f t="shared" si="7"/>
        <v>11573.787189999999</v>
      </c>
      <c r="AS61" s="155">
        <f t="shared" si="7"/>
        <v>2345092.5292394697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84"/>
      <c r="E62" s="84"/>
      <c r="F62" s="84"/>
      <c r="G62" s="88"/>
      <c r="H62" s="88"/>
      <c r="I62" s="88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26"/>
      <c r="N62" s="126"/>
      <c r="O62" s="16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85">
        <f>+D7+D9+D11+D13+D15+D17+D19+D21+D23+D25+D27+D29+D31+D33+D35+D37+D39+D41+D43+D45+D47+D49+D51+D53+D55+D57+D60</f>
        <v>55</v>
      </c>
      <c r="E63" s="85">
        <f>+E7+E9+E11+E13+E15+E17+E19+E21+E23+E25+E27+E29+E31+E33+E35+E37+E39+E41+E43+E45+E47+E49+E51+E53+E55+E57+E60</f>
        <v>541.57220000000007</v>
      </c>
      <c r="F63" s="85">
        <f>+F7+F9+F11+F13+F15+F17+F19+F21+F23+F25+F27+F29+F31+F33+F35+F37+F39+F41+F43+F45+F47+F49+F51+F53+F55+F57+F60</f>
        <v>518236.09090290149</v>
      </c>
      <c r="G63" s="85">
        <f t="shared" ref="G63:I63" si="12">+G7+G9+G11+G13+G15+G17+G19+G21+G23+G25+G27+G29+G31+G33+G35+G37+G39+G41+G43+G45+G47+G49+G51+G53+G55+G57+G60</f>
        <v>34</v>
      </c>
      <c r="H63" s="85">
        <f t="shared" si="12"/>
        <v>277.45460000000003</v>
      </c>
      <c r="I63" s="85">
        <f t="shared" si="12"/>
        <v>324374.609</v>
      </c>
      <c r="J63" s="185">
        <f t="shared" si="6"/>
        <v>89</v>
      </c>
      <c r="K63" s="185">
        <f t="shared" si="6"/>
        <v>819.02680000000009</v>
      </c>
      <c r="L63" s="185">
        <f t="shared" si="6"/>
        <v>842610.69990290143</v>
      </c>
      <c r="M63" s="127">
        <f>+M7+M9+M11+M13+M15+M17+M19+M21+M23+M25+M27+M29+M31+M33+M35+M37+M39+M41+M43+M45+M47+M49+M51+M53+M55+M57+M60</f>
        <v>378</v>
      </c>
      <c r="N63" s="127">
        <f>+N7+N9+N11+N13+N15+N17+N19+N21+N23+N25+N27+N29+N31+N33+N35+N37+N39+N41+N43+N45+N47+N49+N51+N53+N55+N57+N60</f>
        <v>7712.9804000000004</v>
      </c>
      <c r="O63" s="166">
        <f>+O7+O9+O11+O13+O15+O17+O19+O21+O23+O25+O27+O29+O31+O33+O35+O37+O39+O41+O43+O45+O47+O49+O51+O53+O55+O57+O60</f>
        <v>1838920.4270000001</v>
      </c>
      <c r="P63" s="156">
        <f t="shared" ref="P63:R63" si="13">+P7+P9+P11+P13+P15+P17+P19+P21+P23+P25+P27+P29+P31+P33+P35+P37+P39+P41+P43+P45+P47+P49+P51+P53+P55+P57+P60</f>
        <v>74</v>
      </c>
      <c r="Q63" s="156">
        <f t="shared" si="13"/>
        <v>6349.5203999999994</v>
      </c>
      <c r="R63" s="156">
        <f t="shared" si="13"/>
        <v>860149.05900000001</v>
      </c>
      <c r="S63" s="48"/>
      <c r="T63" s="48"/>
      <c r="U63" s="48"/>
      <c r="V63" s="185">
        <f t="shared" si="4"/>
        <v>74</v>
      </c>
      <c r="W63" s="185">
        <f t="shared" si="1"/>
        <v>6349.5203999999994</v>
      </c>
      <c r="X63" s="185">
        <f t="shared" si="1"/>
        <v>860149.05900000001</v>
      </c>
      <c r="Y63" s="156">
        <f t="shared" ref="Y63:AA63" si="14">+Y7+Y9+Y11+Y13+Y15+Y17+Y19+Y21+Y23+Y25+Y27+Y29+Y31+Y33+Y35+Y37+Y39+Y41+Y43+Y45+Y47+Y49+Y51+Y53+Y55+Y57+Y60</f>
        <v>41</v>
      </c>
      <c r="Z63" s="156">
        <f t="shared" si="14"/>
        <v>4078.1779999999999</v>
      </c>
      <c r="AA63" s="156">
        <f t="shared" si="14"/>
        <v>707343.22699999996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582</v>
      </c>
      <c r="AR63" s="50">
        <f t="shared" si="7"/>
        <v>18959.705600000001</v>
      </c>
      <c r="AS63" s="50">
        <f t="shared" si="7"/>
        <v>4249023.4129029009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84"/>
      <c r="E64" s="84"/>
      <c r="F64" s="84"/>
      <c r="G64" s="84">
        <v>234</v>
      </c>
      <c r="H64" s="84">
        <v>290.08640000000003</v>
      </c>
      <c r="I64" s="84">
        <v>86279.959000000003</v>
      </c>
      <c r="J64" s="27">
        <f t="shared" si="6"/>
        <v>234</v>
      </c>
      <c r="K64" s="27">
        <f t="shared" si="6"/>
        <v>290.08640000000003</v>
      </c>
      <c r="L64" s="27">
        <f t="shared" si="6"/>
        <v>86279.959000000003</v>
      </c>
      <c r="M64" s="126">
        <v>434</v>
      </c>
      <c r="N64" s="126">
        <v>50.030299999999997</v>
      </c>
      <c r="O64" s="165">
        <v>42457.548000000003</v>
      </c>
      <c r="P64" s="155">
        <v>2374</v>
      </c>
      <c r="Q64" s="155">
        <v>908.08450000000005</v>
      </c>
      <c r="R64" s="155">
        <v>313535.35100000002</v>
      </c>
      <c r="S64" s="160"/>
      <c r="T64" s="43"/>
      <c r="U64" s="43"/>
      <c r="V64" s="27">
        <f t="shared" si="4"/>
        <v>2374</v>
      </c>
      <c r="W64" s="27">
        <f t="shared" si="1"/>
        <v>908.08450000000005</v>
      </c>
      <c r="X64" s="27">
        <f t="shared" si="1"/>
        <v>313535.35100000002</v>
      </c>
      <c r="Y64" s="155">
        <v>76</v>
      </c>
      <c r="Z64" s="155">
        <v>301.0625</v>
      </c>
      <c r="AA64" s="155">
        <v>34572.091</v>
      </c>
      <c r="AB64" s="27">
        <v>42</v>
      </c>
      <c r="AC64" s="27">
        <v>7.59185</v>
      </c>
      <c r="AD64" s="27">
        <v>2448.0549999999998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3160</v>
      </c>
      <c r="AR64" s="155">
        <f t="shared" si="7"/>
        <v>1556.85555</v>
      </c>
      <c r="AS64" s="155">
        <f t="shared" si="7"/>
        <v>479293.00400000002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85">
        <v>304</v>
      </c>
      <c r="E65" s="85">
        <v>23.2531</v>
      </c>
      <c r="F65" s="85">
        <v>26831.898857628708</v>
      </c>
      <c r="G65" s="85">
        <v>62</v>
      </c>
      <c r="H65" s="85">
        <v>520.54949999999997</v>
      </c>
      <c r="I65" s="85">
        <v>189811.79399999999</v>
      </c>
      <c r="J65" s="204">
        <f t="shared" si="6"/>
        <v>366</v>
      </c>
      <c r="K65" s="204">
        <f t="shared" si="6"/>
        <v>543.80259999999998</v>
      </c>
      <c r="L65" s="204">
        <f t="shared" si="6"/>
        <v>216643.69285762869</v>
      </c>
      <c r="M65" s="127">
        <v>44</v>
      </c>
      <c r="N65" s="127">
        <v>5.9997999999999996</v>
      </c>
      <c r="O65" s="166">
        <v>1502.51</v>
      </c>
      <c r="P65" s="156">
        <v>91</v>
      </c>
      <c r="Q65" s="156">
        <v>405.1902</v>
      </c>
      <c r="R65" s="156">
        <v>58259.182000000001</v>
      </c>
      <c r="S65" s="44"/>
      <c r="T65" s="44"/>
      <c r="U65" s="44"/>
      <c r="V65" s="204">
        <f t="shared" si="4"/>
        <v>91</v>
      </c>
      <c r="W65" s="204">
        <f t="shared" si="1"/>
        <v>405.1902</v>
      </c>
      <c r="X65" s="204">
        <f t="shared" si="1"/>
        <v>58259.182000000001</v>
      </c>
      <c r="Y65" s="156">
        <v>1</v>
      </c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502</v>
      </c>
      <c r="AR65" s="50">
        <f t="shared" si="7"/>
        <v>954.99260000000004</v>
      </c>
      <c r="AS65" s="50">
        <f t="shared" si="7"/>
        <v>276405.38485762873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84"/>
      <c r="E66" s="84"/>
      <c r="F66" s="84"/>
      <c r="G66" s="84"/>
      <c r="H66" s="84"/>
      <c r="I66" s="84"/>
      <c r="J66" s="27">
        <f t="shared" si="6"/>
        <v>0</v>
      </c>
      <c r="K66" s="27">
        <f t="shared" si="6"/>
        <v>0</v>
      </c>
      <c r="L66" s="27">
        <f t="shared" si="6"/>
        <v>0</v>
      </c>
      <c r="M66" s="126"/>
      <c r="N66" s="126"/>
      <c r="O66" s="16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85"/>
      <c r="E67" s="85"/>
      <c r="F67" s="85"/>
      <c r="G67" s="85"/>
      <c r="H67" s="85"/>
      <c r="I67" s="85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27"/>
      <c r="N67" s="127"/>
      <c r="O67" s="16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5">+D61+D64+D66</f>
        <v>35</v>
      </c>
      <c r="E68" s="27">
        <f t="shared" si="15"/>
        <v>283.50200000000001</v>
      </c>
      <c r="F68" s="27">
        <f t="shared" si="15"/>
        <v>96447.692239469849</v>
      </c>
      <c r="G68" s="27">
        <f t="shared" si="15"/>
        <v>274</v>
      </c>
      <c r="H68" s="27">
        <f t="shared" si="15"/>
        <v>304.19650000000001</v>
      </c>
      <c r="I68" s="27">
        <f t="shared" si="15"/>
        <v>99442.790000000008</v>
      </c>
      <c r="J68" s="27">
        <f t="shared" si="6"/>
        <v>309</v>
      </c>
      <c r="K68" s="27">
        <f t="shared" si="6"/>
        <v>587.69849999999997</v>
      </c>
      <c r="L68" s="27">
        <f t="shared" si="6"/>
        <v>195890.48223946986</v>
      </c>
      <c r="M68" s="27">
        <f t="shared" ref="M68:R68" si="16">+M61+M64+M66</f>
        <v>2903</v>
      </c>
      <c r="N68" s="27">
        <f>+N61+N64+N66</f>
        <v>3474.1258999999995</v>
      </c>
      <c r="O68" s="27">
        <f t="shared" si="16"/>
        <v>736985.99699999997</v>
      </c>
      <c r="P68" s="155">
        <f t="shared" si="16"/>
        <v>2971</v>
      </c>
      <c r="Q68" s="155">
        <f>+Q61+Q64+Q66</f>
        <v>5767.8793000000005</v>
      </c>
      <c r="R68" s="155">
        <f t="shared" si="16"/>
        <v>1103436.6310000001</v>
      </c>
      <c r="S68" s="27"/>
      <c r="T68" s="27"/>
      <c r="U68" s="27"/>
      <c r="V68" s="27">
        <f t="shared" si="4"/>
        <v>2971</v>
      </c>
      <c r="W68" s="27">
        <f t="shared" si="1"/>
        <v>5767.8793000000005</v>
      </c>
      <c r="X68" s="27">
        <f t="shared" si="1"/>
        <v>1103436.6310000001</v>
      </c>
      <c r="Y68" s="155">
        <f t="shared" ref="Y68:AD68" si="17">+Y61+Y64+Y66</f>
        <v>663</v>
      </c>
      <c r="Z68" s="155">
        <f>+Z61+Z64+Z66</f>
        <v>2148.0079999999998</v>
      </c>
      <c r="AA68" s="155">
        <f t="shared" si="17"/>
        <v>352922.41200000001</v>
      </c>
      <c r="AB68" s="27">
        <f t="shared" si="17"/>
        <v>4249</v>
      </c>
      <c r="AC68" s="27">
        <f>+AC61+AC64+AC66</f>
        <v>1014.7699399999999</v>
      </c>
      <c r="AD68" s="27">
        <f t="shared" si="17"/>
        <v>355926.47500000003</v>
      </c>
      <c r="AE68" s="27">
        <f>AE61+AE62+AE64+AE66</f>
        <v>148</v>
      </c>
      <c r="AF68" s="27">
        <f>+AF61+AF64+AF66</f>
        <v>11.236599999999999</v>
      </c>
      <c r="AG68" s="27">
        <f>AG61+AG62+AG64+AG66</f>
        <v>18248.202000000001</v>
      </c>
      <c r="AH68" s="27">
        <f t="shared" ref="AH68:AJ68" si="18">AH61+AH62+AH64+AH66</f>
        <v>239</v>
      </c>
      <c r="AI68" s="27">
        <f>+AI61+AI64+AI66</f>
        <v>108.6079</v>
      </c>
      <c r="AJ68" s="27">
        <f t="shared" si="18"/>
        <v>47053.109999999993</v>
      </c>
      <c r="AK68" s="27">
        <f>AK61+AK62+AK64+AK66</f>
        <v>166</v>
      </c>
      <c r="AL68" s="27">
        <f>+AL61+AL64+AL66</f>
        <v>4.6817000000000002</v>
      </c>
      <c r="AM68" s="27">
        <f>AM61+AM62+AM64+AM66</f>
        <v>3923.2110000000002</v>
      </c>
      <c r="AN68" s="27">
        <f>AN61+AN62+AN64+AN66</f>
        <v>274</v>
      </c>
      <c r="AO68" s="27">
        <f>+AO61+AO64+AO66</f>
        <v>13.634899999999998</v>
      </c>
      <c r="AP68" s="27">
        <f>+AP61+AP64+AP66+AP62</f>
        <v>9999.0130000000008</v>
      </c>
      <c r="AQ68" s="155">
        <f t="shared" si="7"/>
        <v>11922</v>
      </c>
      <c r="AR68" s="155">
        <f t="shared" si="7"/>
        <v>13130.642739999999</v>
      </c>
      <c r="AS68" s="155">
        <f t="shared" si="7"/>
        <v>2824385.5332394699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9">+D63+D65+D67</f>
        <v>359</v>
      </c>
      <c r="E69" s="26">
        <f t="shared" si="19"/>
        <v>564.82530000000008</v>
      </c>
      <c r="F69" s="26">
        <f t="shared" si="19"/>
        <v>545067.98976053018</v>
      </c>
      <c r="G69" s="26">
        <f t="shared" si="19"/>
        <v>96</v>
      </c>
      <c r="H69" s="26">
        <f t="shared" si="19"/>
        <v>798.00409999999999</v>
      </c>
      <c r="I69" s="26">
        <f t="shared" si="19"/>
        <v>514186.40299999999</v>
      </c>
      <c r="J69" s="204">
        <f t="shared" si="6"/>
        <v>455</v>
      </c>
      <c r="K69" s="204">
        <f t="shared" si="6"/>
        <v>1362.8294000000001</v>
      </c>
      <c r="L69" s="204">
        <f t="shared" si="6"/>
        <v>1059254.3927605301</v>
      </c>
      <c r="M69" s="26">
        <f t="shared" ref="M69:R69" si="20">+M63+M65+M67</f>
        <v>422</v>
      </c>
      <c r="N69" s="26">
        <f t="shared" si="20"/>
        <v>7718.9802</v>
      </c>
      <c r="O69" s="26">
        <f t="shared" si="20"/>
        <v>1840422.9370000002</v>
      </c>
      <c r="P69" s="156">
        <f t="shared" si="20"/>
        <v>165</v>
      </c>
      <c r="Q69" s="156">
        <f t="shared" si="20"/>
        <v>6754.7105999999994</v>
      </c>
      <c r="R69" s="156">
        <f t="shared" si="20"/>
        <v>918408.24100000004</v>
      </c>
      <c r="S69" s="26"/>
      <c r="T69" s="26"/>
      <c r="U69" s="26"/>
      <c r="V69" s="204">
        <f t="shared" si="4"/>
        <v>165</v>
      </c>
      <c r="W69" s="204">
        <f t="shared" si="1"/>
        <v>6754.7105999999994</v>
      </c>
      <c r="X69" s="204">
        <f t="shared" si="1"/>
        <v>918408.24100000004</v>
      </c>
      <c r="Y69" s="156">
        <f t="shared" ref="Y69:AA69" si="21">+Y63+Y65+Y67</f>
        <v>42</v>
      </c>
      <c r="Z69" s="156">
        <f t="shared" si="21"/>
        <v>4078.1779999999999</v>
      </c>
      <c r="AA69" s="156">
        <f t="shared" si="21"/>
        <v>707343.22699999996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1084</v>
      </c>
      <c r="AR69" s="50">
        <f t="shared" si="7"/>
        <v>19914.698199999999</v>
      </c>
      <c r="AS69" s="50">
        <f t="shared" si="7"/>
        <v>4525428.7977605294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2">D68+D69</f>
        <v>394</v>
      </c>
      <c r="E71" s="40">
        <f>E68+E69</f>
        <v>848.32730000000015</v>
      </c>
      <c r="F71" s="40">
        <f t="shared" si="22"/>
        <v>641515.68200000003</v>
      </c>
      <c r="G71" s="40">
        <f t="shared" si="22"/>
        <v>370</v>
      </c>
      <c r="H71" s="40">
        <f>H68+H69</f>
        <v>1102.2006000000001</v>
      </c>
      <c r="I71" s="40">
        <f t="shared" si="22"/>
        <v>613629.19299999997</v>
      </c>
      <c r="J71" s="205">
        <f t="shared" si="6"/>
        <v>764</v>
      </c>
      <c r="K71" s="205">
        <f t="shared" si="6"/>
        <v>1950.5279000000003</v>
      </c>
      <c r="L71" s="205">
        <f t="shared" si="6"/>
        <v>1255144.875</v>
      </c>
      <c r="M71" s="40">
        <f t="shared" ref="M71:R71" si="23">M68+M69</f>
        <v>3325</v>
      </c>
      <c r="N71" s="40">
        <f t="shared" si="23"/>
        <v>11193.106099999999</v>
      </c>
      <c r="O71" s="40">
        <f t="shared" si="23"/>
        <v>2577408.9340000004</v>
      </c>
      <c r="P71" s="162">
        <f t="shared" si="23"/>
        <v>3136</v>
      </c>
      <c r="Q71" s="40">
        <f>Q68+Q69</f>
        <v>12522.589899999999</v>
      </c>
      <c r="R71" s="40">
        <f t="shared" si="23"/>
        <v>2021844.872</v>
      </c>
      <c r="S71" s="40"/>
      <c r="T71" s="40"/>
      <c r="U71" s="40"/>
      <c r="V71" s="205">
        <f t="shared" si="4"/>
        <v>3136</v>
      </c>
      <c r="W71" s="205">
        <f t="shared" si="4"/>
        <v>12522.589899999999</v>
      </c>
      <c r="X71" s="205">
        <f t="shared" si="4"/>
        <v>2021844.872</v>
      </c>
      <c r="Y71" s="162">
        <f t="shared" ref="Y71:AP71" si="24">Y68+Y69</f>
        <v>705</v>
      </c>
      <c r="Z71" s="40">
        <f>Z68+Z69</f>
        <v>6226.1859999999997</v>
      </c>
      <c r="AA71" s="40">
        <f t="shared" si="24"/>
        <v>1060265.639</v>
      </c>
      <c r="AB71" s="40">
        <f t="shared" si="24"/>
        <v>4249</v>
      </c>
      <c r="AC71" s="40">
        <f>AC68+AC69</f>
        <v>1014.7699399999999</v>
      </c>
      <c r="AD71" s="40">
        <f t="shared" si="24"/>
        <v>355926.47500000003</v>
      </c>
      <c r="AE71" s="40">
        <f t="shared" si="24"/>
        <v>148</v>
      </c>
      <c r="AF71" s="40">
        <f t="shared" si="24"/>
        <v>11.236599999999999</v>
      </c>
      <c r="AG71" s="40">
        <f t="shared" si="24"/>
        <v>18248.202000000001</v>
      </c>
      <c r="AH71" s="40">
        <f t="shared" si="24"/>
        <v>239</v>
      </c>
      <c r="AI71" s="40">
        <f t="shared" si="24"/>
        <v>108.6079</v>
      </c>
      <c r="AJ71" s="40">
        <f t="shared" si="24"/>
        <v>47053.109999999993</v>
      </c>
      <c r="AK71" s="40">
        <f t="shared" si="24"/>
        <v>166</v>
      </c>
      <c r="AL71" s="40">
        <f t="shared" si="24"/>
        <v>4.6817000000000002</v>
      </c>
      <c r="AM71" s="40">
        <f t="shared" si="24"/>
        <v>3923.2110000000002</v>
      </c>
      <c r="AN71" s="40">
        <f t="shared" si="24"/>
        <v>274</v>
      </c>
      <c r="AO71" s="40">
        <f t="shared" si="24"/>
        <v>13.634899999999998</v>
      </c>
      <c r="AP71" s="40">
        <f t="shared" si="24"/>
        <v>9999.0130000000008</v>
      </c>
      <c r="AQ71" s="51">
        <f t="shared" si="7"/>
        <v>13006</v>
      </c>
      <c r="AR71" s="51">
        <f t="shared" si="7"/>
        <v>33045.340939999995</v>
      </c>
      <c r="AS71" s="51">
        <f t="shared" si="7"/>
        <v>7349814.3310000002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84</v>
      </c>
    </row>
    <row r="73" spans="1:49">
      <c r="F73" s="42"/>
      <c r="I73" s="42"/>
      <c r="O73" s="42"/>
      <c r="R73" s="42"/>
      <c r="AA73" s="42"/>
      <c r="AR73" s="42"/>
      <c r="AS73" s="42"/>
    </row>
    <row r="74" spans="1:49">
      <c r="F74" s="42"/>
      <c r="I74" s="42"/>
      <c r="O74" s="42"/>
      <c r="R74" s="42"/>
      <c r="AA74" s="42"/>
    </row>
    <row r="75" spans="1:49">
      <c r="F75" s="42"/>
      <c r="I75" s="42"/>
      <c r="O75" s="42"/>
      <c r="R75" s="42"/>
      <c r="AA75" s="42"/>
    </row>
    <row r="76" spans="1:49">
      <c r="F76" s="42"/>
      <c r="I76" s="42"/>
      <c r="O76" s="42"/>
      <c r="R76" s="42"/>
      <c r="AA76" s="42"/>
    </row>
    <row r="77" spans="1:49">
      <c r="F77" s="42"/>
      <c r="I77" s="42"/>
      <c r="O77" s="42"/>
      <c r="R77" s="42"/>
      <c r="AA77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8"/>
  <sheetViews>
    <sheetView topLeftCell="P17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97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90"/>
      <c r="E6" s="90"/>
      <c r="F6" s="90"/>
      <c r="G6" s="90"/>
      <c r="H6" s="90"/>
      <c r="I6" s="90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15"/>
      <c r="N6" s="115"/>
      <c r="O6" s="177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0</v>
      </c>
      <c r="AR6" s="155">
        <f t="shared" ref="AR6:AS21" si="2">SUM(K6,N6,W6,Z6,AC6,AF6,AI6,AL6,AO6)</f>
        <v>0</v>
      </c>
      <c r="AS6" s="155">
        <f t="shared" si="2"/>
        <v>0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91"/>
      <c r="E7" s="91"/>
      <c r="F7" s="91"/>
      <c r="G7" s="91"/>
      <c r="H7" s="91"/>
      <c r="I7" s="91"/>
      <c r="J7" s="204">
        <f>SUM(D7,G7)</f>
        <v>0</v>
      </c>
      <c r="K7" s="204">
        <f t="shared" si="0"/>
        <v>0</v>
      </c>
      <c r="L7" s="204">
        <f t="shared" si="0"/>
        <v>0</v>
      </c>
      <c r="M7" s="116">
        <v>4</v>
      </c>
      <c r="N7" s="116">
        <v>146.404</v>
      </c>
      <c r="O7" s="178">
        <v>23654.917000000001</v>
      </c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4</v>
      </c>
      <c r="AR7" s="50">
        <f>SUM(K7,N7,W7,Z7,AC7,AF7,AI7,AL7,AO7)</f>
        <v>146.404</v>
      </c>
      <c r="AS7" s="50">
        <f t="shared" si="2"/>
        <v>23654.917000000001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90"/>
      <c r="E8" s="90"/>
      <c r="F8" s="90"/>
      <c r="G8" s="90"/>
      <c r="H8" s="90"/>
      <c r="I8" s="90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15">
        <v>3</v>
      </c>
      <c r="N8" s="115">
        <v>94.239000000000004</v>
      </c>
      <c r="O8" s="177">
        <v>17026.937000000002</v>
      </c>
      <c r="P8" s="155">
        <v>18</v>
      </c>
      <c r="Q8" s="155">
        <v>760.75699999999995</v>
      </c>
      <c r="R8" s="155">
        <v>107230.399</v>
      </c>
      <c r="S8" s="27"/>
      <c r="T8" s="27"/>
      <c r="U8" s="27"/>
      <c r="V8" s="27">
        <f t="shared" ref="V8:X71" si="4">SUM(P8,S8)</f>
        <v>18</v>
      </c>
      <c r="W8" s="27">
        <f t="shared" si="1"/>
        <v>760.75699999999995</v>
      </c>
      <c r="X8" s="27">
        <f t="shared" si="1"/>
        <v>107230.399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21</v>
      </c>
      <c r="AR8" s="155">
        <f t="shared" si="5"/>
        <v>854.99599999999998</v>
      </c>
      <c r="AS8" s="155">
        <f t="shared" si="2"/>
        <v>124257.33600000001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91">
        <v>3</v>
      </c>
      <c r="E9" s="91">
        <v>21.0688</v>
      </c>
      <c r="F9" s="91">
        <v>2503.7819617608225</v>
      </c>
      <c r="G9" s="91"/>
      <c r="H9" s="91"/>
      <c r="I9" s="91"/>
      <c r="J9" s="204">
        <f t="shared" si="3"/>
        <v>3</v>
      </c>
      <c r="K9" s="204">
        <f t="shared" si="0"/>
        <v>21.0688</v>
      </c>
      <c r="L9" s="204">
        <f t="shared" si="0"/>
        <v>2503.7819617608225</v>
      </c>
      <c r="M9" s="116">
        <v>7</v>
      </c>
      <c r="N9" s="116">
        <v>353.67500000000001</v>
      </c>
      <c r="O9" s="178">
        <v>74454.716</v>
      </c>
      <c r="P9" s="156">
        <v>69</v>
      </c>
      <c r="Q9" s="156">
        <v>4200.0389999999998</v>
      </c>
      <c r="R9" s="156">
        <v>711074.76199999999</v>
      </c>
      <c r="S9" s="26"/>
      <c r="T9" s="26"/>
      <c r="U9" s="26"/>
      <c r="V9" s="204">
        <f t="shared" si="4"/>
        <v>69</v>
      </c>
      <c r="W9" s="204">
        <f t="shared" si="1"/>
        <v>4200.0389999999998</v>
      </c>
      <c r="X9" s="204">
        <f t="shared" si="1"/>
        <v>711074.76199999999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79</v>
      </c>
      <c r="AR9" s="50">
        <f t="shared" si="5"/>
        <v>4574.7828</v>
      </c>
      <c r="AS9" s="50">
        <f t="shared" si="2"/>
        <v>788033.25996176084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90"/>
      <c r="E10" s="90"/>
      <c r="F10" s="90"/>
      <c r="G10" s="90"/>
      <c r="H10" s="90"/>
      <c r="I10" s="90"/>
      <c r="J10" s="27">
        <f t="shared" si="3"/>
        <v>0</v>
      </c>
      <c r="K10" s="27">
        <f t="shared" si="0"/>
        <v>0</v>
      </c>
      <c r="L10" s="27">
        <f t="shared" si="0"/>
        <v>0</v>
      </c>
      <c r="M10" s="115"/>
      <c r="N10" s="115"/>
      <c r="O10" s="177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91"/>
      <c r="E11" s="91"/>
      <c r="F11" s="91"/>
      <c r="G11" s="91"/>
      <c r="H11" s="91"/>
      <c r="I11" s="91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16"/>
      <c r="N11" s="116"/>
      <c r="O11" s="178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90"/>
      <c r="E12" s="90"/>
      <c r="F12" s="90"/>
      <c r="G12" s="90"/>
      <c r="H12" s="90"/>
      <c r="I12" s="90"/>
      <c r="J12" s="27">
        <f t="shared" si="3"/>
        <v>0</v>
      </c>
      <c r="K12" s="27">
        <f t="shared" si="0"/>
        <v>0</v>
      </c>
      <c r="L12" s="27">
        <f t="shared" si="0"/>
        <v>0</v>
      </c>
      <c r="M12" s="115"/>
      <c r="N12" s="115"/>
      <c r="O12" s="177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91"/>
      <c r="E13" s="91"/>
      <c r="F13" s="91"/>
      <c r="G13" s="91"/>
      <c r="H13" s="91"/>
      <c r="I13" s="91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16"/>
      <c r="N13" s="116"/>
      <c r="O13" s="178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90"/>
      <c r="E14" s="90"/>
      <c r="F14" s="90"/>
      <c r="G14" s="90"/>
      <c r="H14" s="90"/>
      <c r="I14" s="90"/>
      <c r="J14" s="27">
        <f t="shared" si="3"/>
        <v>0</v>
      </c>
      <c r="K14" s="27">
        <f t="shared" si="0"/>
        <v>0</v>
      </c>
      <c r="L14" s="27">
        <f t="shared" si="0"/>
        <v>0</v>
      </c>
      <c r="M14" s="115"/>
      <c r="N14" s="115"/>
      <c r="O14" s="177"/>
      <c r="P14" s="155">
        <v>219</v>
      </c>
      <c r="Q14" s="155">
        <v>1585.0422000000001</v>
      </c>
      <c r="R14" s="155">
        <v>359930.837</v>
      </c>
      <c r="S14" s="43"/>
      <c r="T14" s="43"/>
      <c r="U14" s="43"/>
      <c r="V14" s="27">
        <f t="shared" si="4"/>
        <v>219</v>
      </c>
      <c r="W14" s="27">
        <f t="shared" si="1"/>
        <v>1585.0422000000001</v>
      </c>
      <c r="X14" s="27">
        <f t="shared" si="1"/>
        <v>359930.837</v>
      </c>
      <c r="Y14" s="155">
        <v>40</v>
      </c>
      <c r="Z14" s="155">
        <v>225.87870000000001</v>
      </c>
      <c r="AA14" s="155">
        <v>31367.228999999999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259</v>
      </c>
      <c r="AR14" s="155">
        <f t="shared" si="5"/>
        <v>1810.9209000000001</v>
      </c>
      <c r="AS14" s="155">
        <f t="shared" si="2"/>
        <v>391298.06599999999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91"/>
      <c r="E15" s="91"/>
      <c r="F15" s="91"/>
      <c r="G15" s="91"/>
      <c r="H15" s="91"/>
      <c r="I15" s="91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16"/>
      <c r="N15" s="116"/>
      <c r="O15" s="178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90"/>
      <c r="E16" s="90"/>
      <c r="F16" s="90"/>
      <c r="G16" s="90"/>
      <c r="H16" s="90"/>
      <c r="I16" s="90"/>
      <c r="J16" s="27">
        <f t="shared" si="3"/>
        <v>0</v>
      </c>
      <c r="K16" s="27">
        <f t="shared" si="0"/>
        <v>0</v>
      </c>
      <c r="L16" s="27">
        <f t="shared" si="0"/>
        <v>0</v>
      </c>
      <c r="M16" s="115"/>
      <c r="N16" s="115"/>
      <c r="O16" s="177"/>
      <c r="P16" s="155">
        <v>187</v>
      </c>
      <c r="Q16" s="155">
        <v>454.69240000000002</v>
      </c>
      <c r="R16" s="155">
        <v>123924.811</v>
      </c>
      <c r="S16" s="43"/>
      <c r="T16" s="43"/>
      <c r="U16" s="43"/>
      <c r="V16" s="27">
        <f t="shared" si="4"/>
        <v>187</v>
      </c>
      <c r="W16" s="27">
        <f t="shared" si="1"/>
        <v>454.69240000000002</v>
      </c>
      <c r="X16" s="27">
        <f t="shared" si="1"/>
        <v>123924.811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20</v>
      </c>
      <c r="AI16" s="27">
        <v>16.8964</v>
      </c>
      <c r="AJ16" s="27">
        <v>9884.7520000000004</v>
      </c>
      <c r="AK16" s="27"/>
      <c r="AL16" s="27"/>
      <c r="AM16" s="27"/>
      <c r="AN16" s="27"/>
      <c r="AO16" s="27"/>
      <c r="AP16" s="27"/>
      <c r="AQ16" s="155">
        <f t="shared" si="5"/>
        <v>207</v>
      </c>
      <c r="AR16" s="155">
        <f t="shared" si="5"/>
        <v>471.58879999999999</v>
      </c>
      <c r="AS16" s="155">
        <f t="shared" si="2"/>
        <v>133809.56299999999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91"/>
      <c r="E17" s="91"/>
      <c r="F17" s="91"/>
      <c r="G17" s="91"/>
      <c r="H17" s="91"/>
      <c r="I17" s="91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16"/>
      <c r="N17" s="116"/>
      <c r="O17" s="178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90"/>
      <c r="E18" s="90"/>
      <c r="F18" s="90"/>
      <c r="G18" s="90"/>
      <c r="H18" s="90"/>
      <c r="I18" s="90"/>
      <c r="J18" s="27">
        <f t="shared" si="3"/>
        <v>0</v>
      </c>
      <c r="K18" s="27">
        <f t="shared" si="0"/>
        <v>0</v>
      </c>
      <c r="L18" s="27">
        <f t="shared" si="0"/>
        <v>0</v>
      </c>
      <c r="M18" s="115"/>
      <c r="N18" s="115"/>
      <c r="O18" s="177"/>
      <c r="P18" s="155">
        <v>41</v>
      </c>
      <c r="Q18" s="155">
        <v>68.447400000000002</v>
      </c>
      <c r="R18" s="155">
        <v>20614.510999999999</v>
      </c>
      <c r="S18" s="157"/>
      <c r="T18" s="43"/>
      <c r="U18" s="43"/>
      <c r="V18" s="27">
        <f t="shared" si="4"/>
        <v>41</v>
      </c>
      <c r="W18" s="27">
        <f t="shared" si="1"/>
        <v>68.447400000000002</v>
      </c>
      <c r="X18" s="27">
        <f t="shared" si="1"/>
        <v>20614.510999999999</v>
      </c>
      <c r="Y18" s="155"/>
      <c r="Z18" s="155"/>
      <c r="AA18" s="155"/>
      <c r="AB18" s="27"/>
      <c r="AC18" s="27"/>
      <c r="AD18" s="27"/>
      <c r="AE18" s="27">
        <v>155</v>
      </c>
      <c r="AF18" s="27">
        <v>8.8770000000000007</v>
      </c>
      <c r="AG18" s="27">
        <v>12493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155">
        <f t="shared" si="5"/>
        <v>196</v>
      </c>
      <c r="AR18" s="155">
        <f t="shared" si="5"/>
        <v>77.324399999999997</v>
      </c>
      <c r="AS18" s="155">
        <f t="shared" si="2"/>
        <v>33107.510999999999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91"/>
      <c r="E19" s="91"/>
      <c r="F19" s="91"/>
      <c r="G19" s="91"/>
      <c r="H19" s="91"/>
      <c r="I19" s="91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16"/>
      <c r="N19" s="116"/>
      <c r="O19" s="178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90"/>
      <c r="E20" s="90"/>
      <c r="F20" s="90"/>
      <c r="G20" s="90"/>
      <c r="H20" s="90"/>
      <c r="I20" s="90"/>
      <c r="J20" s="27">
        <f t="shared" si="3"/>
        <v>0</v>
      </c>
      <c r="K20" s="27">
        <f t="shared" si="0"/>
        <v>0</v>
      </c>
      <c r="L20" s="27">
        <f t="shared" si="0"/>
        <v>0</v>
      </c>
      <c r="M20" s="115">
        <v>20</v>
      </c>
      <c r="N20" s="115">
        <v>434.41899999999998</v>
      </c>
      <c r="O20" s="177">
        <v>53909.574999999997</v>
      </c>
      <c r="P20" s="155">
        <v>2</v>
      </c>
      <c r="Q20" s="155">
        <v>124.398</v>
      </c>
      <c r="R20" s="155">
        <v>11902.675999999999</v>
      </c>
      <c r="S20" s="43"/>
      <c r="T20" s="43"/>
      <c r="U20" s="43"/>
      <c r="V20" s="27">
        <f t="shared" si="4"/>
        <v>2</v>
      </c>
      <c r="W20" s="27">
        <f t="shared" si="1"/>
        <v>124.398</v>
      </c>
      <c r="X20" s="27">
        <f t="shared" si="1"/>
        <v>11902.675999999999</v>
      </c>
      <c r="Y20" s="155">
        <v>90</v>
      </c>
      <c r="Z20" s="155">
        <v>2334.453</v>
      </c>
      <c r="AA20" s="155">
        <v>264190.185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112</v>
      </c>
      <c r="AR20" s="155">
        <f t="shared" si="5"/>
        <v>2893.27</v>
      </c>
      <c r="AS20" s="155">
        <f t="shared" si="2"/>
        <v>330002.43599999999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91"/>
      <c r="E21" s="91"/>
      <c r="F21" s="91"/>
      <c r="G21" s="91"/>
      <c r="H21" s="91"/>
      <c r="I21" s="91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16">
        <v>96</v>
      </c>
      <c r="N21" s="116">
        <v>4084.1669999999999</v>
      </c>
      <c r="O21" s="178">
        <v>575326.64899999998</v>
      </c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>
        <v>72</v>
      </c>
      <c r="Z21" s="156">
        <v>3643.3710000000001</v>
      </c>
      <c r="AA21" s="156">
        <v>508567.67200000002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168</v>
      </c>
      <c r="AR21" s="50">
        <f t="shared" si="5"/>
        <v>7727.5380000000005</v>
      </c>
      <c r="AS21" s="50">
        <f t="shared" si="2"/>
        <v>1083894.321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90"/>
      <c r="E22" s="90"/>
      <c r="F22" s="90"/>
      <c r="G22" s="90"/>
      <c r="H22" s="90"/>
      <c r="I22" s="90"/>
      <c r="J22" s="27">
        <f t="shared" si="3"/>
        <v>0</v>
      </c>
      <c r="K22" s="27">
        <f t="shared" si="3"/>
        <v>0</v>
      </c>
      <c r="L22" s="27">
        <f t="shared" si="3"/>
        <v>0</v>
      </c>
      <c r="M22" s="115"/>
      <c r="N22" s="115"/>
      <c r="O22" s="177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91"/>
      <c r="E23" s="91"/>
      <c r="F23" s="91"/>
      <c r="G23" s="91"/>
      <c r="H23" s="91"/>
      <c r="I23" s="91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16"/>
      <c r="N23" s="116"/>
      <c r="O23" s="178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90"/>
      <c r="E24" s="90"/>
      <c r="F24" s="90"/>
      <c r="G24" s="90"/>
      <c r="H24" s="90"/>
      <c r="I24" s="90"/>
      <c r="J24" s="27">
        <f t="shared" si="3"/>
        <v>0</v>
      </c>
      <c r="K24" s="27">
        <f t="shared" si="3"/>
        <v>0</v>
      </c>
      <c r="L24" s="27">
        <f t="shared" si="3"/>
        <v>0</v>
      </c>
      <c r="M24" s="115">
        <v>23</v>
      </c>
      <c r="N24" s="115">
        <v>140.2456</v>
      </c>
      <c r="O24" s="177">
        <v>39674.783000000003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23</v>
      </c>
      <c r="AR24" s="155">
        <f t="shared" si="5"/>
        <v>140.2456</v>
      </c>
      <c r="AS24" s="155">
        <f t="shared" si="5"/>
        <v>39674.783000000003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91"/>
      <c r="E25" s="91"/>
      <c r="F25" s="91"/>
      <c r="G25" s="91"/>
      <c r="H25" s="91"/>
      <c r="I25" s="91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16">
        <v>22</v>
      </c>
      <c r="N25" s="116">
        <v>97.870800000000003</v>
      </c>
      <c r="O25" s="178">
        <v>34635.271999999997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22</v>
      </c>
      <c r="AR25" s="50">
        <f t="shared" si="5"/>
        <v>97.870800000000003</v>
      </c>
      <c r="AS25" s="50">
        <f t="shared" si="5"/>
        <v>34635.271999999997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90"/>
      <c r="E26" s="90"/>
      <c r="F26" s="90"/>
      <c r="G26" s="90"/>
      <c r="H26" s="90"/>
      <c r="I26" s="90"/>
      <c r="J26" s="27">
        <f t="shared" si="3"/>
        <v>0</v>
      </c>
      <c r="K26" s="27">
        <f t="shared" si="3"/>
        <v>0</v>
      </c>
      <c r="L26" s="27">
        <f t="shared" si="3"/>
        <v>0</v>
      </c>
      <c r="M26" s="115"/>
      <c r="N26" s="115"/>
      <c r="O26" s="177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91"/>
      <c r="E27" s="91"/>
      <c r="F27" s="91"/>
      <c r="G27" s="91"/>
      <c r="H27" s="91"/>
      <c r="I27" s="91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16"/>
      <c r="N27" s="116"/>
      <c r="O27" s="178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90"/>
      <c r="E28" s="90"/>
      <c r="F28" s="90"/>
      <c r="G28" s="90"/>
      <c r="H28" s="90"/>
      <c r="I28" s="90"/>
      <c r="J28" s="27">
        <f t="shared" si="3"/>
        <v>0</v>
      </c>
      <c r="K28" s="27">
        <f t="shared" si="3"/>
        <v>0</v>
      </c>
      <c r="L28" s="27">
        <f t="shared" si="3"/>
        <v>0</v>
      </c>
      <c r="M28" s="115"/>
      <c r="N28" s="115"/>
      <c r="O28" s="177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91"/>
      <c r="E29" s="91"/>
      <c r="F29" s="91"/>
      <c r="G29" s="91"/>
      <c r="H29" s="91"/>
      <c r="I29" s="91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16"/>
      <c r="N29" s="116"/>
      <c r="O29" s="178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90">
        <v>24</v>
      </c>
      <c r="E30" s="90">
        <v>2.2568000000000001</v>
      </c>
      <c r="F30" s="90">
        <v>2568.3055185065132</v>
      </c>
      <c r="G30" s="90">
        <v>31</v>
      </c>
      <c r="H30" s="90">
        <v>2.8193000000000001</v>
      </c>
      <c r="I30" s="90">
        <v>4248.8019999999997</v>
      </c>
      <c r="J30" s="27">
        <f t="shared" si="3"/>
        <v>55</v>
      </c>
      <c r="K30" s="27">
        <f t="shared" si="3"/>
        <v>5.0761000000000003</v>
      </c>
      <c r="L30" s="27">
        <f t="shared" si="3"/>
        <v>6817.1075185065129</v>
      </c>
      <c r="M30" s="115"/>
      <c r="N30" s="115"/>
      <c r="O30" s="177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77</v>
      </c>
      <c r="Z30" s="155">
        <v>16.329799999999999</v>
      </c>
      <c r="AA30" s="155">
        <v>4384.1949999999997</v>
      </c>
      <c r="AB30" s="27">
        <v>2378</v>
      </c>
      <c r="AC30" s="27">
        <v>350.20519999999999</v>
      </c>
      <c r="AD30" s="27">
        <v>115580.974</v>
      </c>
      <c r="AE30" s="27"/>
      <c r="AF30" s="27"/>
      <c r="AG30" s="27"/>
      <c r="AH30" s="27">
        <v>79</v>
      </c>
      <c r="AI30" s="27">
        <v>7.6143000000000001</v>
      </c>
      <c r="AJ30" s="27">
        <v>8004.8019999999997</v>
      </c>
      <c r="AK30" s="27">
        <v>84</v>
      </c>
      <c r="AL30" s="27">
        <v>2.9786999999999999</v>
      </c>
      <c r="AM30" s="27">
        <v>2320.5300000000002</v>
      </c>
      <c r="AN30" s="27">
        <v>454</v>
      </c>
      <c r="AO30" s="27">
        <v>28.6248</v>
      </c>
      <c r="AP30" s="27">
        <v>15807.869000000001</v>
      </c>
      <c r="AQ30" s="155">
        <f t="shared" si="5"/>
        <v>3127</v>
      </c>
      <c r="AR30" s="155">
        <f t="shared" si="5"/>
        <v>410.82889999999998</v>
      </c>
      <c r="AS30" s="155">
        <f t="shared" si="5"/>
        <v>152915.47751850652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91"/>
      <c r="E31" s="91"/>
      <c r="F31" s="91"/>
      <c r="G31" s="91"/>
      <c r="H31" s="91"/>
      <c r="I31" s="91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16"/>
      <c r="N31" s="116"/>
      <c r="O31" s="178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90"/>
      <c r="E32" s="90"/>
      <c r="F32" s="90"/>
      <c r="G32" s="90"/>
      <c r="H32" s="90"/>
      <c r="I32" s="90"/>
      <c r="J32" s="27">
        <f t="shared" si="3"/>
        <v>0</v>
      </c>
      <c r="K32" s="27">
        <f t="shared" si="3"/>
        <v>0</v>
      </c>
      <c r="L32" s="27">
        <f t="shared" si="3"/>
        <v>0</v>
      </c>
      <c r="M32" s="115">
        <v>120</v>
      </c>
      <c r="N32" s="115">
        <v>570.39549999999997</v>
      </c>
      <c r="O32" s="177">
        <v>190035.511</v>
      </c>
      <c r="P32" s="155">
        <v>156</v>
      </c>
      <c r="Q32" s="155">
        <v>1038.9238</v>
      </c>
      <c r="R32" s="155">
        <v>154572.17800000001</v>
      </c>
      <c r="S32" s="43"/>
      <c r="T32" s="43"/>
      <c r="U32" s="43"/>
      <c r="V32" s="27">
        <f t="shared" si="4"/>
        <v>156</v>
      </c>
      <c r="W32" s="27">
        <f t="shared" si="1"/>
        <v>1038.9238</v>
      </c>
      <c r="X32" s="27">
        <f t="shared" si="1"/>
        <v>154572.17800000001</v>
      </c>
      <c r="Y32" s="155">
        <v>282</v>
      </c>
      <c r="Z32" s="155">
        <v>854.91089999999997</v>
      </c>
      <c r="AA32" s="155">
        <v>150917.00099999999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>
        <v>1</v>
      </c>
      <c r="AL32" s="27">
        <v>2E-3</v>
      </c>
      <c r="AM32" s="27">
        <v>3.2759999999999998</v>
      </c>
      <c r="AN32" s="27"/>
      <c r="AO32" s="27"/>
      <c r="AP32" s="27"/>
      <c r="AQ32" s="155">
        <f t="shared" si="5"/>
        <v>559</v>
      </c>
      <c r="AR32" s="155">
        <f t="shared" si="5"/>
        <v>2464.2321999999999</v>
      </c>
      <c r="AS32" s="155">
        <f t="shared" si="5"/>
        <v>495527.96600000001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91"/>
      <c r="E33" s="91"/>
      <c r="F33" s="91"/>
      <c r="G33" s="91"/>
      <c r="H33" s="91"/>
      <c r="I33" s="91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16"/>
      <c r="N33" s="116"/>
      <c r="O33" s="178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90"/>
      <c r="E34" s="90"/>
      <c r="F34" s="90"/>
      <c r="G34" s="90">
        <v>9</v>
      </c>
      <c r="H34" s="90">
        <v>0.4229</v>
      </c>
      <c r="I34" s="90">
        <v>295.06599999999997</v>
      </c>
      <c r="J34" s="27">
        <f t="shared" si="3"/>
        <v>9</v>
      </c>
      <c r="K34" s="27">
        <f t="shared" si="3"/>
        <v>0.4229</v>
      </c>
      <c r="L34" s="27">
        <f t="shared" si="3"/>
        <v>295.06599999999997</v>
      </c>
      <c r="M34" s="115">
        <v>183</v>
      </c>
      <c r="N34" s="115">
        <v>40.298999999999999</v>
      </c>
      <c r="O34" s="177">
        <v>12250.013000000001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703</v>
      </c>
      <c r="AC34" s="27">
        <v>548.71447999999998</v>
      </c>
      <c r="AD34" s="27">
        <v>180497.17600000001</v>
      </c>
      <c r="AE34" s="27"/>
      <c r="AF34" s="27"/>
      <c r="AG34" s="27"/>
      <c r="AH34" s="27">
        <v>89</v>
      </c>
      <c r="AI34" s="27">
        <v>64.478999999999999</v>
      </c>
      <c r="AJ34" s="27">
        <v>22187.843000000001</v>
      </c>
      <c r="AK34" s="27"/>
      <c r="AL34" s="27"/>
      <c r="AM34" s="27"/>
      <c r="AN34" s="27"/>
      <c r="AO34" s="27"/>
      <c r="AP34" s="27"/>
      <c r="AQ34" s="155">
        <f t="shared" si="5"/>
        <v>984</v>
      </c>
      <c r="AR34" s="155">
        <f t="shared" si="5"/>
        <v>653.91538000000003</v>
      </c>
      <c r="AS34" s="155">
        <f t="shared" si="5"/>
        <v>215230.098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91"/>
      <c r="E35" s="91"/>
      <c r="F35" s="91"/>
      <c r="G35" s="91"/>
      <c r="H35" s="91"/>
      <c r="I35" s="91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16"/>
      <c r="N35" s="116"/>
      <c r="O35" s="178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90"/>
      <c r="E36" s="90"/>
      <c r="F36" s="90"/>
      <c r="G36" s="90"/>
      <c r="H36" s="90"/>
      <c r="I36" s="90"/>
      <c r="J36" s="27">
        <f t="shared" si="3"/>
        <v>0</v>
      </c>
      <c r="K36" s="27">
        <f t="shared" si="3"/>
        <v>0</v>
      </c>
      <c r="L36" s="27">
        <f t="shared" si="3"/>
        <v>0</v>
      </c>
      <c r="M36" s="115"/>
      <c r="N36" s="115"/>
      <c r="O36" s="177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91"/>
      <c r="E37" s="91"/>
      <c r="F37" s="91"/>
      <c r="G37" s="91"/>
      <c r="H37" s="91"/>
      <c r="I37" s="91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16"/>
      <c r="N37" s="116"/>
      <c r="O37" s="178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90">
        <v>12</v>
      </c>
      <c r="E38" s="90">
        <v>1.2346999999999999</v>
      </c>
      <c r="F38" s="90">
        <v>1009.3913555280034</v>
      </c>
      <c r="G38" s="90"/>
      <c r="H38" s="90"/>
      <c r="I38" s="90"/>
      <c r="J38" s="27">
        <f t="shared" si="3"/>
        <v>12</v>
      </c>
      <c r="K38" s="27">
        <f t="shared" si="3"/>
        <v>1.2346999999999999</v>
      </c>
      <c r="L38" s="27">
        <f t="shared" si="3"/>
        <v>1009.3913555280034</v>
      </c>
      <c r="M38" s="115"/>
      <c r="N38" s="115"/>
      <c r="O38" s="177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1070</v>
      </c>
      <c r="AC38" s="27">
        <v>193.636</v>
      </c>
      <c r="AD38" s="27">
        <v>58374.03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>
        <v>4</v>
      </c>
      <c r="AO38" s="27">
        <v>0.37919999999999998</v>
      </c>
      <c r="AP38" s="27">
        <v>729.97</v>
      </c>
      <c r="AQ38" s="155">
        <f t="shared" si="5"/>
        <v>1086</v>
      </c>
      <c r="AR38" s="155">
        <f t="shared" si="5"/>
        <v>195.2499</v>
      </c>
      <c r="AS38" s="155">
        <f t="shared" si="5"/>
        <v>60113.391355528001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91"/>
      <c r="E39" s="91"/>
      <c r="F39" s="91"/>
      <c r="G39" s="91"/>
      <c r="H39" s="91"/>
      <c r="I39" s="91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16"/>
      <c r="N39" s="116"/>
      <c r="O39" s="178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90"/>
      <c r="E40" s="90"/>
      <c r="F40" s="90"/>
      <c r="G40" s="90"/>
      <c r="H40" s="90"/>
      <c r="I40" s="90"/>
      <c r="J40" s="27">
        <f t="shared" si="3"/>
        <v>0</v>
      </c>
      <c r="K40" s="27">
        <f t="shared" si="3"/>
        <v>0</v>
      </c>
      <c r="L40" s="27">
        <f t="shared" si="3"/>
        <v>0</v>
      </c>
      <c r="M40" s="115">
        <v>1</v>
      </c>
      <c r="N40" s="115">
        <v>4.3122999999999996</v>
      </c>
      <c r="O40" s="177">
        <v>2420.2530000000002</v>
      </c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1</v>
      </c>
      <c r="AR40" s="155">
        <f t="shared" si="5"/>
        <v>4.3122999999999996</v>
      </c>
      <c r="AS40" s="155">
        <f t="shared" si="5"/>
        <v>2420.2530000000002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91"/>
      <c r="E41" s="91"/>
      <c r="F41" s="91"/>
      <c r="G41" s="91"/>
      <c r="H41" s="91"/>
      <c r="I41" s="91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16"/>
      <c r="N41" s="116"/>
      <c r="O41" s="178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90">
        <v>2</v>
      </c>
      <c r="E42" s="90">
        <v>29.736799999999999</v>
      </c>
      <c r="F42" s="90">
        <v>20688.521762905777</v>
      </c>
      <c r="G42" s="90">
        <v>2</v>
      </c>
      <c r="H42" s="90">
        <v>27.8888</v>
      </c>
      <c r="I42" s="90">
        <v>19886.059000000001</v>
      </c>
      <c r="J42" s="27">
        <f t="shared" si="3"/>
        <v>4</v>
      </c>
      <c r="K42" s="27">
        <f t="shared" si="3"/>
        <v>57.625599999999999</v>
      </c>
      <c r="L42" s="27">
        <f t="shared" si="3"/>
        <v>40574.580762905782</v>
      </c>
      <c r="M42" s="115">
        <v>17</v>
      </c>
      <c r="N42" s="115">
        <v>617.92079999999999</v>
      </c>
      <c r="O42" s="177">
        <v>201029.171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21</v>
      </c>
      <c r="AR42" s="155">
        <f t="shared" si="5"/>
        <v>675.54639999999995</v>
      </c>
      <c r="AS42" s="155">
        <f t="shared" si="5"/>
        <v>241603.7517629058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91">
        <v>43</v>
      </c>
      <c r="E43" s="91">
        <v>397.79880000000003</v>
      </c>
      <c r="F43" s="91">
        <v>397949.82110413082</v>
      </c>
      <c r="G43" s="91">
        <v>32</v>
      </c>
      <c r="H43" s="91">
        <v>349.8766</v>
      </c>
      <c r="I43" s="91">
        <v>342640.46799999999</v>
      </c>
      <c r="J43" s="204">
        <f t="shared" si="3"/>
        <v>75</v>
      </c>
      <c r="K43" s="204">
        <f t="shared" si="3"/>
        <v>747.67540000000008</v>
      </c>
      <c r="L43" s="204">
        <f t="shared" si="3"/>
        <v>740590.28910413082</v>
      </c>
      <c r="M43" s="116">
        <v>12</v>
      </c>
      <c r="N43" s="116">
        <v>198.0926</v>
      </c>
      <c r="O43" s="178">
        <v>93244.331000000006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87</v>
      </c>
      <c r="AR43" s="50">
        <f t="shared" si="5"/>
        <v>945.76800000000003</v>
      </c>
      <c r="AS43" s="50">
        <f t="shared" si="5"/>
        <v>833834.62010413082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90"/>
      <c r="E44" s="90"/>
      <c r="F44" s="90"/>
      <c r="G44" s="90"/>
      <c r="H44" s="90"/>
      <c r="I44" s="90"/>
      <c r="J44" s="27">
        <f t="shared" si="3"/>
        <v>0</v>
      </c>
      <c r="K44" s="27">
        <f t="shared" si="3"/>
        <v>0</v>
      </c>
      <c r="L44" s="27">
        <f t="shared" si="3"/>
        <v>0</v>
      </c>
      <c r="M44" s="115">
        <v>12</v>
      </c>
      <c r="N44" s="115">
        <v>3.7789999999999999</v>
      </c>
      <c r="O44" s="177">
        <v>1945.979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12</v>
      </c>
      <c r="AR44" s="155">
        <f t="shared" si="5"/>
        <v>3.7789999999999999</v>
      </c>
      <c r="AS44" s="155">
        <f t="shared" si="5"/>
        <v>1945.979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91"/>
      <c r="E45" s="91"/>
      <c r="F45" s="91"/>
      <c r="G45" s="91"/>
      <c r="H45" s="91"/>
      <c r="I45" s="91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16"/>
      <c r="N45" s="116"/>
      <c r="O45" s="178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90"/>
      <c r="E46" s="90"/>
      <c r="F46" s="90"/>
      <c r="G46" s="90"/>
      <c r="H46" s="90"/>
      <c r="I46" s="90"/>
      <c r="J46" s="27">
        <f t="shared" si="3"/>
        <v>0</v>
      </c>
      <c r="K46" s="27">
        <f t="shared" si="3"/>
        <v>0</v>
      </c>
      <c r="L46" s="27">
        <f t="shared" si="3"/>
        <v>0</v>
      </c>
      <c r="M46" s="115"/>
      <c r="N46" s="115"/>
      <c r="O46" s="177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91"/>
      <c r="E47" s="91"/>
      <c r="F47" s="91"/>
      <c r="G47" s="91"/>
      <c r="H47" s="91"/>
      <c r="I47" s="91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16"/>
      <c r="N47" s="116"/>
      <c r="O47" s="178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90"/>
      <c r="E48" s="90"/>
      <c r="F48" s="90"/>
      <c r="G48" s="90"/>
      <c r="H48" s="90"/>
      <c r="I48" s="90"/>
      <c r="J48" s="27">
        <f t="shared" si="3"/>
        <v>0</v>
      </c>
      <c r="K48" s="27">
        <f t="shared" si="3"/>
        <v>0</v>
      </c>
      <c r="L48" s="27">
        <f t="shared" si="3"/>
        <v>0</v>
      </c>
      <c r="M48" s="115">
        <v>123</v>
      </c>
      <c r="N48" s="115">
        <v>68.733000000000004</v>
      </c>
      <c r="O48" s="177">
        <v>25233.134999999998</v>
      </c>
      <c r="P48" s="155">
        <v>9</v>
      </c>
      <c r="Q48" s="155">
        <v>4.6619999999999999</v>
      </c>
      <c r="R48" s="155">
        <v>1763.8009999999999</v>
      </c>
      <c r="S48" s="160"/>
      <c r="T48" s="43"/>
      <c r="U48" s="43"/>
      <c r="V48" s="27">
        <f t="shared" si="4"/>
        <v>9</v>
      </c>
      <c r="W48" s="27">
        <f t="shared" si="1"/>
        <v>4.6619999999999999</v>
      </c>
      <c r="X48" s="27">
        <f t="shared" si="1"/>
        <v>1763.8009999999999</v>
      </c>
      <c r="Y48" s="155">
        <v>14</v>
      </c>
      <c r="Z48" s="155">
        <v>10.763999999999999</v>
      </c>
      <c r="AA48" s="155">
        <v>3165.7350000000001</v>
      </c>
      <c r="AB48" s="27">
        <v>8</v>
      </c>
      <c r="AC48" s="27">
        <v>1.294</v>
      </c>
      <c r="AD48" s="27">
        <v>507.76600000000002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154</v>
      </c>
      <c r="AR48" s="155">
        <f t="shared" si="5"/>
        <v>85.453000000000003</v>
      </c>
      <c r="AS48" s="155">
        <f t="shared" si="5"/>
        <v>30670.436999999998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91"/>
      <c r="E49" s="91"/>
      <c r="F49" s="91"/>
      <c r="G49" s="91"/>
      <c r="H49" s="91"/>
      <c r="I49" s="91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16"/>
      <c r="N49" s="116"/>
      <c r="O49" s="178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90"/>
      <c r="E50" s="90"/>
      <c r="F50" s="90"/>
      <c r="G50" s="90"/>
      <c r="H50" s="90"/>
      <c r="I50" s="90"/>
      <c r="J50" s="27">
        <f t="shared" si="3"/>
        <v>0</v>
      </c>
      <c r="K50" s="27">
        <f t="shared" si="3"/>
        <v>0</v>
      </c>
      <c r="L50" s="27">
        <f t="shared" si="3"/>
        <v>0</v>
      </c>
      <c r="M50" s="115"/>
      <c r="N50" s="115"/>
      <c r="O50" s="177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91"/>
      <c r="E51" s="91"/>
      <c r="F51" s="91"/>
      <c r="G51" s="91"/>
      <c r="H51" s="91"/>
      <c r="I51" s="91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16"/>
      <c r="N51" s="116"/>
      <c r="O51" s="178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90"/>
      <c r="E52" s="90"/>
      <c r="F52" s="90"/>
      <c r="G52" s="90"/>
      <c r="H52" s="90"/>
      <c r="I52" s="90"/>
      <c r="J52" s="27">
        <f t="shared" si="3"/>
        <v>0</v>
      </c>
      <c r="K52" s="27">
        <f t="shared" si="3"/>
        <v>0</v>
      </c>
      <c r="L52" s="27">
        <f t="shared" si="3"/>
        <v>0</v>
      </c>
      <c r="M52" s="115"/>
      <c r="N52" s="115"/>
      <c r="O52" s="177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91"/>
      <c r="E53" s="91"/>
      <c r="F53" s="91"/>
      <c r="G53" s="91"/>
      <c r="H53" s="91"/>
      <c r="I53" s="91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16">
        <v>66</v>
      </c>
      <c r="N53" s="116">
        <v>241.67949999999999</v>
      </c>
      <c r="O53" s="178">
        <v>143122.171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66</v>
      </c>
      <c r="AR53" s="50">
        <f t="shared" si="5"/>
        <v>241.67949999999999</v>
      </c>
      <c r="AS53" s="50">
        <f t="shared" si="5"/>
        <v>143122.171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90"/>
      <c r="E54" s="90"/>
      <c r="F54" s="90"/>
      <c r="G54" s="90"/>
      <c r="H54" s="90"/>
      <c r="I54" s="90"/>
      <c r="J54" s="27">
        <f t="shared" si="3"/>
        <v>0</v>
      </c>
      <c r="K54" s="27">
        <f t="shared" si="3"/>
        <v>0</v>
      </c>
      <c r="L54" s="27">
        <f t="shared" si="3"/>
        <v>0</v>
      </c>
      <c r="M54" s="115"/>
      <c r="N54" s="115"/>
      <c r="O54" s="177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3</v>
      </c>
      <c r="AL54" s="27">
        <v>3.6799999999999999E-2</v>
      </c>
      <c r="AM54" s="27">
        <v>27.92</v>
      </c>
      <c r="AN54" s="27">
        <v>3</v>
      </c>
      <c r="AO54" s="27">
        <v>6.7799999999999999E-2</v>
      </c>
      <c r="AP54" s="27">
        <v>79.930000000000007</v>
      </c>
      <c r="AQ54" s="155">
        <f t="shared" si="5"/>
        <v>6</v>
      </c>
      <c r="AR54" s="155">
        <f t="shared" si="5"/>
        <v>0.1046</v>
      </c>
      <c r="AS54" s="155">
        <f t="shared" si="5"/>
        <v>107.85000000000001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91"/>
      <c r="E55" s="91"/>
      <c r="F55" s="91"/>
      <c r="G55" s="91"/>
      <c r="H55" s="91"/>
      <c r="I55" s="91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16"/>
      <c r="N55" s="116"/>
      <c r="O55" s="178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90"/>
      <c r="E56" s="90"/>
      <c r="F56" s="90"/>
      <c r="G56" s="90"/>
      <c r="H56" s="90"/>
      <c r="I56" s="90"/>
      <c r="J56" s="27">
        <f t="shared" si="3"/>
        <v>0</v>
      </c>
      <c r="K56" s="27">
        <f t="shared" si="3"/>
        <v>0</v>
      </c>
      <c r="L56" s="27">
        <f t="shared" si="3"/>
        <v>0</v>
      </c>
      <c r="M56" s="115">
        <v>-1</v>
      </c>
      <c r="N56" s="115">
        <v>-0.35659999999999997</v>
      </c>
      <c r="O56" s="177">
        <v>-309.45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-1</v>
      </c>
      <c r="AR56" s="155">
        <f t="shared" si="5"/>
        <v>-0.35659999999999997</v>
      </c>
      <c r="AS56" s="155">
        <f t="shared" si="5"/>
        <v>-309.45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91"/>
      <c r="E57" s="91"/>
      <c r="F57" s="91"/>
      <c r="G57" s="91"/>
      <c r="H57" s="91"/>
      <c r="I57" s="91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16"/>
      <c r="N57" s="116"/>
      <c r="O57" s="178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92"/>
      <c r="E58" s="92"/>
      <c r="F58" s="92"/>
      <c r="G58" s="92"/>
      <c r="H58" s="92"/>
      <c r="I58" s="179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17">
        <v>2637</v>
      </c>
      <c r="N58" s="117">
        <v>162.13310000000001</v>
      </c>
      <c r="O58" s="180">
        <v>48579.163999999997</v>
      </c>
      <c r="P58" s="161">
        <v>12</v>
      </c>
      <c r="Q58" s="161">
        <v>22.4528</v>
      </c>
      <c r="R58" s="161">
        <v>6014.5069999999996</v>
      </c>
      <c r="S58" s="56"/>
      <c r="T58" s="56"/>
      <c r="U58" s="46"/>
      <c r="V58" s="27">
        <f t="shared" si="4"/>
        <v>12</v>
      </c>
      <c r="W58" s="27">
        <f t="shared" si="1"/>
        <v>22.4528</v>
      </c>
      <c r="X58" s="27">
        <f t="shared" si="1"/>
        <v>6014.5069999999996</v>
      </c>
      <c r="Y58" s="161">
        <v>364</v>
      </c>
      <c r="Z58" s="161">
        <v>26.084900000000001</v>
      </c>
      <c r="AA58" s="161">
        <v>10978.923000000001</v>
      </c>
      <c r="AB58" s="36">
        <v>1515</v>
      </c>
      <c r="AC58" s="36">
        <v>46.697200000000002</v>
      </c>
      <c r="AD58" s="36">
        <v>21879.326000000001</v>
      </c>
      <c r="AE58" s="36"/>
      <c r="AF58" s="36"/>
      <c r="AG58" s="36"/>
      <c r="AH58" s="36">
        <v>79</v>
      </c>
      <c r="AI58" s="36">
        <v>20.4742</v>
      </c>
      <c r="AJ58" s="36">
        <v>6115.2619999999997</v>
      </c>
      <c r="AK58" s="36">
        <v>287</v>
      </c>
      <c r="AL58" s="36">
        <v>17.90738</v>
      </c>
      <c r="AM58" s="36">
        <v>8050.38</v>
      </c>
      <c r="AN58" s="36">
        <v>49</v>
      </c>
      <c r="AO58" s="36">
        <v>2.4459</v>
      </c>
      <c r="AP58" s="36">
        <v>1699.19</v>
      </c>
      <c r="AQ58" s="155">
        <f t="shared" ref="AQ58:AS71" si="7">SUM(J58,M58,V58,Y58,AB58,AE58,AH58,AK58,AN58)</f>
        <v>4943</v>
      </c>
      <c r="AR58" s="155">
        <f t="shared" si="7"/>
        <v>298.19547999999998</v>
      </c>
      <c r="AS58" s="155">
        <f t="shared" si="7"/>
        <v>103316.75200000001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93"/>
      <c r="E59" s="93"/>
      <c r="F59" s="93"/>
      <c r="G59" s="93"/>
      <c r="H59" s="93"/>
      <c r="I59" s="93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18"/>
      <c r="N59" s="118"/>
      <c r="O59" s="181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39"/>
      <c r="AL59" s="173"/>
      <c r="AM59" s="139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91"/>
      <c r="E60" s="91"/>
      <c r="F60" s="91"/>
      <c r="G60" s="91"/>
      <c r="H60" s="91"/>
      <c r="I60" s="91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16">
        <v>64</v>
      </c>
      <c r="N60" s="116">
        <v>3.8513999999999999</v>
      </c>
      <c r="O60" s="178">
        <v>1882.317</v>
      </c>
      <c r="P60" s="156">
        <v>11</v>
      </c>
      <c r="Q60" s="156">
        <v>97.550600000000003</v>
      </c>
      <c r="R60" s="156">
        <v>28018.789000000001</v>
      </c>
      <c r="S60" s="44"/>
      <c r="T60" s="44"/>
      <c r="U60" s="44"/>
      <c r="V60" s="185">
        <f t="shared" si="4"/>
        <v>11</v>
      </c>
      <c r="W60" s="185">
        <f t="shared" si="1"/>
        <v>97.550600000000003</v>
      </c>
      <c r="X60" s="185">
        <f t="shared" si="1"/>
        <v>28018.789000000001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75</v>
      </c>
      <c r="AR60" s="50">
        <f t="shared" si="7"/>
        <v>101.402</v>
      </c>
      <c r="AS60" s="50">
        <f t="shared" si="7"/>
        <v>29901.106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90">
        <f t="shared" ref="D61:I61" si="8">+D6+D8+D10+D12+D14+D16+D18+D20+D22+D24+D26+D28+D30+D32+D34+D36+D38+D40+D42+D44+D46+D48+D50+D52+D54+D56+D58</f>
        <v>38</v>
      </c>
      <c r="E61" s="90">
        <f t="shared" si="8"/>
        <v>33.228299999999997</v>
      </c>
      <c r="F61" s="182">
        <f t="shared" si="8"/>
        <v>24266.218636940292</v>
      </c>
      <c r="G61" s="90">
        <f t="shared" si="8"/>
        <v>42</v>
      </c>
      <c r="H61" s="90">
        <f t="shared" si="8"/>
        <v>31.131</v>
      </c>
      <c r="I61" s="90">
        <f t="shared" si="8"/>
        <v>24429.927</v>
      </c>
      <c r="J61" s="27">
        <f t="shared" si="6"/>
        <v>80</v>
      </c>
      <c r="K61" s="27">
        <f t="shared" si="6"/>
        <v>64.35929999999999</v>
      </c>
      <c r="L61" s="27">
        <f t="shared" si="6"/>
        <v>48696.145636940288</v>
      </c>
      <c r="M61" s="115">
        <f t="shared" ref="M61:R61" si="9">+M6+M8+M10+M12+M14+M16+M18+M20+M22+M24+M26+M28+M30+M32+M34+M36+M38+M40+M42+M44+M46+M48+M50+M52+M54+M56+M58</f>
        <v>3138</v>
      </c>
      <c r="N61" s="115">
        <f t="shared" si="9"/>
        <v>2136.1197000000002</v>
      </c>
      <c r="O61" s="177">
        <f t="shared" si="9"/>
        <v>591795.071</v>
      </c>
      <c r="P61" s="161">
        <f t="shared" si="9"/>
        <v>644</v>
      </c>
      <c r="Q61" s="161">
        <f t="shared" si="9"/>
        <v>4059.3755999999998</v>
      </c>
      <c r="R61" s="161">
        <f t="shared" si="9"/>
        <v>785953.72</v>
      </c>
      <c r="S61" s="57"/>
      <c r="T61" s="57"/>
      <c r="U61" s="57"/>
      <c r="V61" s="27">
        <f t="shared" si="4"/>
        <v>644</v>
      </c>
      <c r="W61" s="27">
        <f t="shared" si="1"/>
        <v>4059.3755999999998</v>
      </c>
      <c r="X61" s="27">
        <f t="shared" si="1"/>
        <v>785953.72</v>
      </c>
      <c r="Y61" s="155">
        <f t="shared" ref="Y61:AP61" si="10">+Y6+Y8+Y10+Y12+Y14+Y16+Y18+Y20+Y22+Y24+Y26+Y28+Y30+Y32+Y34+Y36+Y38+Y40+Y42+Y44+Y46+Y48+Y50+Y52+Y54+Y56+Y58</f>
        <v>867</v>
      </c>
      <c r="Z61" s="155">
        <f t="shared" si="10"/>
        <v>3468.4213</v>
      </c>
      <c r="AA61" s="155">
        <f t="shared" si="10"/>
        <v>465003.26799999998</v>
      </c>
      <c r="AB61" s="36">
        <f t="shared" si="10"/>
        <v>5674</v>
      </c>
      <c r="AC61" s="36">
        <f t="shared" si="10"/>
        <v>1140.5468800000001</v>
      </c>
      <c r="AD61" s="36">
        <f t="shared" si="10"/>
        <v>376839.27200000006</v>
      </c>
      <c r="AE61" s="36">
        <f t="shared" si="10"/>
        <v>155</v>
      </c>
      <c r="AF61" s="36">
        <f t="shared" si="10"/>
        <v>8.8770000000000007</v>
      </c>
      <c r="AG61" s="36">
        <f t="shared" si="10"/>
        <v>12493</v>
      </c>
      <c r="AH61" s="21">
        <f t="shared" si="10"/>
        <v>267</v>
      </c>
      <c r="AI61" s="21">
        <f t="shared" si="10"/>
        <v>109.4639</v>
      </c>
      <c r="AJ61" s="21">
        <f t="shared" si="10"/>
        <v>46192.659</v>
      </c>
      <c r="AK61" s="27">
        <f t="shared" si="10"/>
        <v>375</v>
      </c>
      <c r="AL61" s="27">
        <f t="shared" si="10"/>
        <v>20.924879999999998</v>
      </c>
      <c r="AM61" s="27">
        <f t="shared" si="10"/>
        <v>10402.106</v>
      </c>
      <c r="AN61" s="36">
        <f t="shared" si="10"/>
        <v>510</v>
      </c>
      <c r="AO61" s="36">
        <f t="shared" si="10"/>
        <v>31.517699999999998</v>
      </c>
      <c r="AP61" s="36">
        <f t="shared" si="10"/>
        <v>18316.958999999999</v>
      </c>
      <c r="AQ61" s="155">
        <f t="shared" si="7"/>
        <v>11710</v>
      </c>
      <c r="AR61" s="155">
        <f t="shared" si="7"/>
        <v>11039.606260000002</v>
      </c>
      <c r="AS61" s="155">
        <f t="shared" si="7"/>
        <v>2355692.2006369401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90"/>
      <c r="E62" s="90"/>
      <c r="F62" s="90"/>
      <c r="G62" s="93"/>
      <c r="H62" s="93"/>
      <c r="I62" s="93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15"/>
      <c r="N62" s="115"/>
      <c r="O62" s="177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91">
        <f t="shared" ref="D63:I63" si="11">+D7+D9+D11+D13+D15+D17+D19+D21+D23+D25+D27+D29+D31+D33+D35+D37+D39+D41+D43+D45+D47+D49+D51+D53+D55+D57+D60</f>
        <v>46</v>
      </c>
      <c r="E63" s="91">
        <f t="shared" si="11"/>
        <v>418.86760000000004</v>
      </c>
      <c r="F63" s="91">
        <f t="shared" si="11"/>
        <v>400453.60306589166</v>
      </c>
      <c r="G63" s="91">
        <f t="shared" si="11"/>
        <v>32</v>
      </c>
      <c r="H63" s="91">
        <f t="shared" si="11"/>
        <v>349.8766</v>
      </c>
      <c r="I63" s="91">
        <f t="shared" si="11"/>
        <v>342640.46799999999</v>
      </c>
      <c r="J63" s="185">
        <f t="shared" si="6"/>
        <v>78</v>
      </c>
      <c r="K63" s="185">
        <f t="shared" si="6"/>
        <v>768.74420000000009</v>
      </c>
      <c r="L63" s="185">
        <f t="shared" si="6"/>
        <v>743094.07106589165</v>
      </c>
      <c r="M63" s="116">
        <f t="shared" ref="M63:R63" si="12">+M7+M9+M11+M13+M15+M17+M19+M21+M23+M25+M27+M29+M31+M33+M35+M37+M39+M41+M43+M45+M47+M49+M51+M53+M55+M57+M60</f>
        <v>271</v>
      </c>
      <c r="N63" s="116">
        <f t="shared" si="12"/>
        <v>5125.7402999999995</v>
      </c>
      <c r="O63" s="178">
        <f t="shared" si="12"/>
        <v>946320.37300000002</v>
      </c>
      <c r="P63" s="156">
        <f t="shared" si="12"/>
        <v>80</v>
      </c>
      <c r="Q63" s="156">
        <f t="shared" si="12"/>
        <v>4297.5895999999993</v>
      </c>
      <c r="R63" s="156">
        <f t="shared" si="12"/>
        <v>739093.55099999998</v>
      </c>
      <c r="S63" s="48"/>
      <c r="T63" s="48"/>
      <c r="U63" s="48"/>
      <c r="V63" s="185">
        <f t="shared" si="4"/>
        <v>80</v>
      </c>
      <c r="W63" s="185">
        <f t="shared" si="1"/>
        <v>4297.5895999999993</v>
      </c>
      <c r="X63" s="185">
        <f t="shared" si="1"/>
        <v>739093.55099999998</v>
      </c>
      <c r="Y63" s="156">
        <f t="shared" ref="Y63:AA63" si="13">+Y7+Y9+Y11+Y13+Y15+Y17+Y19+Y21+Y23+Y25+Y27+Y29+Y31+Y33+Y35+Y37+Y39+Y41+Y43+Y45+Y47+Y49+Y51+Y53+Y55+Y57+Y60</f>
        <v>72</v>
      </c>
      <c r="Z63" s="156">
        <f t="shared" si="13"/>
        <v>3643.3710000000001</v>
      </c>
      <c r="AA63" s="156">
        <f t="shared" si="13"/>
        <v>508567.67200000002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501</v>
      </c>
      <c r="AR63" s="50">
        <f t="shared" si="7"/>
        <v>13835.445099999997</v>
      </c>
      <c r="AS63" s="50">
        <f t="shared" si="7"/>
        <v>2937075.6670658914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90"/>
      <c r="E64" s="90"/>
      <c r="F64" s="90"/>
      <c r="G64" s="90">
        <v>247</v>
      </c>
      <c r="H64" s="90">
        <v>608.16869999999994</v>
      </c>
      <c r="I64" s="90">
        <v>189308.16</v>
      </c>
      <c r="J64" s="27">
        <f t="shared" si="6"/>
        <v>247</v>
      </c>
      <c r="K64" s="27">
        <f t="shared" si="6"/>
        <v>608.16869999999994</v>
      </c>
      <c r="L64" s="27">
        <f t="shared" si="6"/>
        <v>189308.16</v>
      </c>
      <c r="M64" s="115">
        <v>522</v>
      </c>
      <c r="N64" s="115">
        <v>50.963299999999997</v>
      </c>
      <c r="O64" s="177">
        <v>31865.344000000001</v>
      </c>
      <c r="P64" s="155">
        <v>2774</v>
      </c>
      <c r="Q64" s="155">
        <v>592.26260000000002</v>
      </c>
      <c r="R64" s="155">
        <v>213953.429</v>
      </c>
      <c r="S64" s="160"/>
      <c r="T64" s="43"/>
      <c r="U64" s="43"/>
      <c r="V64" s="27">
        <f t="shared" si="4"/>
        <v>2774</v>
      </c>
      <c r="W64" s="27">
        <f t="shared" si="1"/>
        <v>592.26260000000002</v>
      </c>
      <c r="X64" s="27">
        <f t="shared" si="1"/>
        <v>213953.429</v>
      </c>
      <c r="Y64" s="155">
        <v>107</v>
      </c>
      <c r="Z64" s="155">
        <v>1193.6089999999999</v>
      </c>
      <c r="AA64" s="155">
        <v>109732.859</v>
      </c>
      <c r="AB64" s="27">
        <v>46</v>
      </c>
      <c r="AC64" s="27">
        <v>4.9029499999999997</v>
      </c>
      <c r="AD64" s="27">
        <v>3499.4029999999998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3696</v>
      </c>
      <c r="AR64" s="155">
        <f t="shared" si="7"/>
        <v>2449.9065500000002</v>
      </c>
      <c r="AS64" s="155">
        <f t="shared" si="7"/>
        <v>548359.19500000007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91">
        <v>283</v>
      </c>
      <c r="E65" s="91">
        <v>27.365500000000001</v>
      </c>
      <c r="F65" s="91">
        <v>26755.336297168018</v>
      </c>
      <c r="G65" s="91">
        <v>43</v>
      </c>
      <c r="H65" s="91">
        <v>2.2132000000000001</v>
      </c>
      <c r="I65" s="91">
        <v>3326.098</v>
      </c>
      <c r="J65" s="204">
        <f t="shared" si="6"/>
        <v>326</v>
      </c>
      <c r="K65" s="204">
        <f t="shared" si="6"/>
        <v>29.578700000000001</v>
      </c>
      <c r="L65" s="204">
        <f t="shared" si="6"/>
        <v>30081.434297168016</v>
      </c>
      <c r="M65" s="116">
        <v>52</v>
      </c>
      <c r="N65" s="116">
        <v>5.524</v>
      </c>
      <c r="O65" s="178">
        <v>1667.4369999999999</v>
      </c>
      <c r="P65" s="156">
        <v>67</v>
      </c>
      <c r="Q65" s="156">
        <v>305.70940000000002</v>
      </c>
      <c r="R65" s="156">
        <v>62367.368000000002</v>
      </c>
      <c r="S65" s="44"/>
      <c r="T65" s="44"/>
      <c r="U65" s="44"/>
      <c r="V65" s="204">
        <f t="shared" si="4"/>
        <v>67</v>
      </c>
      <c r="W65" s="204">
        <f t="shared" si="1"/>
        <v>305.70940000000002</v>
      </c>
      <c r="X65" s="204">
        <f t="shared" si="1"/>
        <v>62367.368000000002</v>
      </c>
      <c r="Y65" s="156"/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445</v>
      </c>
      <c r="AR65" s="50">
        <f t="shared" si="7"/>
        <v>340.81209999999999</v>
      </c>
      <c r="AS65" s="50">
        <f t="shared" si="7"/>
        <v>94116.239297168009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90"/>
      <c r="E66" s="90"/>
      <c r="F66" s="90"/>
      <c r="G66" s="90"/>
      <c r="H66" s="90"/>
      <c r="I66" s="90"/>
      <c r="J66" s="27">
        <f t="shared" si="6"/>
        <v>0</v>
      </c>
      <c r="K66" s="27">
        <f t="shared" si="6"/>
        <v>0</v>
      </c>
      <c r="L66" s="27">
        <f t="shared" si="6"/>
        <v>0</v>
      </c>
      <c r="M66" s="115"/>
      <c r="N66" s="115"/>
      <c r="O66" s="177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91"/>
      <c r="E67" s="91"/>
      <c r="F67" s="91"/>
      <c r="G67" s="91"/>
      <c r="H67" s="91"/>
      <c r="I67" s="91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16"/>
      <c r="N67" s="116"/>
      <c r="O67" s="178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38</v>
      </c>
      <c r="E68" s="27">
        <f t="shared" si="14"/>
        <v>33.228299999999997</v>
      </c>
      <c r="F68" s="27">
        <f t="shared" si="14"/>
        <v>24266.218636940292</v>
      </c>
      <c r="G68" s="27">
        <f t="shared" si="14"/>
        <v>289</v>
      </c>
      <c r="H68" s="27">
        <f t="shared" si="14"/>
        <v>639.29969999999992</v>
      </c>
      <c r="I68" s="27">
        <f t="shared" si="14"/>
        <v>213738.087</v>
      </c>
      <c r="J68" s="27">
        <f t="shared" si="6"/>
        <v>327</v>
      </c>
      <c r="K68" s="27">
        <f t="shared" si="6"/>
        <v>672.52799999999991</v>
      </c>
      <c r="L68" s="27">
        <f t="shared" si="6"/>
        <v>238004.30563694029</v>
      </c>
      <c r="M68" s="27">
        <f t="shared" ref="M68:R68" si="15">+M61+M64+M66</f>
        <v>3660</v>
      </c>
      <c r="N68" s="27">
        <f t="shared" si="15"/>
        <v>2187.0830000000001</v>
      </c>
      <c r="O68" s="27">
        <f t="shared" si="15"/>
        <v>623660.41500000004</v>
      </c>
      <c r="P68" s="155">
        <f t="shared" si="15"/>
        <v>3418</v>
      </c>
      <c r="Q68" s="155">
        <f t="shared" si="15"/>
        <v>4651.6381999999994</v>
      </c>
      <c r="R68" s="155">
        <f t="shared" si="15"/>
        <v>999907.14899999998</v>
      </c>
      <c r="S68" s="27"/>
      <c r="T68" s="27"/>
      <c r="U68" s="27"/>
      <c r="V68" s="27">
        <f t="shared" si="4"/>
        <v>3418</v>
      </c>
      <c r="W68" s="27">
        <f t="shared" si="1"/>
        <v>4651.6381999999994</v>
      </c>
      <c r="X68" s="27">
        <f t="shared" si="1"/>
        <v>999907.14899999998</v>
      </c>
      <c r="Y68" s="155">
        <f>+Y61+Y64+Y66</f>
        <v>974</v>
      </c>
      <c r="Z68" s="155">
        <f>+Z61+Z64+Z66</f>
        <v>4662.0303000000004</v>
      </c>
      <c r="AA68" s="155">
        <f>+AA61+AA64+AA66</f>
        <v>574736.12699999998</v>
      </c>
      <c r="AB68" s="27">
        <f t="shared" ref="AB68:AD68" si="16">+AB61+AB64+AB66</f>
        <v>5720</v>
      </c>
      <c r="AC68" s="27">
        <f t="shared" si="16"/>
        <v>1145.44983</v>
      </c>
      <c r="AD68" s="27">
        <f t="shared" si="16"/>
        <v>380338.67500000005</v>
      </c>
      <c r="AE68" s="27">
        <f>AE61+AE62+AE64+AE66</f>
        <v>155</v>
      </c>
      <c r="AF68" s="27">
        <f>+AF61+AF64+AF66</f>
        <v>8.8770000000000007</v>
      </c>
      <c r="AG68" s="27">
        <f>AG61+AG62+AG64+AG66</f>
        <v>12493</v>
      </c>
      <c r="AH68" s="27">
        <f t="shared" ref="AH68:AJ68" si="17">AH61+AH62+AH64+AH66</f>
        <v>267</v>
      </c>
      <c r="AI68" s="27">
        <f>+AI61+AI64+AI66</f>
        <v>109.4639</v>
      </c>
      <c r="AJ68" s="27">
        <f t="shared" si="17"/>
        <v>46192.659</v>
      </c>
      <c r="AK68" s="27">
        <f>AK61+AK62+AK64+AK66</f>
        <v>375</v>
      </c>
      <c r="AL68" s="27">
        <f>+AL61+AL64+AL66</f>
        <v>20.924879999999998</v>
      </c>
      <c r="AM68" s="27">
        <f>AM61+AM62+AM64+AM66</f>
        <v>10402.106</v>
      </c>
      <c r="AN68" s="27">
        <f>AN61+AN62+AN64+AN66</f>
        <v>510</v>
      </c>
      <c r="AO68" s="27">
        <f>+AO61+AO64+AO66</f>
        <v>31.517699999999998</v>
      </c>
      <c r="AP68" s="27">
        <f>+AP61+AP64+AP66+AP62</f>
        <v>18316.958999999999</v>
      </c>
      <c r="AQ68" s="155">
        <f t="shared" si="7"/>
        <v>15406</v>
      </c>
      <c r="AR68" s="155">
        <f t="shared" si="7"/>
        <v>13489.512810000002</v>
      </c>
      <c r="AS68" s="155">
        <f t="shared" si="7"/>
        <v>2904051.3956369399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8">+D63+D65+D67</f>
        <v>329</v>
      </c>
      <c r="E69" s="26">
        <f t="shared" si="18"/>
        <v>446.23310000000004</v>
      </c>
      <c r="F69" s="26">
        <f t="shared" si="18"/>
        <v>427208.9393630597</v>
      </c>
      <c r="G69" s="26">
        <f t="shared" si="18"/>
        <v>75</v>
      </c>
      <c r="H69" s="26">
        <f t="shared" si="18"/>
        <v>352.08979999999997</v>
      </c>
      <c r="I69" s="26">
        <f t="shared" si="18"/>
        <v>345966.56599999999</v>
      </c>
      <c r="J69" s="204">
        <f t="shared" si="6"/>
        <v>404</v>
      </c>
      <c r="K69" s="204">
        <f t="shared" si="6"/>
        <v>798.3229</v>
      </c>
      <c r="L69" s="204">
        <f t="shared" si="6"/>
        <v>773175.5053630597</v>
      </c>
      <c r="M69" s="26">
        <f t="shared" ref="M69:R69" si="19">+M63+M65+M67</f>
        <v>323</v>
      </c>
      <c r="N69" s="26">
        <f t="shared" si="19"/>
        <v>5131.2642999999998</v>
      </c>
      <c r="O69" s="26">
        <f t="shared" si="19"/>
        <v>947987.81</v>
      </c>
      <c r="P69" s="156">
        <f t="shared" si="19"/>
        <v>147</v>
      </c>
      <c r="Q69" s="156">
        <f t="shared" si="19"/>
        <v>4603.2989999999991</v>
      </c>
      <c r="R69" s="156">
        <f t="shared" si="19"/>
        <v>801460.91899999999</v>
      </c>
      <c r="S69" s="26"/>
      <c r="T69" s="26"/>
      <c r="U69" s="26"/>
      <c r="V69" s="204">
        <f t="shared" si="4"/>
        <v>147</v>
      </c>
      <c r="W69" s="204">
        <f t="shared" si="1"/>
        <v>4603.2989999999991</v>
      </c>
      <c r="X69" s="204">
        <f t="shared" si="1"/>
        <v>801460.91899999999</v>
      </c>
      <c r="Y69" s="156">
        <f t="shared" ref="Y69:AA69" si="20">+Y63+Y65+Y67</f>
        <v>72</v>
      </c>
      <c r="Z69" s="156">
        <f t="shared" si="20"/>
        <v>3643.3710000000001</v>
      </c>
      <c r="AA69" s="156">
        <f t="shared" si="20"/>
        <v>508567.67200000002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946</v>
      </c>
      <c r="AR69" s="50">
        <f t="shared" si="7"/>
        <v>14176.2572</v>
      </c>
      <c r="AS69" s="50">
        <f t="shared" si="7"/>
        <v>3031191.9063630598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75">
        <f t="shared" ref="D71:I71" si="21">D68+D69</f>
        <v>367</v>
      </c>
      <c r="E71" s="75">
        <f t="shared" si="21"/>
        <v>479.46140000000003</v>
      </c>
      <c r="F71" s="75">
        <f t="shared" si="21"/>
        <v>451475.158</v>
      </c>
      <c r="G71" s="75">
        <f t="shared" si="21"/>
        <v>364</v>
      </c>
      <c r="H71" s="75">
        <f t="shared" si="21"/>
        <v>991.38949999999988</v>
      </c>
      <c r="I71" s="75">
        <f t="shared" si="21"/>
        <v>559704.65299999993</v>
      </c>
      <c r="J71" s="205">
        <f t="shared" si="6"/>
        <v>731</v>
      </c>
      <c r="K71" s="205">
        <f t="shared" si="6"/>
        <v>1470.8508999999999</v>
      </c>
      <c r="L71" s="205">
        <f t="shared" si="6"/>
        <v>1011179.811</v>
      </c>
      <c r="M71" s="75">
        <f t="shared" ref="M71:O71" si="22">M68+M69</f>
        <v>3983</v>
      </c>
      <c r="N71" s="75">
        <f t="shared" si="22"/>
        <v>7318.3472999999994</v>
      </c>
      <c r="O71" s="75">
        <f t="shared" si="22"/>
        <v>1571648.2250000001</v>
      </c>
      <c r="P71" s="162">
        <f>P68+P69</f>
        <v>3565</v>
      </c>
      <c r="Q71" s="40">
        <f>Q68+Q69</f>
        <v>9254.9371999999985</v>
      </c>
      <c r="R71" s="40">
        <f>R68+R69</f>
        <v>1801368.068</v>
      </c>
      <c r="S71" s="40"/>
      <c r="T71" s="40"/>
      <c r="U71" s="40"/>
      <c r="V71" s="205">
        <f t="shared" si="4"/>
        <v>3565</v>
      </c>
      <c r="W71" s="205">
        <f t="shared" si="4"/>
        <v>9254.9371999999985</v>
      </c>
      <c r="X71" s="205">
        <f t="shared" si="4"/>
        <v>1801368.068</v>
      </c>
      <c r="Y71" s="162">
        <f>Y68+Y69</f>
        <v>1046</v>
      </c>
      <c r="Z71" s="40">
        <f>Z68+Z69</f>
        <v>8305.4013000000014</v>
      </c>
      <c r="AA71" s="40">
        <f>AA68+AA69</f>
        <v>1083303.7990000001</v>
      </c>
      <c r="AB71" s="40">
        <f>+AB68+AB69+AB70</f>
        <v>5720</v>
      </c>
      <c r="AC71" s="40">
        <f>+AC68+AC69+AC70</f>
        <v>1145.44983</v>
      </c>
      <c r="AD71" s="40">
        <f>+AD68+AD69+AD70</f>
        <v>380338.67500000005</v>
      </c>
      <c r="AE71" s="40">
        <f t="shared" ref="AE71:AP71" si="23">AE68+AE69</f>
        <v>155</v>
      </c>
      <c r="AF71" s="40">
        <f t="shared" si="23"/>
        <v>8.8770000000000007</v>
      </c>
      <c r="AG71" s="40">
        <f t="shared" si="23"/>
        <v>12493</v>
      </c>
      <c r="AH71" s="40">
        <f t="shared" si="23"/>
        <v>267</v>
      </c>
      <c r="AI71" s="40">
        <f t="shared" si="23"/>
        <v>109.4639</v>
      </c>
      <c r="AJ71" s="40">
        <f t="shared" si="23"/>
        <v>46192.659</v>
      </c>
      <c r="AK71" s="40">
        <f t="shared" si="23"/>
        <v>375</v>
      </c>
      <c r="AL71" s="40">
        <f t="shared" si="23"/>
        <v>20.924879999999998</v>
      </c>
      <c r="AM71" s="40">
        <f t="shared" si="23"/>
        <v>10402.106</v>
      </c>
      <c r="AN71" s="40">
        <f t="shared" si="23"/>
        <v>510</v>
      </c>
      <c r="AO71" s="40">
        <f t="shared" si="23"/>
        <v>31.517699999999998</v>
      </c>
      <c r="AP71" s="40">
        <f t="shared" si="23"/>
        <v>18316.958999999999</v>
      </c>
      <c r="AQ71" s="51">
        <f t="shared" si="7"/>
        <v>16352</v>
      </c>
      <c r="AR71" s="51">
        <f t="shared" si="7"/>
        <v>27665.77001</v>
      </c>
      <c r="AS71" s="51">
        <f t="shared" si="7"/>
        <v>5935243.3020000001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D72" s="94"/>
      <c r="E72" s="94"/>
      <c r="F72" s="95"/>
      <c r="G72" s="94"/>
      <c r="H72" s="94"/>
      <c r="I72" s="95"/>
      <c r="M72" s="121"/>
      <c r="N72" s="121"/>
      <c r="O72" s="131"/>
      <c r="P72" s="121"/>
      <c r="Q72" s="121"/>
      <c r="R72" s="131"/>
      <c r="X72" s="41" t="s">
        <v>78</v>
      </c>
      <c r="Y72" s="121"/>
      <c r="Z72" s="121"/>
      <c r="AA72" s="131"/>
      <c r="AU72" s="41" t="s">
        <v>80</v>
      </c>
    </row>
    <row r="73" spans="1:49">
      <c r="D73" s="94"/>
      <c r="E73" s="94"/>
      <c r="F73" s="95"/>
      <c r="G73" s="94"/>
      <c r="H73" s="94"/>
      <c r="I73" s="95"/>
      <c r="M73" s="121"/>
      <c r="N73" s="121"/>
      <c r="O73" s="131"/>
      <c r="P73" s="121"/>
      <c r="Q73" s="121"/>
      <c r="R73" s="131"/>
      <c r="Y73" s="121"/>
      <c r="Z73" s="121"/>
      <c r="AA73" s="131"/>
      <c r="AR73" s="42"/>
      <c r="AS73" s="42"/>
    </row>
    <row r="74" spans="1:49">
      <c r="D74" s="42"/>
      <c r="E74" s="42"/>
      <c r="F74" s="42"/>
      <c r="G74" s="42"/>
      <c r="H74" s="42"/>
      <c r="I74" s="42"/>
      <c r="M74" s="42"/>
      <c r="N74" s="42"/>
      <c r="O74" s="42"/>
      <c r="P74" s="42"/>
      <c r="Q74" s="42"/>
      <c r="R74" s="42"/>
      <c r="Y74" s="42"/>
      <c r="Z74" s="42"/>
      <c r="AA74" s="42"/>
    </row>
    <row r="75" spans="1:49">
      <c r="D75" s="42"/>
      <c r="E75" s="42"/>
      <c r="F75" s="42"/>
      <c r="G75" s="42"/>
      <c r="H75" s="42"/>
      <c r="I75" s="42"/>
      <c r="M75" s="42"/>
      <c r="N75" s="42"/>
      <c r="O75" s="42"/>
      <c r="P75" s="42"/>
      <c r="Q75" s="42"/>
      <c r="R75" s="42"/>
      <c r="Y75" s="42"/>
      <c r="Z75" s="42"/>
      <c r="AA75" s="42"/>
    </row>
    <row r="76" spans="1:49">
      <c r="D76" s="42"/>
      <c r="F76" s="42"/>
      <c r="G76" s="42"/>
      <c r="I76" s="42"/>
      <c r="M76" s="42"/>
      <c r="O76" s="42"/>
      <c r="P76" s="42"/>
      <c r="R76" s="42"/>
      <c r="Y76" s="42"/>
      <c r="AA76" s="42"/>
    </row>
    <row r="77" spans="1:49">
      <c r="D77" s="42"/>
      <c r="F77" s="42"/>
      <c r="G77" s="42"/>
      <c r="I77" s="42"/>
      <c r="M77" s="42"/>
      <c r="O77" s="42"/>
      <c r="P77" s="42"/>
      <c r="R77" s="42"/>
      <c r="Y77" s="42"/>
      <c r="AA77" s="42"/>
    </row>
    <row r="78" spans="1:49">
      <c r="D78" s="42"/>
      <c r="F78" s="42"/>
      <c r="G78" s="42"/>
      <c r="I78" s="42"/>
      <c r="M78" s="42"/>
      <c r="O78" s="42"/>
      <c r="P78" s="42"/>
      <c r="R78" s="42"/>
      <c r="Y78" s="42"/>
      <c r="AA78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5"/>
  <sheetViews>
    <sheetView topLeftCell="V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10" customWidth="1"/>
    <col min="9" max="9" width="23.625" style="110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" customWidth="1"/>
    <col min="38" max="38" width="17.625" style="1" customWidth="1"/>
    <col min="39" max="39" width="23.625" style="1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98</v>
      </c>
      <c r="C2" s="4"/>
      <c r="D2" s="5"/>
      <c r="E2" s="5"/>
      <c r="F2" s="5"/>
      <c r="G2" s="5"/>
      <c r="H2" s="107"/>
      <c r="I2" s="10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5"/>
      <c r="AL2" s="5"/>
      <c r="AM2" s="5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63" t="s">
        <v>16</v>
      </c>
      <c r="I4" s="16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3" t="s">
        <v>15</v>
      </c>
      <c r="AL4" s="153" t="s">
        <v>16</v>
      </c>
      <c r="AM4" s="153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64" t="s">
        <v>19</v>
      </c>
      <c r="I5" s="164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5" t="s">
        <v>18</v>
      </c>
      <c r="AL5" s="145" t="s">
        <v>19</v>
      </c>
      <c r="AM5" s="145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84"/>
      <c r="E6" s="84"/>
      <c r="F6" s="84"/>
      <c r="G6" s="84"/>
      <c r="H6" s="96"/>
      <c r="I6" s="96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26"/>
      <c r="N6" s="126"/>
      <c r="O6" s="16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155"/>
      <c r="AL6" s="155"/>
      <c r="AM6" s="155"/>
      <c r="AN6" s="27"/>
      <c r="AO6" s="27"/>
      <c r="AP6" s="27"/>
      <c r="AQ6" s="155">
        <f>SUM(J6,M6,V6,Y6,AB6,AE6,AH6,AK6,AN6)</f>
        <v>0</v>
      </c>
      <c r="AR6" s="155">
        <f t="shared" ref="AR6:AS21" si="2">SUM(K6,N6,W6,Z6,AC6,AF6,AI6,AL6,AO6)</f>
        <v>0</v>
      </c>
      <c r="AS6" s="155">
        <f t="shared" si="2"/>
        <v>0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85"/>
      <c r="E7" s="85"/>
      <c r="F7" s="85"/>
      <c r="G7" s="85"/>
      <c r="H7" s="97"/>
      <c r="I7" s="97"/>
      <c r="J7" s="204">
        <f>SUM(D7,G7)</f>
        <v>0</v>
      </c>
      <c r="K7" s="204">
        <f t="shared" si="0"/>
        <v>0</v>
      </c>
      <c r="L7" s="204">
        <f t="shared" si="0"/>
        <v>0</v>
      </c>
      <c r="M7" s="127"/>
      <c r="N7" s="127"/>
      <c r="O7" s="16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156"/>
      <c r="AL7" s="156"/>
      <c r="AM7" s="156"/>
      <c r="AN7" s="26"/>
      <c r="AO7" s="26"/>
      <c r="AP7" s="26"/>
      <c r="AQ7" s="50">
        <f>SUM(J7,M7,V7,Y7,AB7,AE7,AH7,AK7,AN7)</f>
        <v>0</v>
      </c>
      <c r="AR7" s="50">
        <f>SUM(K7,N7,W7,Z7,AC7,AF7,AI7,AL7,AO7)</f>
        <v>0</v>
      </c>
      <c r="AS7" s="50">
        <f t="shared" si="2"/>
        <v>0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84"/>
      <c r="E8" s="84"/>
      <c r="F8" s="84"/>
      <c r="G8" s="84"/>
      <c r="H8" s="96"/>
      <c r="I8" s="96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26">
        <v>1</v>
      </c>
      <c r="N8" s="126">
        <v>35.517000000000003</v>
      </c>
      <c r="O8" s="165">
        <v>6596.8509999999997</v>
      </c>
      <c r="P8" s="155">
        <v>7</v>
      </c>
      <c r="Q8" s="155">
        <v>415.827</v>
      </c>
      <c r="R8" s="155">
        <v>61047.273000000001</v>
      </c>
      <c r="S8" s="27"/>
      <c r="T8" s="27"/>
      <c r="U8" s="27"/>
      <c r="V8" s="27">
        <f t="shared" ref="V8:X71" si="4">SUM(P8,S8)</f>
        <v>7</v>
      </c>
      <c r="W8" s="27">
        <f t="shared" si="1"/>
        <v>415.827</v>
      </c>
      <c r="X8" s="27">
        <f t="shared" si="1"/>
        <v>61047.273000000001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155"/>
      <c r="AL8" s="155"/>
      <c r="AM8" s="155"/>
      <c r="AN8" s="27"/>
      <c r="AO8" s="27"/>
      <c r="AP8" s="27"/>
      <c r="AQ8" s="155">
        <f t="shared" ref="AQ8:AS57" si="5">SUM(J8,M8,V8,Y8,AB8,AE8,AH8,AK8,AN8)</f>
        <v>8</v>
      </c>
      <c r="AR8" s="155">
        <f t="shared" si="5"/>
        <v>451.34399999999999</v>
      </c>
      <c r="AS8" s="155">
        <f t="shared" si="2"/>
        <v>67644.123999999996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85"/>
      <c r="E9" s="85"/>
      <c r="F9" s="85"/>
      <c r="G9" s="85"/>
      <c r="H9" s="97"/>
      <c r="I9" s="97"/>
      <c r="J9" s="204">
        <f t="shared" si="3"/>
        <v>0</v>
      </c>
      <c r="K9" s="204">
        <f t="shared" si="0"/>
        <v>0</v>
      </c>
      <c r="L9" s="204">
        <f t="shared" si="0"/>
        <v>0</v>
      </c>
      <c r="M9" s="127">
        <v>7</v>
      </c>
      <c r="N9" s="127">
        <v>396.63900000000001</v>
      </c>
      <c r="O9" s="166">
        <v>82858.506999999998</v>
      </c>
      <c r="P9" s="156">
        <v>36</v>
      </c>
      <c r="Q9" s="156">
        <v>3940.3870000000002</v>
      </c>
      <c r="R9" s="156">
        <v>624370.25800000003</v>
      </c>
      <c r="S9" s="26"/>
      <c r="T9" s="26"/>
      <c r="U9" s="26"/>
      <c r="V9" s="204">
        <f t="shared" si="4"/>
        <v>36</v>
      </c>
      <c r="W9" s="204">
        <f t="shared" si="1"/>
        <v>3940.3870000000002</v>
      </c>
      <c r="X9" s="204">
        <f t="shared" si="1"/>
        <v>624370.25800000003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156"/>
      <c r="AL9" s="156"/>
      <c r="AM9" s="156"/>
      <c r="AN9" s="26"/>
      <c r="AO9" s="26"/>
      <c r="AP9" s="26"/>
      <c r="AQ9" s="50">
        <f t="shared" si="5"/>
        <v>43</v>
      </c>
      <c r="AR9" s="50">
        <f t="shared" si="5"/>
        <v>4337.0259999999998</v>
      </c>
      <c r="AS9" s="50">
        <f t="shared" si="2"/>
        <v>707228.76500000001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84"/>
      <c r="E10" s="84"/>
      <c r="F10" s="84"/>
      <c r="G10" s="84"/>
      <c r="H10" s="96"/>
      <c r="I10" s="96"/>
      <c r="J10" s="27">
        <f t="shared" si="3"/>
        <v>0</v>
      </c>
      <c r="K10" s="27">
        <f t="shared" si="0"/>
        <v>0</v>
      </c>
      <c r="L10" s="27">
        <f t="shared" si="0"/>
        <v>0</v>
      </c>
      <c r="M10" s="126"/>
      <c r="N10" s="126"/>
      <c r="O10" s="16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155"/>
      <c r="AL10" s="155"/>
      <c r="AM10" s="155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85"/>
      <c r="E11" s="85"/>
      <c r="F11" s="85"/>
      <c r="G11" s="85"/>
      <c r="H11" s="97"/>
      <c r="I11" s="97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27"/>
      <c r="N11" s="127"/>
      <c r="O11" s="16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156"/>
      <c r="AL11" s="156"/>
      <c r="AM11" s="15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84"/>
      <c r="E12" s="84"/>
      <c r="F12" s="84"/>
      <c r="G12" s="84"/>
      <c r="H12" s="96"/>
      <c r="I12" s="96"/>
      <c r="J12" s="27">
        <f t="shared" si="3"/>
        <v>0</v>
      </c>
      <c r="K12" s="27">
        <f t="shared" si="0"/>
        <v>0</v>
      </c>
      <c r="L12" s="27">
        <f t="shared" si="0"/>
        <v>0</v>
      </c>
      <c r="M12" s="126"/>
      <c r="N12" s="126"/>
      <c r="O12" s="16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155"/>
      <c r="AL12" s="155"/>
      <c r="AM12" s="155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85"/>
      <c r="E13" s="85"/>
      <c r="F13" s="85"/>
      <c r="G13" s="85"/>
      <c r="H13" s="97"/>
      <c r="I13" s="97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27"/>
      <c r="N13" s="127"/>
      <c r="O13" s="16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156"/>
      <c r="AL13" s="156"/>
      <c r="AM13" s="15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84"/>
      <c r="E14" s="84"/>
      <c r="F14" s="84"/>
      <c r="G14" s="84"/>
      <c r="H14" s="96"/>
      <c r="I14" s="96"/>
      <c r="J14" s="27">
        <f t="shared" si="3"/>
        <v>0</v>
      </c>
      <c r="K14" s="27">
        <f t="shared" si="0"/>
        <v>0</v>
      </c>
      <c r="L14" s="27">
        <f t="shared" si="0"/>
        <v>0</v>
      </c>
      <c r="M14" s="126"/>
      <c r="N14" s="126"/>
      <c r="O14" s="165"/>
      <c r="P14" s="155">
        <v>179</v>
      </c>
      <c r="Q14" s="155">
        <v>1573.3065999999999</v>
      </c>
      <c r="R14" s="155">
        <v>385977.21399999998</v>
      </c>
      <c r="S14" s="43"/>
      <c r="T14" s="43"/>
      <c r="U14" s="43"/>
      <c r="V14" s="27">
        <f t="shared" si="4"/>
        <v>179</v>
      </c>
      <c r="W14" s="27">
        <f t="shared" si="1"/>
        <v>1573.3065999999999</v>
      </c>
      <c r="X14" s="27">
        <f t="shared" si="1"/>
        <v>385977.21399999998</v>
      </c>
      <c r="Y14" s="155">
        <v>35</v>
      </c>
      <c r="Z14" s="155">
        <v>152.63910000000001</v>
      </c>
      <c r="AA14" s="155">
        <v>33499.741999999998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155"/>
      <c r="AL14" s="155"/>
      <c r="AM14" s="155"/>
      <c r="AN14" s="27"/>
      <c r="AO14" s="27"/>
      <c r="AP14" s="27"/>
      <c r="AQ14" s="155">
        <f t="shared" si="5"/>
        <v>214</v>
      </c>
      <c r="AR14" s="155">
        <f t="shared" si="5"/>
        <v>1725.9457</v>
      </c>
      <c r="AS14" s="155">
        <f t="shared" si="2"/>
        <v>419476.95600000001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85"/>
      <c r="E15" s="85"/>
      <c r="F15" s="85"/>
      <c r="G15" s="85"/>
      <c r="H15" s="97"/>
      <c r="I15" s="97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27"/>
      <c r="N15" s="127"/>
      <c r="O15" s="16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156"/>
      <c r="AL15" s="156"/>
      <c r="AM15" s="15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84">
        <v>1</v>
      </c>
      <c r="E16" s="84">
        <v>0.5252</v>
      </c>
      <c r="F16" s="96">
        <v>304.21652979072553</v>
      </c>
      <c r="G16" s="84"/>
      <c r="H16" s="96"/>
      <c r="I16" s="96"/>
      <c r="J16" s="27">
        <f t="shared" si="3"/>
        <v>1</v>
      </c>
      <c r="K16" s="27">
        <f t="shared" si="0"/>
        <v>0.5252</v>
      </c>
      <c r="L16" s="27">
        <f t="shared" si="0"/>
        <v>304.21652979072553</v>
      </c>
      <c r="M16" s="126"/>
      <c r="N16" s="126"/>
      <c r="O16" s="165"/>
      <c r="P16" s="155">
        <v>189</v>
      </c>
      <c r="Q16" s="155">
        <v>346.87900000000002</v>
      </c>
      <c r="R16" s="155">
        <v>135578.984</v>
      </c>
      <c r="S16" s="43"/>
      <c r="T16" s="43"/>
      <c r="U16" s="43"/>
      <c r="V16" s="27">
        <f t="shared" si="4"/>
        <v>189</v>
      </c>
      <c r="W16" s="27">
        <f t="shared" si="1"/>
        <v>346.87900000000002</v>
      </c>
      <c r="X16" s="27">
        <f t="shared" si="1"/>
        <v>135578.984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21</v>
      </c>
      <c r="AI16" s="27">
        <v>23.59976</v>
      </c>
      <c r="AJ16" s="27">
        <v>13909.575000000001</v>
      </c>
      <c r="AK16" s="155"/>
      <c r="AL16" s="155"/>
      <c r="AM16" s="155"/>
      <c r="AN16" s="27"/>
      <c r="AO16" s="27"/>
      <c r="AP16" s="27"/>
      <c r="AQ16" s="155">
        <f t="shared" si="5"/>
        <v>211</v>
      </c>
      <c r="AR16" s="155">
        <f t="shared" si="5"/>
        <v>371.00396000000001</v>
      </c>
      <c r="AS16" s="155">
        <f t="shared" si="2"/>
        <v>149792.77552979073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85"/>
      <c r="E17" s="85"/>
      <c r="F17" s="85"/>
      <c r="G17" s="85"/>
      <c r="H17" s="97"/>
      <c r="I17" s="97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27"/>
      <c r="N17" s="127"/>
      <c r="O17" s="16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156"/>
      <c r="AL17" s="156"/>
      <c r="AM17" s="15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84"/>
      <c r="E18" s="84"/>
      <c r="F18" s="84"/>
      <c r="G18" s="84"/>
      <c r="H18" s="96"/>
      <c r="I18" s="96"/>
      <c r="J18" s="27">
        <f t="shared" si="3"/>
        <v>0</v>
      </c>
      <c r="K18" s="27">
        <f t="shared" si="0"/>
        <v>0</v>
      </c>
      <c r="L18" s="27">
        <f t="shared" si="0"/>
        <v>0</v>
      </c>
      <c r="M18" s="126"/>
      <c r="N18" s="126"/>
      <c r="O18" s="165"/>
      <c r="P18" s="155">
        <v>59</v>
      </c>
      <c r="Q18" s="155">
        <v>98.439800000000005</v>
      </c>
      <c r="R18" s="155">
        <v>38140.981</v>
      </c>
      <c r="S18" s="157"/>
      <c r="T18" s="43"/>
      <c r="U18" s="43"/>
      <c r="V18" s="27">
        <f t="shared" si="4"/>
        <v>59</v>
      </c>
      <c r="W18" s="27">
        <f t="shared" si="1"/>
        <v>98.439800000000005</v>
      </c>
      <c r="X18" s="27">
        <f t="shared" si="1"/>
        <v>38140.981</v>
      </c>
      <c r="Y18" s="155"/>
      <c r="Z18" s="155"/>
      <c r="AA18" s="155"/>
      <c r="AB18" s="27"/>
      <c r="AC18" s="27"/>
      <c r="AD18" s="27"/>
      <c r="AE18" s="27">
        <v>128</v>
      </c>
      <c r="AF18" s="27">
        <v>9.3603000000000005</v>
      </c>
      <c r="AG18" s="27">
        <v>14515.264999999999</v>
      </c>
      <c r="AH18" s="27">
        <v>7</v>
      </c>
      <c r="AI18" s="27">
        <v>0.50539999999999996</v>
      </c>
      <c r="AJ18" s="27">
        <v>628.68799999999999</v>
      </c>
      <c r="AK18" s="155"/>
      <c r="AL18" s="155"/>
      <c r="AM18" s="155"/>
      <c r="AN18" s="27"/>
      <c r="AO18" s="27"/>
      <c r="AP18" s="27"/>
      <c r="AQ18" s="155">
        <f t="shared" si="5"/>
        <v>194</v>
      </c>
      <c r="AR18" s="155">
        <f t="shared" si="5"/>
        <v>108.30549999999999</v>
      </c>
      <c r="AS18" s="155">
        <f t="shared" si="2"/>
        <v>53284.934000000001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85"/>
      <c r="E19" s="85"/>
      <c r="F19" s="85"/>
      <c r="G19" s="85"/>
      <c r="H19" s="97"/>
      <c r="I19" s="97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27"/>
      <c r="N19" s="127"/>
      <c r="O19" s="16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156"/>
      <c r="AL19" s="156"/>
      <c r="AM19" s="15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84"/>
      <c r="E20" s="84"/>
      <c r="F20" s="84"/>
      <c r="G20" s="84"/>
      <c r="H20" s="96"/>
      <c r="I20" s="96"/>
      <c r="J20" s="27">
        <f t="shared" si="3"/>
        <v>0</v>
      </c>
      <c r="K20" s="27">
        <f t="shared" si="0"/>
        <v>0</v>
      </c>
      <c r="L20" s="27">
        <f t="shared" si="0"/>
        <v>0</v>
      </c>
      <c r="M20" s="126">
        <v>2</v>
      </c>
      <c r="N20" s="126">
        <v>7.593</v>
      </c>
      <c r="O20" s="165">
        <v>727.90700000000004</v>
      </c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>
        <v>18</v>
      </c>
      <c r="Z20" s="155">
        <v>126.072</v>
      </c>
      <c r="AA20" s="155">
        <v>17732.375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155"/>
      <c r="AL20" s="155"/>
      <c r="AM20" s="155"/>
      <c r="AN20" s="27"/>
      <c r="AO20" s="27"/>
      <c r="AP20" s="27"/>
      <c r="AQ20" s="155">
        <f t="shared" si="5"/>
        <v>20</v>
      </c>
      <c r="AR20" s="155">
        <f t="shared" si="5"/>
        <v>133.66499999999999</v>
      </c>
      <c r="AS20" s="155">
        <f t="shared" si="2"/>
        <v>18460.281999999999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85"/>
      <c r="E21" s="85"/>
      <c r="F21" s="85"/>
      <c r="G21" s="85"/>
      <c r="H21" s="97"/>
      <c r="I21" s="97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27">
        <v>23</v>
      </c>
      <c r="N21" s="127">
        <v>152.18</v>
      </c>
      <c r="O21" s="166">
        <v>21661.49</v>
      </c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>
        <v>15</v>
      </c>
      <c r="Z21" s="156">
        <v>198.72300000000001</v>
      </c>
      <c r="AA21" s="156">
        <v>31572.243999999999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156"/>
      <c r="AL21" s="156"/>
      <c r="AM21" s="156"/>
      <c r="AN21" s="26"/>
      <c r="AO21" s="26"/>
      <c r="AP21" s="26"/>
      <c r="AQ21" s="50">
        <f t="shared" si="5"/>
        <v>38</v>
      </c>
      <c r="AR21" s="50">
        <f t="shared" si="5"/>
        <v>350.90300000000002</v>
      </c>
      <c r="AS21" s="50">
        <f t="shared" si="2"/>
        <v>53233.733999999997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84"/>
      <c r="E22" s="84"/>
      <c r="F22" s="84"/>
      <c r="G22" s="84"/>
      <c r="H22" s="96"/>
      <c r="I22" s="96"/>
      <c r="J22" s="27">
        <f t="shared" si="3"/>
        <v>0</v>
      </c>
      <c r="K22" s="27">
        <f t="shared" si="3"/>
        <v>0</v>
      </c>
      <c r="L22" s="27">
        <f t="shared" si="3"/>
        <v>0</v>
      </c>
      <c r="M22" s="126"/>
      <c r="N22" s="126"/>
      <c r="O22" s="16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>
        <v>2</v>
      </c>
      <c r="AC22" s="27"/>
      <c r="AD22" s="27"/>
      <c r="AE22" s="27"/>
      <c r="AF22" s="27"/>
      <c r="AG22" s="27"/>
      <c r="AH22" s="27"/>
      <c r="AI22" s="27"/>
      <c r="AJ22" s="27"/>
      <c r="AK22" s="155"/>
      <c r="AL22" s="155"/>
      <c r="AM22" s="155"/>
      <c r="AN22" s="27"/>
      <c r="AO22" s="27"/>
      <c r="AP22" s="27"/>
      <c r="AQ22" s="155">
        <f t="shared" si="5"/>
        <v>2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85"/>
      <c r="E23" s="85"/>
      <c r="F23" s="85"/>
      <c r="G23" s="85"/>
      <c r="H23" s="97"/>
      <c r="I23" s="97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27"/>
      <c r="N23" s="127"/>
      <c r="O23" s="16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156"/>
      <c r="AL23" s="156"/>
      <c r="AM23" s="15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84"/>
      <c r="E24" s="84"/>
      <c r="F24" s="84"/>
      <c r="G24" s="84"/>
      <c r="H24" s="96"/>
      <c r="I24" s="96"/>
      <c r="J24" s="27">
        <f t="shared" si="3"/>
        <v>0</v>
      </c>
      <c r="K24" s="27">
        <f t="shared" si="3"/>
        <v>0</v>
      </c>
      <c r="L24" s="27">
        <f t="shared" si="3"/>
        <v>0</v>
      </c>
      <c r="M24" s="126">
        <v>17</v>
      </c>
      <c r="N24" s="126">
        <v>83.2864</v>
      </c>
      <c r="O24" s="165">
        <v>23236.594000000001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155"/>
      <c r="AL24" s="155"/>
      <c r="AM24" s="155"/>
      <c r="AN24" s="27"/>
      <c r="AO24" s="27"/>
      <c r="AP24" s="27"/>
      <c r="AQ24" s="155">
        <f t="shared" si="5"/>
        <v>17</v>
      </c>
      <c r="AR24" s="155">
        <f t="shared" si="5"/>
        <v>83.2864</v>
      </c>
      <c r="AS24" s="155">
        <f t="shared" si="5"/>
        <v>23236.594000000001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85"/>
      <c r="E25" s="85"/>
      <c r="F25" s="85"/>
      <c r="G25" s="85"/>
      <c r="H25" s="97"/>
      <c r="I25" s="97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27">
        <v>12</v>
      </c>
      <c r="N25" s="127">
        <v>60.170499999999997</v>
      </c>
      <c r="O25" s="166">
        <v>15967.34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156"/>
      <c r="AL25" s="156"/>
      <c r="AM25" s="156"/>
      <c r="AN25" s="26"/>
      <c r="AO25" s="26"/>
      <c r="AP25" s="26"/>
      <c r="AQ25" s="50">
        <f t="shared" si="5"/>
        <v>12</v>
      </c>
      <c r="AR25" s="50">
        <f t="shared" si="5"/>
        <v>60.170499999999997</v>
      </c>
      <c r="AS25" s="50">
        <f t="shared" si="5"/>
        <v>15967.34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84"/>
      <c r="E26" s="84"/>
      <c r="F26" s="84"/>
      <c r="G26" s="84"/>
      <c r="H26" s="96"/>
      <c r="I26" s="96"/>
      <c r="J26" s="27">
        <f t="shared" si="3"/>
        <v>0</v>
      </c>
      <c r="K26" s="27">
        <f t="shared" si="3"/>
        <v>0</v>
      </c>
      <c r="L26" s="27">
        <f t="shared" si="3"/>
        <v>0</v>
      </c>
      <c r="M26" s="126"/>
      <c r="N26" s="126"/>
      <c r="O26" s="16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155"/>
      <c r="AL26" s="155"/>
      <c r="AM26" s="155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85"/>
      <c r="E27" s="85"/>
      <c r="F27" s="85"/>
      <c r="G27" s="85"/>
      <c r="H27" s="97"/>
      <c r="I27" s="97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27"/>
      <c r="N27" s="127"/>
      <c r="O27" s="16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156"/>
      <c r="AL27" s="156"/>
      <c r="AM27" s="15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84"/>
      <c r="E28" s="84"/>
      <c r="F28" s="84"/>
      <c r="G28" s="84"/>
      <c r="H28" s="96"/>
      <c r="I28" s="96"/>
      <c r="J28" s="27">
        <f t="shared" si="3"/>
        <v>0</v>
      </c>
      <c r="K28" s="27">
        <f t="shared" si="3"/>
        <v>0</v>
      </c>
      <c r="L28" s="27">
        <f t="shared" si="3"/>
        <v>0</v>
      </c>
      <c r="M28" s="126"/>
      <c r="N28" s="126"/>
      <c r="O28" s="16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155"/>
      <c r="AL28" s="155"/>
      <c r="AM28" s="155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85"/>
      <c r="E29" s="85"/>
      <c r="F29" s="85"/>
      <c r="G29" s="85"/>
      <c r="H29" s="97"/>
      <c r="I29" s="97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27"/>
      <c r="N29" s="127"/>
      <c r="O29" s="16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156"/>
      <c r="AL29" s="156"/>
      <c r="AM29" s="15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84">
        <v>23</v>
      </c>
      <c r="E30" s="84">
        <v>2.8607</v>
      </c>
      <c r="F30" s="96">
        <v>3347.2428277822946</v>
      </c>
      <c r="G30" s="84">
        <v>33</v>
      </c>
      <c r="H30" s="96">
        <v>7.5077999999999996</v>
      </c>
      <c r="I30" s="96">
        <v>7593.8050000000003</v>
      </c>
      <c r="J30" s="27">
        <f t="shared" si="3"/>
        <v>56</v>
      </c>
      <c r="K30" s="27">
        <f t="shared" si="3"/>
        <v>10.368499999999999</v>
      </c>
      <c r="L30" s="27">
        <f t="shared" si="3"/>
        <v>10941.047827782295</v>
      </c>
      <c r="M30" s="126"/>
      <c r="N30" s="126"/>
      <c r="O30" s="16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27</v>
      </c>
      <c r="Z30" s="155">
        <v>0.62090000000000001</v>
      </c>
      <c r="AA30" s="155">
        <v>395.06099999999998</v>
      </c>
      <c r="AB30" s="27">
        <v>402</v>
      </c>
      <c r="AC30" s="27">
        <v>27.8078</v>
      </c>
      <c r="AD30" s="27">
        <v>10140.700000000001</v>
      </c>
      <c r="AE30" s="27"/>
      <c r="AF30" s="27"/>
      <c r="AG30" s="27"/>
      <c r="AH30" s="27">
        <v>70</v>
      </c>
      <c r="AI30" s="27">
        <v>9.6204999999999998</v>
      </c>
      <c r="AJ30" s="27">
        <v>8967.8279999999995</v>
      </c>
      <c r="AK30" s="155">
        <v>76</v>
      </c>
      <c r="AL30" s="155">
        <v>3.4437000000000002</v>
      </c>
      <c r="AM30" s="155">
        <v>2154.0639999999999</v>
      </c>
      <c r="AN30" s="27">
        <v>413</v>
      </c>
      <c r="AO30" s="27">
        <v>24.28079</v>
      </c>
      <c r="AP30" s="27">
        <v>18726.198</v>
      </c>
      <c r="AQ30" s="155">
        <f t="shared" si="5"/>
        <v>1044</v>
      </c>
      <c r="AR30" s="155">
        <f t="shared" si="5"/>
        <v>76.142189999999999</v>
      </c>
      <c r="AS30" s="155">
        <f t="shared" si="5"/>
        <v>51324.898827782294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85"/>
      <c r="E31" s="85"/>
      <c r="F31" s="85"/>
      <c r="G31" s="85"/>
      <c r="H31" s="97"/>
      <c r="I31" s="97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27"/>
      <c r="N31" s="127"/>
      <c r="O31" s="16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156"/>
      <c r="AL31" s="156"/>
      <c r="AM31" s="15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84"/>
      <c r="E32" s="84"/>
      <c r="F32" s="84"/>
      <c r="G32" s="84"/>
      <c r="H32" s="96"/>
      <c r="I32" s="96"/>
      <c r="J32" s="27">
        <f t="shared" si="3"/>
        <v>0</v>
      </c>
      <c r="K32" s="27">
        <f t="shared" si="3"/>
        <v>0</v>
      </c>
      <c r="L32" s="27">
        <f t="shared" si="3"/>
        <v>0</v>
      </c>
      <c r="M32" s="126">
        <v>74</v>
      </c>
      <c r="N32" s="126">
        <v>143.56010000000001</v>
      </c>
      <c r="O32" s="165">
        <v>55690.877999999997</v>
      </c>
      <c r="P32" s="155">
        <v>119</v>
      </c>
      <c r="Q32" s="155">
        <v>790.53840000000002</v>
      </c>
      <c r="R32" s="155">
        <v>63397.341999999997</v>
      </c>
      <c r="S32" s="43"/>
      <c r="T32" s="43"/>
      <c r="U32" s="43"/>
      <c r="V32" s="27">
        <f t="shared" si="4"/>
        <v>119</v>
      </c>
      <c r="W32" s="27">
        <f t="shared" si="1"/>
        <v>790.53840000000002</v>
      </c>
      <c r="X32" s="27">
        <f t="shared" si="1"/>
        <v>63397.341999999997</v>
      </c>
      <c r="Y32" s="155">
        <v>128</v>
      </c>
      <c r="Z32" s="155">
        <v>673.16229999999996</v>
      </c>
      <c r="AA32" s="155">
        <v>78314.627999999997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155">
        <v>1</v>
      </c>
      <c r="AL32" s="155">
        <v>1.9099999999999999E-2</v>
      </c>
      <c r="AM32" s="155">
        <v>9.2089999999999996</v>
      </c>
      <c r="AN32" s="27"/>
      <c r="AO32" s="27"/>
      <c r="AP32" s="27"/>
      <c r="AQ32" s="155">
        <f t="shared" si="5"/>
        <v>322</v>
      </c>
      <c r="AR32" s="155">
        <f t="shared" si="5"/>
        <v>1607.2799</v>
      </c>
      <c r="AS32" s="155">
        <f t="shared" si="5"/>
        <v>197412.057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85"/>
      <c r="E33" s="85"/>
      <c r="F33" s="85"/>
      <c r="G33" s="85"/>
      <c r="H33" s="97"/>
      <c r="I33" s="97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27"/>
      <c r="N33" s="127"/>
      <c r="O33" s="16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156"/>
      <c r="AL33" s="156"/>
      <c r="AM33" s="15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84"/>
      <c r="E34" s="84"/>
      <c r="F34" s="84"/>
      <c r="G34" s="84">
        <v>4</v>
      </c>
      <c r="H34" s="96">
        <v>0.23699999999999999</v>
      </c>
      <c r="I34" s="96">
        <v>268.56400000000002</v>
      </c>
      <c r="J34" s="27">
        <f t="shared" si="3"/>
        <v>4</v>
      </c>
      <c r="K34" s="27">
        <f t="shared" si="3"/>
        <v>0.23699999999999999</v>
      </c>
      <c r="L34" s="27">
        <f t="shared" si="3"/>
        <v>268.56400000000002</v>
      </c>
      <c r="M34" s="126">
        <v>60</v>
      </c>
      <c r="N34" s="126">
        <v>11.224600000000001</v>
      </c>
      <c r="O34" s="165">
        <v>4713.0820000000003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352</v>
      </c>
      <c r="AC34" s="27">
        <v>112.7017</v>
      </c>
      <c r="AD34" s="27">
        <v>41769.040999999997</v>
      </c>
      <c r="AE34" s="27">
        <v>1</v>
      </c>
      <c r="AF34" s="27">
        <v>11.608000000000001</v>
      </c>
      <c r="AG34" s="27">
        <v>3808.2489999999998</v>
      </c>
      <c r="AH34" s="27">
        <v>33</v>
      </c>
      <c r="AI34" s="27">
        <v>6.1779999999999999</v>
      </c>
      <c r="AJ34" s="27">
        <v>2890.8040000000001</v>
      </c>
      <c r="AK34" s="155">
        <v>1</v>
      </c>
      <c r="AL34" s="155">
        <v>2E-3</v>
      </c>
      <c r="AM34" s="155">
        <v>0.63</v>
      </c>
      <c r="AN34" s="27"/>
      <c r="AO34" s="27"/>
      <c r="AP34" s="27"/>
      <c r="AQ34" s="155">
        <f t="shared" si="5"/>
        <v>451</v>
      </c>
      <c r="AR34" s="155">
        <f t="shared" si="5"/>
        <v>141.9513</v>
      </c>
      <c r="AS34" s="155">
        <f t="shared" si="5"/>
        <v>53450.37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85"/>
      <c r="E35" s="85"/>
      <c r="F35" s="85"/>
      <c r="G35" s="85"/>
      <c r="H35" s="97"/>
      <c r="I35" s="97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27"/>
      <c r="N35" s="127"/>
      <c r="O35" s="166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156"/>
      <c r="AL35" s="156"/>
      <c r="AM35" s="15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84"/>
      <c r="E36" s="84"/>
      <c r="F36" s="84"/>
      <c r="G36" s="84"/>
      <c r="H36" s="96"/>
      <c r="I36" s="96"/>
      <c r="J36" s="27">
        <f t="shared" si="3"/>
        <v>0</v>
      </c>
      <c r="K36" s="27">
        <f t="shared" si="3"/>
        <v>0</v>
      </c>
      <c r="L36" s="27">
        <f t="shared" si="3"/>
        <v>0</v>
      </c>
      <c r="M36" s="126"/>
      <c r="N36" s="126"/>
      <c r="O36" s="165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155"/>
      <c r="AL36" s="155"/>
      <c r="AM36" s="155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85"/>
      <c r="E37" s="85"/>
      <c r="F37" s="85"/>
      <c r="G37" s="85"/>
      <c r="H37" s="97"/>
      <c r="I37" s="97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27"/>
      <c r="N37" s="127"/>
      <c r="O37" s="16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156"/>
      <c r="AL37" s="156"/>
      <c r="AM37" s="15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84">
        <v>13</v>
      </c>
      <c r="E38" s="84">
        <v>1.8371999999999999</v>
      </c>
      <c r="F38" s="96">
        <v>1334.3033806630701</v>
      </c>
      <c r="G38" s="84"/>
      <c r="H38" s="96"/>
      <c r="I38" s="96"/>
      <c r="J38" s="27">
        <f t="shared" si="3"/>
        <v>13</v>
      </c>
      <c r="K38" s="27">
        <f t="shared" si="3"/>
        <v>1.8371999999999999</v>
      </c>
      <c r="L38" s="27">
        <f t="shared" si="3"/>
        <v>1334.3033806630701</v>
      </c>
      <c r="M38" s="126"/>
      <c r="N38" s="126"/>
      <c r="O38" s="165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418</v>
      </c>
      <c r="AC38" s="27">
        <v>34.037199999999999</v>
      </c>
      <c r="AD38" s="27">
        <v>11930.657999999999</v>
      </c>
      <c r="AE38" s="27"/>
      <c r="AF38" s="27"/>
      <c r="AG38" s="27"/>
      <c r="AH38" s="27"/>
      <c r="AI38" s="27"/>
      <c r="AJ38" s="27"/>
      <c r="AK38" s="155"/>
      <c r="AL38" s="155"/>
      <c r="AM38" s="155"/>
      <c r="AN38" s="27">
        <v>16</v>
      </c>
      <c r="AO38" s="27">
        <v>1.0134000000000001</v>
      </c>
      <c r="AP38" s="27">
        <v>1881.22</v>
      </c>
      <c r="AQ38" s="155">
        <f t="shared" si="5"/>
        <v>447</v>
      </c>
      <c r="AR38" s="155">
        <f t="shared" si="5"/>
        <v>36.887799999999999</v>
      </c>
      <c r="AS38" s="155">
        <f t="shared" si="5"/>
        <v>15146.181380663069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85"/>
      <c r="E39" s="85"/>
      <c r="F39" s="85"/>
      <c r="G39" s="85"/>
      <c r="H39" s="97"/>
      <c r="I39" s="97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27"/>
      <c r="N39" s="127"/>
      <c r="O39" s="16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156"/>
      <c r="AL39" s="156"/>
      <c r="AM39" s="15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84"/>
      <c r="E40" s="84"/>
      <c r="F40" s="84"/>
      <c r="G40" s="84"/>
      <c r="H40" s="96"/>
      <c r="I40" s="96"/>
      <c r="J40" s="27">
        <f t="shared" si="3"/>
        <v>0</v>
      </c>
      <c r="K40" s="27">
        <f t="shared" si="3"/>
        <v>0</v>
      </c>
      <c r="L40" s="27">
        <f t="shared" si="3"/>
        <v>0</v>
      </c>
      <c r="M40" s="126"/>
      <c r="N40" s="126"/>
      <c r="O40" s="16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155"/>
      <c r="AL40" s="155"/>
      <c r="AM40" s="155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85"/>
      <c r="E41" s="85"/>
      <c r="F41" s="85"/>
      <c r="G41" s="85"/>
      <c r="H41" s="97"/>
      <c r="I41" s="97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27"/>
      <c r="N41" s="127"/>
      <c r="O41" s="16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156"/>
      <c r="AL41" s="156"/>
      <c r="AM41" s="15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84">
        <v>2</v>
      </c>
      <c r="E42" s="84">
        <v>15.300800000000001</v>
      </c>
      <c r="F42" s="96">
        <v>9430.5370734953194</v>
      </c>
      <c r="G42" s="84">
        <v>1</v>
      </c>
      <c r="H42" s="96">
        <v>21.966799999999999</v>
      </c>
      <c r="I42" s="96">
        <v>14406.804</v>
      </c>
      <c r="J42" s="27">
        <f t="shared" si="3"/>
        <v>3</v>
      </c>
      <c r="K42" s="27">
        <f t="shared" si="3"/>
        <v>37.267600000000002</v>
      </c>
      <c r="L42" s="27">
        <f t="shared" si="3"/>
        <v>23837.341073495321</v>
      </c>
      <c r="M42" s="126">
        <v>18</v>
      </c>
      <c r="N42" s="126">
        <v>548.58839999999998</v>
      </c>
      <c r="O42" s="165">
        <v>256989.617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155"/>
      <c r="AL42" s="155"/>
      <c r="AM42" s="155"/>
      <c r="AN42" s="27"/>
      <c r="AO42" s="27"/>
      <c r="AP42" s="27"/>
      <c r="AQ42" s="155">
        <f t="shared" si="5"/>
        <v>21</v>
      </c>
      <c r="AR42" s="155">
        <f t="shared" si="5"/>
        <v>585.85599999999999</v>
      </c>
      <c r="AS42" s="155">
        <f t="shared" si="5"/>
        <v>280826.95807349531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85">
        <v>27</v>
      </c>
      <c r="E43" s="85">
        <v>365.80880000000002</v>
      </c>
      <c r="F43" s="97">
        <v>266746.1557713995</v>
      </c>
      <c r="G43" s="85">
        <v>23</v>
      </c>
      <c r="H43" s="97">
        <v>318.75959999999998</v>
      </c>
      <c r="I43" s="97">
        <v>238625.81</v>
      </c>
      <c r="J43" s="204">
        <f t="shared" si="3"/>
        <v>50</v>
      </c>
      <c r="K43" s="204">
        <f t="shared" si="3"/>
        <v>684.5684</v>
      </c>
      <c r="L43" s="204">
        <f t="shared" si="3"/>
        <v>505371.9657713995</v>
      </c>
      <c r="M43" s="127">
        <v>6</v>
      </c>
      <c r="N43" s="127">
        <v>116.86960000000001</v>
      </c>
      <c r="O43" s="166">
        <v>54053.783000000003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156"/>
      <c r="AL43" s="156"/>
      <c r="AM43" s="156"/>
      <c r="AN43" s="26"/>
      <c r="AO43" s="26"/>
      <c r="AP43" s="26"/>
      <c r="AQ43" s="50">
        <f t="shared" si="5"/>
        <v>56</v>
      </c>
      <c r="AR43" s="50">
        <f t="shared" si="5"/>
        <v>801.43799999999999</v>
      </c>
      <c r="AS43" s="50">
        <f t="shared" si="5"/>
        <v>559425.74877139949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84"/>
      <c r="E44" s="84"/>
      <c r="F44" s="84"/>
      <c r="G44" s="84"/>
      <c r="H44" s="96"/>
      <c r="I44" s="96"/>
      <c r="J44" s="27">
        <f t="shared" si="3"/>
        <v>0</v>
      </c>
      <c r="K44" s="27">
        <f t="shared" si="3"/>
        <v>0</v>
      </c>
      <c r="L44" s="27">
        <f t="shared" si="3"/>
        <v>0</v>
      </c>
      <c r="M44" s="126">
        <v>115</v>
      </c>
      <c r="N44" s="126">
        <v>6.0946999999999996</v>
      </c>
      <c r="O44" s="165">
        <v>4106.768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155"/>
      <c r="AL44" s="155"/>
      <c r="AM44" s="155"/>
      <c r="AN44" s="27"/>
      <c r="AO44" s="27"/>
      <c r="AP44" s="27"/>
      <c r="AQ44" s="155">
        <f t="shared" si="5"/>
        <v>115</v>
      </c>
      <c r="AR44" s="155">
        <f t="shared" si="5"/>
        <v>6.0946999999999996</v>
      </c>
      <c r="AS44" s="155">
        <f t="shared" si="5"/>
        <v>4106.768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85"/>
      <c r="E45" s="85"/>
      <c r="F45" s="85"/>
      <c r="G45" s="85"/>
      <c r="H45" s="97"/>
      <c r="I45" s="97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27"/>
      <c r="N45" s="127"/>
      <c r="O45" s="166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156"/>
      <c r="AL45" s="156"/>
      <c r="AM45" s="15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84"/>
      <c r="E46" s="84"/>
      <c r="F46" s="84"/>
      <c r="G46" s="84"/>
      <c r="H46" s="96"/>
      <c r="I46" s="96"/>
      <c r="J46" s="27">
        <f t="shared" si="3"/>
        <v>0</v>
      </c>
      <c r="K46" s="27">
        <f t="shared" si="3"/>
        <v>0</v>
      </c>
      <c r="L46" s="27">
        <f t="shared" si="3"/>
        <v>0</v>
      </c>
      <c r="M46" s="126"/>
      <c r="N46" s="126"/>
      <c r="O46" s="167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155"/>
      <c r="AL46" s="155"/>
      <c r="AM46" s="155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85"/>
      <c r="E47" s="85"/>
      <c r="F47" s="85"/>
      <c r="G47" s="85"/>
      <c r="H47" s="97"/>
      <c r="I47" s="97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27"/>
      <c r="N47" s="127"/>
      <c r="O47" s="16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156"/>
      <c r="AL47" s="156"/>
      <c r="AM47" s="15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84"/>
      <c r="E48" s="84"/>
      <c r="F48" s="84"/>
      <c r="G48" s="84"/>
      <c r="H48" s="96"/>
      <c r="I48" s="96"/>
      <c r="J48" s="27">
        <f t="shared" si="3"/>
        <v>0</v>
      </c>
      <c r="K48" s="27">
        <f t="shared" si="3"/>
        <v>0</v>
      </c>
      <c r="L48" s="27">
        <f t="shared" si="3"/>
        <v>0</v>
      </c>
      <c r="M48" s="126">
        <v>107</v>
      </c>
      <c r="N48" s="126">
        <v>41.121000000000002</v>
      </c>
      <c r="O48" s="165">
        <v>17177.333999999999</v>
      </c>
      <c r="P48" s="155">
        <v>9</v>
      </c>
      <c r="Q48" s="155">
        <v>2.4350000000000001</v>
      </c>
      <c r="R48" s="155">
        <v>1188.18</v>
      </c>
      <c r="S48" s="160"/>
      <c r="T48" s="43"/>
      <c r="U48" s="43"/>
      <c r="V48" s="27">
        <f t="shared" si="4"/>
        <v>9</v>
      </c>
      <c r="W48" s="27">
        <f t="shared" si="1"/>
        <v>2.4350000000000001</v>
      </c>
      <c r="X48" s="27">
        <f t="shared" si="1"/>
        <v>1188.18</v>
      </c>
      <c r="Y48" s="155">
        <v>14</v>
      </c>
      <c r="Z48" s="155">
        <v>6.3310000000000004</v>
      </c>
      <c r="AA48" s="155">
        <v>2399.933</v>
      </c>
      <c r="AB48" s="27">
        <v>2</v>
      </c>
      <c r="AC48" s="27">
        <v>0.81</v>
      </c>
      <c r="AD48" s="27">
        <v>248.73</v>
      </c>
      <c r="AE48" s="27"/>
      <c r="AF48" s="27"/>
      <c r="AG48" s="27"/>
      <c r="AH48" s="27"/>
      <c r="AI48" s="27"/>
      <c r="AJ48" s="27"/>
      <c r="AK48" s="155"/>
      <c r="AL48" s="155"/>
      <c r="AM48" s="155"/>
      <c r="AN48" s="27"/>
      <c r="AO48" s="27"/>
      <c r="AP48" s="27"/>
      <c r="AQ48" s="155">
        <f t="shared" si="5"/>
        <v>132</v>
      </c>
      <c r="AR48" s="155">
        <f t="shared" si="5"/>
        <v>50.69700000000001</v>
      </c>
      <c r="AS48" s="155">
        <f t="shared" si="5"/>
        <v>21014.177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85"/>
      <c r="E49" s="85"/>
      <c r="F49" s="85"/>
      <c r="G49" s="85"/>
      <c r="H49" s="97"/>
      <c r="I49" s="97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27"/>
      <c r="N49" s="127"/>
      <c r="O49" s="16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156"/>
      <c r="AL49" s="156"/>
      <c r="AM49" s="15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84"/>
      <c r="E50" s="84"/>
      <c r="F50" s="84"/>
      <c r="G50" s="84"/>
      <c r="H50" s="96"/>
      <c r="I50" s="96"/>
      <c r="J50" s="27">
        <f t="shared" si="3"/>
        <v>0</v>
      </c>
      <c r="K50" s="27">
        <f t="shared" si="3"/>
        <v>0</v>
      </c>
      <c r="L50" s="27">
        <f t="shared" si="3"/>
        <v>0</v>
      </c>
      <c r="M50" s="126"/>
      <c r="N50" s="126"/>
      <c r="O50" s="16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155"/>
      <c r="AL50" s="155"/>
      <c r="AM50" s="155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85"/>
      <c r="E51" s="85"/>
      <c r="F51" s="85"/>
      <c r="G51" s="85"/>
      <c r="H51" s="97"/>
      <c r="I51" s="97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27"/>
      <c r="N51" s="127"/>
      <c r="O51" s="16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156"/>
      <c r="AL51" s="156"/>
      <c r="AM51" s="15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84"/>
      <c r="E52" s="84"/>
      <c r="F52" s="84"/>
      <c r="G52" s="84"/>
      <c r="H52" s="96"/>
      <c r="I52" s="96"/>
      <c r="J52" s="27">
        <f t="shared" si="3"/>
        <v>0</v>
      </c>
      <c r="K52" s="27">
        <f t="shared" si="3"/>
        <v>0</v>
      </c>
      <c r="L52" s="27">
        <f t="shared" si="3"/>
        <v>0</v>
      </c>
      <c r="M52" s="126"/>
      <c r="N52" s="126"/>
      <c r="O52" s="16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155"/>
      <c r="AL52" s="155"/>
      <c r="AM52" s="155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85"/>
      <c r="E53" s="85"/>
      <c r="F53" s="85"/>
      <c r="G53" s="85"/>
      <c r="H53" s="97"/>
      <c r="I53" s="97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27"/>
      <c r="N53" s="127"/>
      <c r="O53" s="166"/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156"/>
      <c r="AL53" s="156"/>
      <c r="AM53" s="156"/>
      <c r="AN53" s="26"/>
      <c r="AO53" s="26"/>
      <c r="AP53" s="26"/>
      <c r="AQ53" s="50">
        <f t="shared" si="5"/>
        <v>0</v>
      </c>
      <c r="AR53" s="50">
        <f t="shared" si="5"/>
        <v>0</v>
      </c>
      <c r="AS53" s="50">
        <f t="shared" si="5"/>
        <v>0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84"/>
      <c r="E54" s="84"/>
      <c r="F54" s="84"/>
      <c r="G54" s="84"/>
      <c r="H54" s="96"/>
      <c r="I54" s="96"/>
      <c r="J54" s="27">
        <f t="shared" si="3"/>
        <v>0</v>
      </c>
      <c r="K54" s="27">
        <f t="shared" si="3"/>
        <v>0</v>
      </c>
      <c r="L54" s="27">
        <f t="shared" si="3"/>
        <v>0</v>
      </c>
      <c r="M54" s="126"/>
      <c r="N54" s="126"/>
      <c r="O54" s="167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155"/>
      <c r="AL54" s="155"/>
      <c r="AM54" s="155"/>
      <c r="AN54" s="27">
        <v>3</v>
      </c>
      <c r="AO54" s="27">
        <v>6.0999999999999999E-2</v>
      </c>
      <c r="AP54" s="27">
        <v>61.75</v>
      </c>
      <c r="AQ54" s="155">
        <f t="shared" si="5"/>
        <v>3</v>
      </c>
      <c r="AR54" s="155">
        <f t="shared" si="5"/>
        <v>6.0999999999999999E-2</v>
      </c>
      <c r="AS54" s="155">
        <f t="shared" si="5"/>
        <v>61.75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85"/>
      <c r="E55" s="85"/>
      <c r="F55" s="85"/>
      <c r="G55" s="85"/>
      <c r="H55" s="97"/>
      <c r="I55" s="97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27"/>
      <c r="N55" s="127"/>
      <c r="O55" s="166"/>
      <c r="P55" s="156"/>
      <c r="Q55" s="156"/>
      <c r="R55" s="168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156"/>
      <c r="AL55" s="156"/>
      <c r="AM55" s="15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84"/>
      <c r="E56" s="84"/>
      <c r="F56" s="84"/>
      <c r="G56" s="84"/>
      <c r="H56" s="96"/>
      <c r="I56" s="96"/>
      <c r="J56" s="27">
        <f t="shared" si="3"/>
        <v>0</v>
      </c>
      <c r="K56" s="27">
        <f t="shared" si="3"/>
        <v>0</v>
      </c>
      <c r="L56" s="27">
        <f t="shared" si="3"/>
        <v>0</v>
      </c>
      <c r="M56" s="126"/>
      <c r="N56" s="126"/>
      <c r="O56" s="165"/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155"/>
      <c r="AL56" s="155"/>
      <c r="AM56" s="155"/>
      <c r="AN56" s="27"/>
      <c r="AO56" s="27"/>
      <c r="AP56" s="27"/>
      <c r="AQ56" s="155">
        <f t="shared" si="5"/>
        <v>0</v>
      </c>
      <c r="AR56" s="155">
        <f t="shared" si="5"/>
        <v>0</v>
      </c>
      <c r="AS56" s="155">
        <f t="shared" si="5"/>
        <v>0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85"/>
      <c r="E57" s="85"/>
      <c r="F57" s="85"/>
      <c r="G57" s="85"/>
      <c r="H57" s="97"/>
      <c r="I57" s="97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27"/>
      <c r="N57" s="127"/>
      <c r="O57" s="166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156"/>
      <c r="AL57" s="156"/>
      <c r="AM57" s="156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87"/>
      <c r="E58" s="87"/>
      <c r="F58" s="87"/>
      <c r="G58" s="87"/>
      <c r="H58" s="108"/>
      <c r="I58" s="108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29">
        <v>1513</v>
      </c>
      <c r="N58" s="129">
        <v>56.778700000000001</v>
      </c>
      <c r="O58" s="169">
        <v>26467.328000000001</v>
      </c>
      <c r="P58" s="161">
        <v>28</v>
      </c>
      <c r="Q58" s="161">
        <v>55.9544</v>
      </c>
      <c r="R58" s="161">
        <v>19629.845000000001</v>
      </c>
      <c r="S58" s="56"/>
      <c r="T58" s="56"/>
      <c r="U58" s="46"/>
      <c r="V58" s="27">
        <f t="shared" si="4"/>
        <v>28</v>
      </c>
      <c r="W58" s="27">
        <f t="shared" si="1"/>
        <v>55.9544</v>
      </c>
      <c r="X58" s="27">
        <f t="shared" si="1"/>
        <v>19629.845000000001</v>
      </c>
      <c r="Y58" s="161">
        <v>253</v>
      </c>
      <c r="Z58" s="161">
        <v>19.869800000000001</v>
      </c>
      <c r="AA58" s="161">
        <v>8479.77</v>
      </c>
      <c r="AB58" s="142">
        <v>1205</v>
      </c>
      <c r="AC58" s="142">
        <v>34.683799999999998</v>
      </c>
      <c r="AD58" s="142">
        <v>17977.588</v>
      </c>
      <c r="AE58" s="36"/>
      <c r="AF58" s="36"/>
      <c r="AG58" s="36"/>
      <c r="AH58" s="36">
        <v>11</v>
      </c>
      <c r="AI58" s="36">
        <v>1.3069999999999999</v>
      </c>
      <c r="AJ58" s="36">
        <v>422.96</v>
      </c>
      <c r="AK58" s="161">
        <v>162</v>
      </c>
      <c r="AL58" s="161">
        <v>18.479800000000001</v>
      </c>
      <c r="AM58" s="161">
        <v>7571.2920000000004</v>
      </c>
      <c r="AN58" s="36">
        <v>48</v>
      </c>
      <c r="AO58" s="36">
        <v>1.2425999999999999</v>
      </c>
      <c r="AP58" s="36">
        <v>3177.87</v>
      </c>
      <c r="AQ58" s="155">
        <f t="shared" ref="AQ58:AS71" si="7">SUM(J58,M58,V58,Y58,AB58,AE58,AH58,AK58,AN58)</f>
        <v>3220</v>
      </c>
      <c r="AR58" s="155">
        <f t="shared" si="7"/>
        <v>188.31610000000001</v>
      </c>
      <c r="AS58" s="155">
        <f t="shared" si="7"/>
        <v>83726.653000000006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88"/>
      <c r="E59" s="88"/>
      <c r="F59" s="88"/>
      <c r="G59" s="88"/>
      <c r="H59" s="109"/>
      <c r="I59" s="109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30"/>
      <c r="N59" s="130"/>
      <c r="O59" s="170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71"/>
      <c r="AL59" s="172"/>
      <c r="AM59" s="171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85"/>
      <c r="E60" s="85"/>
      <c r="F60" s="85"/>
      <c r="G60" s="85"/>
      <c r="H60" s="97"/>
      <c r="I60" s="97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27">
        <v>78</v>
      </c>
      <c r="N60" s="127">
        <v>2.3784999999999998</v>
      </c>
      <c r="O60" s="166">
        <v>1771.08</v>
      </c>
      <c r="P60" s="156">
        <v>28</v>
      </c>
      <c r="Q60" s="156">
        <v>157.41159999999999</v>
      </c>
      <c r="R60" s="156">
        <v>61108.892</v>
      </c>
      <c r="S60" s="44"/>
      <c r="T60" s="44"/>
      <c r="U60" s="44"/>
      <c r="V60" s="185">
        <f t="shared" si="4"/>
        <v>28</v>
      </c>
      <c r="W60" s="185">
        <f t="shared" si="1"/>
        <v>157.41159999999999</v>
      </c>
      <c r="X60" s="185">
        <f t="shared" si="1"/>
        <v>61108.892</v>
      </c>
      <c r="Y60" s="156"/>
      <c r="Z60" s="156">
        <v>0.1</v>
      </c>
      <c r="AA60" s="156">
        <v>8.4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156">
        <v>1</v>
      </c>
      <c r="AL60" s="156">
        <v>3.4599999999999999E-2</v>
      </c>
      <c r="AM60" s="156">
        <v>17.975999999999999</v>
      </c>
      <c r="AN60" s="26"/>
      <c r="AO60" s="26"/>
      <c r="AP60" s="26"/>
      <c r="AQ60" s="50">
        <f t="shared" si="7"/>
        <v>107</v>
      </c>
      <c r="AR60" s="50">
        <f t="shared" si="7"/>
        <v>159.9247</v>
      </c>
      <c r="AS60" s="50">
        <f t="shared" si="7"/>
        <v>62906.348000000005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84">
        <f>+D6+D8+D10+D12+D14+D16+D18+D20+D22+D24+D26+D28+D30+D32+D34+D36+D38+D40+D42+D44+D46+D48+D50+D52+D54+D56+D58</f>
        <v>39</v>
      </c>
      <c r="E61" s="84">
        <f>+E6+E8+E10+E12+E14+E16+E18+E20+E22+E24+E26+E28+E30+E32+E34+E36+E38+E40+E42+E44+E46+E48+E50+E52+E54+E56+E58</f>
        <v>20.523900000000001</v>
      </c>
      <c r="F61" s="98">
        <f>+F6+F8+F10+F12+F14+F16+F18+F20+F22+F24+F26+F28+F30+F32+F34+F36+F38+F40+F42+F44+F46+F48+F50+F52+F54+F56+F58</f>
        <v>14416.299811731409</v>
      </c>
      <c r="G61" s="84">
        <f t="shared" ref="G61:I61" si="8">+G6+G8+G10+G12+G14+G16+G18+G20+G22+G24+G26+G28+G30+G32+G34+G36+G38+G40+G42+G44+G46+G48+G50+G52+G54+G56+G58</f>
        <v>38</v>
      </c>
      <c r="H61" s="96">
        <f t="shared" si="8"/>
        <v>29.711599999999997</v>
      </c>
      <c r="I61" s="98">
        <f t="shared" si="8"/>
        <v>22269.173000000003</v>
      </c>
      <c r="J61" s="27">
        <f t="shared" si="6"/>
        <v>77</v>
      </c>
      <c r="K61" s="27">
        <f t="shared" si="6"/>
        <v>50.235500000000002</v>
      </c>
      <c r="L61" s="27">
        <f t="shared" si="6"/>
        <v>36685.472811731408</v>
      </c>
      <c r="M61" s="126">
        <f t="shared" ref="M61:R61" si="9">+M6+M8+M10+M12+M14+M16+M18+M20+M22+M24+M26+M28+M30+M32+M34+M36+M38+M40+M42+M44+M46+M48+M50+M52+M54+M56+M58</f>
        <v>1907</v>
      </c>
      <c r="N61" s="126">
        <f t="shared" si="9"/>
        <v>933.76389999999992</v>
      </c>
      <c r="O61" s="165">
        <f t="shared" si="9"/>
        <v>395706.35899999994</v>
      </c>
      <c r="P61" s="161">
        <f t="shared" si="9"/>
        <v>590</v>
      </c>
      <c r="Q61" s="161">
        <f t="shared" si="9"/>
        <v>3283.3802000000001</v>
      </c>
      <c r="R61" s="161">
        <f t="shared" si="9"/>
        <v>704959.8189999999</v>
      </c>
      <c r="S61" s="57"/>
      <c r="T61" s="57"/>
      <c r="U61" s="57"/>
      <c r="V61" s="27">
        <f t="shared" si="4"/>
        <v>590</v>
      </c>
      <c r="W61" s="27">
        <f t="shared" si="1"/>
        <v>3283.3802000000001</v>
      </c>
      <c r="X61" s="27">
        <f t="shared" si="1"/>
        <v>704959.8189999999</v>
      </c>
      <c r="Y61" s="155">
        <f t="shared" ref="Y61:AP61" si="10">+Y6+Y8+Y10+Y12+Y14+Y16+Y18+Y20+Y22+Y24+Y26+Y28+Y30+Y32+Y34+Y36+Y38+Y40+Y42+Y44+Y46+Y48+Y50+Y52+Y54+Y56+Y58</f>
        <v>475</v>
      </c>
      <c r="Z61" s="155">
        <f t="shared" si="10"/>
        <v>978.69510000000002</v>
      </c>
      <c r="AA61" s="155">
        <f t="shared" si="10"/>
        <v>140821.50899999999</v>
      </c>
      <c r="AB61" s="36">
        <f t="shared" si="10"/>
        <v>2381</v>
      </c>
      <c r="AC61" s="36">
        <f t="shared" si="10"/>
        <v>210.04049999999998</v>
      </c>
      <c r="AD61" s="36">
        <f t="shared" si="10"/>
        <v>82066.71699999999</v>
      </c>
      <c r="AE61" s="36">
        <f t="shared" si="10"/>
        <v>129</v>
      </c>
      <c r="AF61" s="36">
        <f t="shared" si="10"/>
        <v>20.968299999999999</v>
      </c>
      <c r="AG61" s="36">
        <f t="shared" si="10"/>
        <v>18323.513999999999</v>
      </c>
      <c r="AH61" s="21">
        <f t="shared" si="10"/>
        <v>142</v>
      </c>
      <c r="AI61" s="21">
        <f t="shared" si="10"/>
        <v>41.210660000000004</v>
      </c>
      <c r="AJ61" s="21">
        <f t="shared" si="10"/>
        <v>26819.855</v>
      </c>
      <c r="AK61" s="155">
        <f t="shared" si="10"/>
        <v>240</v>
      </c>
      <c r="AL61" s="155">
        <f t="shared" si="10"/>
        <v>21.944600000000001</v>
      </c>
      <c r="AM61" s="155">
        <f t="shared" si="10"/>
        <v>9735.1949999999997</v>
      </c>
      <c r="AN61" s="36">
        <f t="shared" si="10"/>
        <v>480</v>
      </c>
      <c r="AO61" s="36">
        <f t="shared" si="10"/>
        <v>26.59779</v>
      </c>
      <c r="AP61" s="36">
        <f t="shared" si="10"/>
        <v>23847.038</v>
      </c>
      <c r="AQ61" s="155">
        <f t="shared" si="7"/>
        <v>6421</v>
      </c>
      <c r="AR61" s="155">
        <f t="shared" si="7"/>
        <v>5566.83655</v>
      </c>
      <c r="AS61" s="155">
        <f t="shared" si="7"/>
        <v>1438965.4788117313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84"/>
      <c r="E62" s="84"/>
      <c r="F62" s="84"/>
      <c r="G62" s="88"/>
      <c r="H62" s="109"/>
      <c r="I62" s="109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26"/>
      <c r="N62" s="126"/>
      <c r="O62" s="16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155"/>
      <c r="AL62" s="155"/>
      <c r="AM62" s="155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85">
        <f>+D7+D9+D11+D13+D15+D17+D19+D21+D23+D25+D27+D29+D31+D33+D35+D37+D39+D41+D43+D45+D47+D49+D51+D53+D55+D57+D60</f>
        <v>27</v>
      </c>
      <c r="E63" s="85">
        <f>+E7+E9+E11+E13+E15+E17+E19+E21+E23+E25+E27+E29+E31+E33+E35+E37+E39+E41+E43+E45+E47+E49+E51+E53+E55+E57+E60</f>
        <v>365.80880000000002</v>
      </c>
      <c r="F63" s="97">
        <f>+F7+F9+F11+F13+F15+F17+F19+F21+F23+F25+F27+F29+F31+F33+F35+F37+F39+F41+F43+F45+F47+F49+F51+F53+F55+F57+F60</f>
        <v>266746.1557713995</v>
      </c>
      <c r="G63" s="85">
        <f t="shared" ref="G63:I63" si="11">+G7+G9+G11+G13+G15+G17+G19+G21+G23+G25+G27+G29+G31+G33+G35+G37+G39+G41+G43+G45+G47+G49+G51+G53+G55+G57+G60</f>
        <v>23</v>
      </c>
      <c r="H63" s="97">
        <f t="shared" si="11"/>
        <v>318.75959999999998</v>
      </c>
      <c r="I63" s="97">
        <f t="shared" si="11"/>
        <v>238625.81</v>
      </c>
      <c r="J63" s="185">
        <f t="shared" si="6"/>
        <v>50</v>
      </c>
      <c r="K63" s="185">
        <f t="shared" si="6"/>
        <v>684.5684</v>
      </c>
      <c r="L63" s="185">
        <f t="shared" si="6"/>
        <v>505371.9657713995</v>
      </c>
      <c r="M63" s="127">
        <f t="shared" ref="M63:R63" si="12">+M7+M9+M11+M13+M15+M17+M19+M21+M23+M25+M27+M29+M31+M33+M35+M37+M39+M41+M43+M45+M47+M49+M51+M53+M55+M57+M60</f>
        <v>126</v>
      </c>
      <c r="N63" s="127">
        <f t="shared" si="12"/>
        <v>728.23759999999993</v>
      </c>
      <c r="O63" s="166">
        <f t="shared" si="12"/>
        <v>176312.19999999998</v>
      </c>
      <c r="P63" s="156">
        <f t="shared" si="12"/>
        <v>64</v>
      </c>
      <c r="Q63" s="156">
        <f t="shared" si="12"/>
        <v>4097.7986000000001</v>
      </c>
      <c r="R63" s="156">
        <f t="shared" si="12"/>
        <v>685479.15</v>
      </c>
      <c r="S63" s="48"/>
      <c r="T63" s="48"/>
      <c r="U63" s="48"/>
      <c r="V63" s="185">
        <f t="shared" si="4"/>
        <v>64</v>
      </c>
      <c r="W63" s="185">
        <f t="shared" si="1"/>
        <v>4097.7986000000001</v>
      </c>
      <c r="X63" s="185">
        <f t="shared" si="1"/>
        <v>685479.15</v>
      </c>
      <c r="Y63" s="156">
        <f t="shared" ref="Y63:AA63" si="13">+Y7+Y9+Y11+Y13+Y15+Y17+Y19+Y21+Y23+Y25+Y27+Y29+Y31+Y33+Y35+Y37+Y39+Y41+Y43+Y45+Y47+Y49+Y51+Y53+Y55+Y57+Y60</f>
        <v>15</v>
      </c>
      <c r="Z63" s="156">
        <f t="shared" si="13"/>
        <v>198.82300000000001</v>
      </c>
      <c r="AA63" s="156">
        <f t="shared" si="13"/>
        <v>31580.644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156">
        <f>AK7+AK9+AK11+AK13+AK15+AK17+AK19+AK21+AK23+AK25+AK27+AK29+AK31+AK33+AK35+AK37+AK39+AK41+AK43+AK45+AK47+AK49+AK51+AK53+AK55+AK57+AK60</f>
        <v>1</v>
      </c>
      <c r="AL63" s="156">
        <f>AL7+AL9+AL11+AL13+AL15+AL17+AL19+AL21+AL23+AL25+AL27+AL29+AL31+AL33+AL35+AL37+AL39+AL41+AL43+AL45+AL47+AL49+AL51+AL53+AL55+AL57+AL60</f>
        <v>3.4599999999999999E-2</v>
      </c>
      <c r="AM63" s="156">
        <f>AM7+AM9+AM11+AM13+AM15+AM17+AM19+AM21+AM23+AM25+AM27+AM29+AM31+AM33+AM35+AM37+AM39+AM41+AM43+AM45+AM47+AM49+AM51+AM53+AM55+AM57+AM60</f>
        <v>17.975999999999999</v>
      </c>
      <c r="AN63" s="26"/>
      <c r="AO63" s="26"/>
      <c r="AP63" s="26"/>
      <c r="AQ63" s="50">
        <f t="shared" si="7"/>
        <v>256</v>
      </c>
      <c r="AR63" s="50">
        <f t="shared" si="7"/>
        <v>5709.4622000000008</v>
      </c>
      <c r="AS63" s="50">
        <f t="shared" si="7"/>
        <v>1398761.9357713996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84"/>
      <c r="E64" s="84"/>
      <c r="F64" s="84"/>
      <c r="G64" s="84">
        <v>304</v>
      </c>
      <c r="H64" s="96">
        <v>634.25863000000004</v>
      </c>
      <c r="I64" s="96">
        <v>247870.36799999999</v>
      </c>
      <c r="J64" s="27">
        <f t="shared" si="6"/>
        <v>304</v>
      </c>
      <c r="K64" s="27">
        <f t="shared" si="6"/>
        <v>634.25863000000004</v>
      </c>
      <c r="L64" s="27">
        <f>SUM(F64,I64)</f>
        <v>247870.36799999999</v>
      </c>
      <c r="M64" s="126">
        <v>833</v>
      </c>
      <c r="N64" s="126">
        <v>62.930199999999999</v>
      </c>
      <c r="O64" s="165">
        <v>80070.777000000002</v>
      </c>
      <c r="P64" s="155">
        <v>1536</v>
      </c>
      <c r="Q64" s="155">
        <v>168.03149999999999</v>
      </c>
      <c r="R64" s="155">
        <v>104310.897</v>
      </c>
      <c r="S64" s="160"/>
      <c r="T64" s="43"/>
      <c r="U64" s="43"/>
      <c r="V64" s="27">
        <f t="shared" si="4"/>
        <v>1536</v>
      </c>
      <c r="W64" s="27">
        <f t="shared" si="1"/>
        <v>168.03149999999999</v>
      </c>
      <c r="X64" s="27">
        <f t="shared" si="1"/>
        <v>104310.897</v>
      </c>
      <c r="Y64" s="155">
        <v>39</v>
      </c>
      <c r="Z64" s="155">
        <v>821.29549999999995</v>
      </c>
      <c r="AA64" s="155">
        <v>67777.603000000003</v>
      </c>
      <c r="AB64" s="27">
        <v>50</v>
      </c>
      <c r="AC64" s="27">
        <v>7.2935699999999999</v>
      </c>
      <c r="AD64" s="27">
        <v>5414.915</v>
      </c>
      <c r="AE64" s="27"/>
      <c r="AF64" s="27"/>
      <c r="AG64" s="27"/>
      <c r="AH64" s="27"/>
      <c r="AI64" s="27"/>
      <c r="AJ64" s="27"/>
      <c r="AK64" s="155"/>
      <c r="AL64" s="155"/>
      <c r="AM64" s="155"/>
      <c r="AN64" s="27"/>
      <c r="AO64" s="27"/>
      <c r="AP64" s="27"/>
      <c r="AQ64" s="155">
        <f t="shared" si="7"/>
        <v>2762</v>
      </c>
      <c r="AR64" s="155">
        <f t="shared" si="7"/>
        <v>1693.8094000000001</v>
      </c>
      <c r="AS64" s="155">
        <f t="shared" si="7"/>
        <v>505444.56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85">
        <v>442</v>
      </c>
      <c r="E65" s="85">
        <v>71.337119999999999</v>
      </c>
      <c r="F65" s="97">
        <v>80845.377416869102</v>
      </c>
      <c r="G65" s="85">
        <v>96</v>
      </c>
      <c r="H65" s="97">
        <v>1071.4602</v>
      </c>
      <c r="I65" s="97">
        <v>362487.93400000001</v>
      </c>
      <c r="J65" s="204">
        <f t="shared" si="6"/>
        <v>538</v>
      </c>
      <c r="K65" s="204">
        <f t="shared" si="6"/>
        <v>1142.7973199999999</v>
      </c>
      <c r="L65" s="204">
        <f t="shared" si="6"/>
        <v>443333.31141686911</v>
      </c>
      <c r="M65" s="127">
        <v>27</v>
      </c>
      <c r="N65" s="127">
        <v>0.36649999999999999</v>
      </c>
      <c r="O65" s="166">
        <v>630.255</v>
      </c>
      <c r="P65" s="156">
        <v>51</v>
      </c>
      <c r="Q65" s="156">
        <v>200.23259999999999</v>
      </c>
      <c r="R65" s="156">
        <v>47744.006999999998</v>
      </c>
      <c r="S65" s="44"/>
      <c r="T65" s="44"/>
      <c r="U65" s="44"/>
      <c r="V65" s="204">
        <f t="shared" si="4"/>
        <v>51</v>
      </c>
      <c r="W65" s="204">
        <f t="shared" si="1"/>
        <v>200.23259999999999</v>
      </c>
      <c r="X65" s="204">
        <f t="shared" si="1"/>
        <v>47744.006999999998</v>
      </c>
      <c r="Y65" s="156">
        <v>2</v>
      </c>
      <c r="Z65" s="156">
        <v>0</v>
      </c>
      <c r="AA65" s="156">
        <v>0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156"/>
      <c r="AL65" s="156"/>
      <c r="AM65" s="156"/>
      <c r="AN65" s="26"/>
      <c r="AO65" s="26"/>
      <c r="AP65" s="26"/>
      <c r="AQ65" s="50">
        <f t="shared" si="7"/>
        <v>618</v>
      </c>
      <c r="AR65" s="50">
        <f t="shared" si="7"/>
        <v>1343.39642</v>
      </c>
      <c r="AS65" s="50">
        <f t="shared" si="7"/>
        <v>491707.5734168691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84"/>
      <c r="E66" s="84"/>
      <c r="F66" s="84"/>
      <c r="G66" s="84"/>
      <c r="H66" s="96"/>
      <c r="I66" s="96"/>
      <c r="J66" s="27">
        <f t="shared" si="6"/>
        <v>0</v>
      </c>
      <c r="K66" s="27">
        <f t="shared" si="6"/>
        <v>0</v>
      </c>
      <c r="L66" s="27">
        <f t="shared" si="6"/>
        <v>0</v>
      </c>
      <c r="M66" s="126"/>
      <c r="N66" s="126"/>
      <c r="O66" s="16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155"/>
      <c r="AL66" s="155"/>
      <c r="AM66" s="155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85"/>
      <c r="E67" s="85"/>
      <c r="F67" s="85"/>
      <c r="G67" s="85"/>
      <c r="H67" s="97"/>
      <c r="I67" s="97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27"/>
      <c r="N67" s="127"/>
      <c r="O67" s="16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156"/>
      <c r="AL67" s="156"/>
      <c r="AM67" s="15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39</v>
      </c>
      <c r="E68" s="27">
        <f t="shared" si="14"/>
        <v>20.523900000000001</v>
      </c>
      <c r="F68" s="27">
        <f t="shared" si="14"/>
        <v>14416.299811731409</v>
      </c>
      <c r="G68" s="27">
        <f t="shared" si="14"/>
        <v>342</v>
      </c>
      <c r="H68" s="174">
        <f t="shared" si="14"/>
        <v>663.97023000000002</v>
      </c>
      <c r="I68" s="174">
        <f t="shared" si="14"/>
        <v>270139.54099999997</v>
      </c>
      <c r="J68" s="27">
        <f t="shared" si="6"/>
        <v>381</v>
      </c>
      <c r="K68" s="27">
        <f t="shared" si="6"/>
        <v>684.49413000000004</v>
      </c>
      <c r="L68" s="27">
        <f t="shared" si="6"/>
        <v>284555.84081173135</v>
      </c>
      <c r="M68" s="27">
        <f t="shared" ref="M68:R68" si="15">+M61+M64+M66</f>
        <v>2740</v>
      </c>
      <c r="N68" s="27">
        <f t="shared" si="15"/>
        <v>996.69409999999993</v>
      </c>
      <c r="O68" s="27">
        <f t="shared" si="15"/>
        <v>475777.13599999994</v>
      </c>
      <c r="P68" s="155">
        <f t="shared" si="15"/>
        <v>2126</v>
      </c>
      <c r="Q68" s="155">
        <f t="shared" si="15"/>
        <v>3451.4117000000001</v>
      </c>
      <c r="R68" s="155">
        <f t="shared" si="15"/>
        <v>809270.7159999999</v>
      </c>
      <c r="S68" s="27"/>
      <c r="T68" s="27"/>
      <c r="U68" s="27"/>
      <c r="V68" s="27">
        <f t="shared" si="4"/>
        <v>2126</v>
      </c>
      <c r="W68" s="27">
        <f t="shared" si="1"/>
        <v>3451.4117000000001</v>
      </c>
      <c r="X68" s="27">
        <f t="shared" si="1"/>
        <v>809270.7159999999</v>
      </c>
      <c r="Y68" s="155">
        <f t="shared" ref="Y68:AD68" si="16">+Y61+Y64+Y66</f>
        <v>514</v>
      </c>
      <c r="Z68" s="155">
        <f t="shared" si="16"/>
        <v>1799.9906000000001</v>
      </c>
      <c r="AA68" s="155">
        <f t="shared" si="16"/>
        <v>208599.11199999999</v>
      </c>
      <c r="AB68" s="27">
        <f t="shared" si="16"/>
        <v>2431</v>
      </c>
      <c r="AC68" s="27">
        <f t="shared" si="16"/>
        <v>217.33406999999997</v>
      </c>
      <c r="AD68" s="27">
        <f t="shared" si="16"/>
        <v>87481.631999999983</v>
      </c>
      <c r="AE68" s="27">
        <f>AE61+AE62+AE64+AE66</f>
        <v>129</v>
      </c>
      <c r="AF68" s="27">
        <f>+AF61+AF64+AF66</f>
        <v>20.968299999999999</v>
      </c>
      <c r="AG68" s="27">
        <f>AG61+AG62+AG64+AG66</f>
        <v>18323.513999999999</v>
      </c>
      <c r="AH68" s="27">
        <f t="shared" ref="AH68:AJ68" si="17">AH61+AH62+AH64+AH66</f>
        <v>142</v>
      </c>
      <c r="AI68" s="27">
        <f>+AI61+AI64+AI66</f>
        <v>41.210660000000004</v>
      </c>
      <c r="AJ68" s="27">
        <f t="shared" si="17"/>
        <v>26819.855</v>
      </c>
      <c r="AK68" s="155">
        <f>AK61+AK62+AK64+AK66</f>
        <v>240</v>
      </c>
      <c r="AL68" s="155">
        <f>+AL61+AL64+AL66</f>
        <v>21.944600000000001</v>
      </c>
      <c r="AM68" s="155">
        <f>AM61+AM62+AM64+AM66</f>
        <v>9735.1949999999997</v>
      </c>
      <c r="AN68" s="27">
        <f>AN61+AN62+AN64+AN66</f>
        <v>480</v>
      </c>
      <c r="AO68" s="27">
        <f>+AO61+AO64+AO66</f>
        <v>26.59779</v>
      </c>
      <c r="AP68" s="27">
        <f>+AP61+AP64+AP66+AP62</f>
        <v>23847.038</v>
      </c>
      <c r="AQ68" s="155">
        <f t="shared" si="7"/>
        <v>9183</v>
      </c>
      <c r="AR68" s="155">
        <f t="shared" si="7"/>
        <v>7260.6459500000001</v>
      </c>
      <c r="AS68" s="155">
        <f t="shared" si="7"/>
        <v>1944410.0388117312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8">+D63+D65+D67</f>
        <v>469</v>
      </c>
      <c r="E69" s="26">
        <f t="shared" si="18"/>
        <v>437.14592000000005</v>
      </c>
      <c r="F69" s="26">
        <f t="shared" si="18"/>
        <v>347591.5331882686</v>
      </c>
      <c r="G69" s="26">
        <f t="shared" si="18"/>
        <v>119</v>
      </c>
      <c r="H69" s="175">
        <f t="shared" si="18"/>
        <v>1390.2197999999999</v>
      </c>
      <c r="I69" s="175">
        <f t="shared" si="18"/>
        <v>601113.74399999995</v>
      </c>
      <c r="J69" s="204">
        <f t="shared" si="6"/>
        <v>588</v>
      </c>
      <c r="K69" s="204">
        <f t="shared" si="6"/>
        <v>1827.3657199999998</v>
      </c>
      <c r="L69" s="204">
        <f t="shared" si="6"/>
        <v>948705.27718826849</v>
      </c>
      <c r="M69" s="26">
        <f t="shared" ref="M69:R69" si="19">+M63+M65+M67</f>
        <v>153</v>
      </c>
      <c r="N69" s="26">
        <f t="shared" si="19"/>
        <v>728.6040999999999</v>
      </c>
      <c r="O69" s="26">
        <f t="shared" si="19"/>
        <v>176942.45499999999</v>
      </c>
      <c r="P69" s="156">
        <f t="shared" si="19"/>
        <v>115</v>
      </c>
      <c r="Q69" s="156">
        <f t="shared" si="19"/>
        <v>4298.0312000000004</v>
      </c>
      <c r="R69" s="156">
        <f t="shared" si="19"/>
        <v>733223.15700000001</v>
      </c>
      <c r="S69" s="26"/>
      <c r="T69" s="26"/>
      <c r="U69" s="26"/>
      <c r="V69" s="204">
        <f t="shared" si="4"/>
        <v>115</v>
      </c>
      <c r="W69" s="204">
        <f t="shared" si="1"/>
        <v>4298.0312000000004</v>
      </c>
      <c r="X69" s="204">
        <f t="shared" si="1"/>
        <v>733223.15700000001</v>
      </c>
      <c r="Y69" s="156">
        <f t="shared" ref="Y69:AA69" si="20">+Y63+Y65+Y67</f>
        <v>17</v>
      </c>
      <c r="Z69" s="156">
        <f t="shared" si="20"/>
        <v>198.82300000000001</v>
      </c>
      <c r="AA69" s="156">
        <f t="shared" si="20"/>
        <v>31580.644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156">
        <f>+AK63+AK65+AK67</f>
        <v>1</v>
      </c>
      <c r="AL69" s="156">
        <f>+AL63+AL65+AL67</f>
        <v>3.4599999999999999E-2</v>
      </c>
      <c r="AM69" s="156">
        <f>+AM63+AM65+AM67</f>
        <v>17.975999999999999</v>
      </c>
      <c r="AN69" s="26"/>
      <c r="AO69" s="26"/>
      <c r="AP69" s="26"/>
      <c r="AQ69" s="50">
        <f t="shared" si="7"/>
        <v>874</v>
      </c>
      <c r="AR69" s="50">
        <f t="shared" si="7"/>
        <v>7052.85862</v>
      </c>
      <c r="AS69" s="50">
        <f t="shared" si="7"/>
        <v>1890469.5091882688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176"/>
      <c r="I70" s="176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162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1">D68+D69</f>
        <v>508</v>
      </c>
      <c r="E71" s="40">
        <f t="shared" si="21"/>
        <v>457.66982000000007</v>
      </c>
      <c r="F71" s="40">
        <f t="shared" si="21"/>
        <v>362007.83299999998</v>
      </c>
      <c r="G71" s="40">
        <f t="shared" si="21"/>
        <v>461</v>
      </c>
      <c r="H71" s="176">
        <f t="shared" si="21"/>
        <v>2054.1900299999998</v>
      </c>
      <c r="I71" s="176">
        <f t="shared" si="21"/>
        <v>871253.28499999992</v>
      </c>
      <c r="J71" s="205">
        <f t="shared" si="6"/>
        <v>969</v>
      </c>
      <c r="K71" s="205">
        <f t="shared" si="6"/>
        <v>2511.8598499999998</v>
      </c>
      <c r="L71" s="205">
        <f t="shared" si="6"/>
        <v>1233261.1179999998</v>
      </c>
      <c r="M71" s="40">
        <f t="shared" ref="M71:R71" si="22">M68+M69</f>
        <v>2893</v>
      </c>
      <c r="N71" s="40">
        <f t="shared" si="22"/>
        <v>1725.2981999999997</v>
      </c>
      <c r="O71" s="40">
        <f t="shared" si="22"/>
        <v>652719.5909999999</v>
      </c>
      <c r="P71" s="162">
        <f t="shared" si="22"/>
        <v>2241</v>
      </c>
      <c r="Q71" s="40">
        <f t="shared" si="22"/>
        <v>7749.4429</v>
      </c>
      <c r="R71" s="40">
        <f t="shared" si="22"/>
        <v>1542493.8729999999</v>
      </c>
      <c r="S71" s="40"/>
      <c r="T71" s="40"/>
      <c r="U71" s="40"/>
      <c r="V71" s="205">
        <f t="shared" si="4"/>
        <v>2241</v>
      </c>
      <c r="W71" s="205">
        <f t="shared" si="4"/>
        <v>7749.4429</v>
      </c>
      <c r="X71" s="205">
        <f t="shared" si="4"/>
        <v>1542493.8729999999</v>
      </c>
      <c r="Y71" s="162">
        <f t="shared" ref="Y71:AP71" si="23">Y68+Y69</f>
        <v>531</v>
      </c>
      <c r="Z71" s="40">
        <f t="shared" si="23"/>
        <v>1998.8136000000002</v>
      </c>
      <c r="AA71" s="40">
        <f t="shared" si="23"/>
        <v>240179.75599999999</v>
      </c>
      <c r="AB71" s="40">
        <f t="shared" si="23"/>
        <v>2431</v>
      </c>
      <c r="AC71" s="40">
        <f t="shared" si="23"/>
        <v>217.33406999999997</v>
      </c>
      <c r="AD71" s="40">
        <f t="shared" si="23"/>
        <v>87481.631999999983</v>
      </c>
      <c r="AE71" s="40">
        <f t="shared" si="23"/>
        <v>129</v>
      </c>
      <c r="AF71" s="40">
        <f t="shared" si="23"/>
        <v>20.968299999999999</v>
      </c>
      <c r="AG71" s="40">
        <f t="shared" si="23"/>
        <v>18323.513999999999</v>
      </c>
      <c r="AH71" s="40">
        <f t="shared" si="23"/>
        <v>142</v>
      </c>
      <c r="AI71" s="40">
        <f t="shared" si="23"/>
        <v>41.210660000000004</v>
      </c>
      <c r="AJ71" s="40">
        <f t="shared" si="23"/>
        <v>26819.855</v>
      </c>
      <c r="AK71" s="162">
        <f t="shared" si="23"/>
        <v>241</v>
      </c>
      <c r="AL71" s="40">
        <f t="shared" si="23"/>
        <v>21.979200000000002</v>
      </c>
      <c r="AM71" s="40">
        <f t="shared" si="23"/>
        <v>9753.1710000000003</v>
      </c>
      <c r="AN71" s="40">
        <f t="shared" si="23"/>
        <v>480</v>
      </c>
      <c r="AO71" s="40">
        <f t="shared" si="23"/>
        <v>26.59779</v>
      </c>
      <c r="AP71" s="40">
        <f t="shared" si="23"/>
        <v>23847.038</v>
      </c>
      <c r="AQ71" s="51">
        <f t="shared" si="7"/>
        <v>10057</v>
      </c>
      <c r="AR71" s="51">
        <f t="shared" si="7"/>
        <v>14313.504570000001</v>
      </c>
      <c r="AS71" s="51">
        <f t="shared" si="7"/>
        <v>3834879.548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85</v>
      </c>
    </row>
    <row r="73" spans="1:49">
      <c r="AR73" s="42"/>
      <c r="AS73" s="42"/>
    </row>
    <row r="74" spans="1:49">
      <c r="D74" s="42"/>
      <c r="E74" s="42"/>
      <c r="G74" s="42"/>
      <c r="H74" s="111"/>
      <c r="M74" s="42"/>
      <c r="N74" s="42"/>
      <c r="P74" s="42"/>
      <c r="Q74" s="42"/>
      <c r="Y74" s="42"/>
      <c r="Z74" s="42"/>
    </row>
    <row r="75" spans="1:49">
      <c r="D75" s="42"/>
      <c r="E75" s="42"/>
      <c r="G75" s="42"/>
      <c r="H75" s="111"/>
      <c r="M75" s="42"/>
      <c r="N75" s="42"/>
      <c r="P75" s="42"/>
      <c r="Q75" s="42"/>
      <c r="Y75" s="42"/>
      <c r="Z75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7"/>
  <sheetViews>
    <sheetView topLeftCell="P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03" customWidth="1"/>
    <col min="8" max="8" width="17.625" style="103" customWidth="1"/>
    <col min="9" max="9" width="23.625" style="103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" customWidth="1"/>
    <col min="29" max="29" width="17.625" style="1" customWidth="1"/>
    <col min="30" max="30" width="23.625" style="1" customWidth="1"/>
    <col min="31" max="31" width="13.625" style="1" customWidth="1"/>
    <col min="32" max="32" width="17.625" style="1" customWidth="1"/>
    <col min="33" max="33" width="23.625" style="1" customWidth="1"/>
    <col min="34" max="34" width="13.625" style="1" customWidth="1"/>
    <col min="35" max="35" width="17.625" style="1" customWidth="1"/>
    <col min="36" max="36" width="23.625" style="1" customWidth="1"/>
    <col min="37" max="37" width="13.625" style="1" customWidth="1"/>
    <col min="38" max="38" width="17.625" style="1" customWidth="1"/>
    <col min="39" max="39" width="23.625" style="1" customWidth="1"/>
    <col min="40" max="40" width="13.625" style="1" customWidth="1"/>
    <col min="41" max="41" width="17.625" style="1" customWidth="1"/>
    <col min="42" max="42" width="23.625" style="1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1</v>
      </c>
      <c r="C2" s="4"/>
      <c r="D2" s="5"/>
      <c r="E2" s="5"/>
      <c r="F2" s="5"/>
      <c r="G2" s="73"/>
      <c r="H2" s="73"/>
      <c r="I2" s="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 t="s">
        <v>107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4" t="s">
        <v>15</v>
      </c>
      <c r="H4" s="154" t="s">
        <v>16</v>
      </c>
      <c r="I4" s="154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3" t="s">
        <v>15</v>
      </c>
      <c r="AC4" s="153" t="s">
        <v>16</v>
      </c>
      <c r="AD4" s="153" t="s">
        <v>17</v>
      </c>
      <c r="AE4" s="153" t="s">
        <v>15</v>
      </c>
      <c r="AF4" s="153" t="s">
        <v>16</v>
      </c>
      <c r="AG4" s="153" t="s">
        <v>17</v>
      </c>
      <c r="AH4" s="153" t="s">
        <v>15</v>
      </c>
      <c r="AI4" s="153" t="s">
        <v>16</v>
      </c>
      <c r="AJ4" s="153" t="s">
        <v>17</v>
      </c>
      <c r="AK4" s="153" t="s">
        <v>15</v>
      </c>
      <c r="AL4" s="153" t="s">
        <v>16</v>
      </c>
      <c r="AM4" s="153" t="s">
        <v>17</v>
      </c>
      <c r="AN4" s="153" t="s">
        <v>15</v>
      </c>
      <c r="AO4" s="153" t="s">
        <v>16</v>
      </c>
      <c r="AP4" s="153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4" t="s">
        <v>18</v>
      </c>
      <c r="H5" s="144" t="s">
        <v>19</v>
      </c>
      <c r="I5" s="144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5" t="s">
        <v>18</v>
      </c>
      <c r="AC5" s="145" t="s">
        <v>19</v>
      </c>
      <c r="AD5" s="145" t="s">
        <v>20</v>
      </c>
      <c r="AE5" s="145" t="s">
        <v>18</v>
      </c>
      <c r="AF5" s="145" t="s">
        <v>19</v>
      </c>
      <c r="AG5" s="145" t="s">
        <v>20</v>
      </c>
      <c r="AH5" s="145" t="s">
        <v>18</v>
      </c>
      <c r="AI5" s="145" t="s">
        <v>19</v>
      </c>
      <c r="AJ5" s="145" t="s">
        <v>20</v>
      </c>
      <c r="AK5" s="145" t="s">
        <v>18</v>
      </c>
      <c r="AL5" s="145" t="s">
        <v>19</v>
      </c>
      <c r="AM5" s="145" t="s">
        <v>20</v>
      </c>
      <c r="AN5" s="145" t="s">
        <v>18</v>
      </c>
      <c r="AO5" s="145" t="s">
        <v>19</v>
      </c>
      <c r="AP5" s="145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19" t="s">
        <v>21</v>
      </c>
      <c r="B6" s="213" t="s">
        <v>22</v>
      </c>
      <c r="C6" s="147" t="s">
        <v>23</v>
      </c>
      <c r="D6" s="69"/>
      <c r="E6" s="69"/>
      <c r="F6" s="69"/>
      <c r="G6" s="155"/>
      <c r="H6" s="155"/>
      <c r="I6" s="155"/>
      <c r="J6" s="27">
        <f>SUM(D6,G6)</f>
        <v>0</v>
      </c>
      <c r="K6" s="27">
        <f t="shared" ref="K6:L6" si="0">SUM(E6,H6)</f>
        <v>0</v>
      </c>
      <c r="L6" s="27">
        <f t="shared" si="0"/>
        <v>0</v>
      </c>
      <c r="M6" s="155"/>
      <c r="N6" s="155"/>
      <c r="O6" s="15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W69" si="1">SUM(Q6,T6)</f>
        <v>0</v>
      </c>
      <c r="X6" s="27">
        <f t="shared" ref="X6:X69" si="2">SUM(R6,U6)</f>
        <v>0</v>
      </c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>
        <f>SUM(J6,M6,V6,Y6,AB6,AE6,AH6,AK6,AN6)</f>
        <v>0</v>
      </c>
      <c r="AR6" s="155">
        <f t="shared" ref="AR6:AS21" si="3">SUM(K6,N6,W6,Z6,AC6,AF6,AI6,AL6,AO6)</f>
        <v>0</v>
      </c>
      <c r="AS6" s="155">
        <f t="shared" si="3"/>
        <v>0</v>
      </c>
      <c r="AT6" s="34" t="s">
        <v>23</v>
      </c>
      <c r="AU6" s="215" t="s">
        <v>22</v>
      </c>
      <c r="AV6" s="23" t="s">
        <v>21</v>
      </c>
      <c r="AW6" s="12"/>
    </row>
    <row r="7" spans="1:49" ht="21.95" customHeight="1">
      <c r="A7" s="19"/>
      <c r="B7" s="214"/>
      <c r="C7" s="148" t="s">
        <v>24</v>
      </c>
      <c r="D7" s="70"/>
      <c r="E7" s="70"/>
      <c r="F7" s="45"/>
      <c r="G7" s="156"/>
      <c r="H7" s="156"/>
      <c r="I7" s="156"/>
      <c r="J7" s="204">
        <f>SUM(D7,G7)</f>
        <v>0</v>
      </c>
      <c r="K7" s="204">
        <f t="shared" ref="K7:K8" si="4">SUM(E7,H7)</f>
        <v>0</v>
      </c>
      <c r="L7" s="204">
        <f t="shared" ref="L7:L8" si="5">SUM(F7,I7)</f>
        <v>0</v>
      </c>
      <c r="M7" s="156"/>
      <c r="N7" s="156"/>
      <c r="O7" s="15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2"/>
        <v>0</v>
      </c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50">
        <f>SUM(J7,M7,V7,Y7,AB7,AE7,AH7,AK7,AN7)</f>
        <v>0</v>
      </c>
      <c r="AR7" s="50">
        <f>SUM(K7,N7,W7,Z7,AC7,AF7,AI7,AL7,AO7)</f>
        <v>0</v>
      </c>
      <c r="AS7" s="50">
        <f t="shared" si="3"/>
        <v>0</v>
      </c>
      <c r="AT7" s="66" t="s">
        <v>24</v>
      </c>
      <c r="AU7" s="216"/>
      <c r="AV7" s="23"/>
      <c r="AW7" s="12"/>
    </row>
    <row r="8" spans="1:49" ht="21.95" customHeight="1">
      <c r="A8" s="19" t="s">
        <v>25</v>
      </c>
      <c r="B8" s="213" t="s">
        <v>26</v>
      </c>
      <c r="C8" s="149" t="s">
        <v>23</v>
      </c>
      <c r="D8" s="69"/>
      <c r="E8" s="69"/>
      <c r="F8" s="69"/>
      <c r="G8" s="155"/>
      <c r="H8" s="155"/>
      <c r="I8" s="155"/>
      <c r="J8" s="27">
        <f t="shared" ref="J8:J57" si="6">SUM(D8,G8)</f>
        <v>0</v>
      </c>
      <c r="K8" s="27">
        <f t="shared" si="4"/>
        <v>0</v>
      </c>
      <c r="L8" s="27">
        <f t="shared" si="5"/>
        <v>0</v>
      </c>
      <c r="M8" s="155"/>
      <c r="N8" s="155"/>
      <c r="O8" s="155"/>
      <c r="P8" s="155"/>
      <c r="Q8" s="155"/>
      <c r="R8" s="155"/>
      <c r="S8" s="27"/>
      <c r="T8" s="27"/>
      <c r="U8" s="27"/>
      <c r="V8" s="27">
        <f t="shared" ref="V8:V71" si="7">SUM(P8,S8)</f>
        <v>0</v>
      </c>
      <c r="W8" s="27">
        <f t="shared" si="1"/>
        <v>0</v>
      </c>
      <c r="X8" s="27">
        <f t="shared" si="2"/>
        <v>0</v>
      </c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>
        <f t="shared" ref="AQ8:AS57" si="8">SUM(J8,M8,V8,Y8,AB8,AE8,AH8,AK8,AN8)</f>
        <v>0</v>
      </c>
      <c r="AR8" s="155">
        <f t="shared" si="8"/>
        <v>0</v>
      </c>
      <c r="AS8" s="155">
        <f t="shared" si="3"/>
        <v>0</v>
      </c>
      <c r="AT8" s="34" t="s">
        <v>23</v>
      </c>
      <c r="AU8" s="215" t="s">
        <v>26</v>
      </c>
      <c r="AV8" s="23" t="s">
        <v>25</v>
      </c>
      <c r="AW8" s="12"/>
    </row>
    <row r="9" spans="1:49" ht="21.95" customHeight="1">
      <c r="A9" s="19"/>
      <c r="B9" s="214"/>
      <c r="C9" s="148" t="s">
        <v>24</v>
      </c>
      <c r="D9" s="70"/>
      <c r="E9" s="70"/>
      <c r="F9" s="70"/>
      <c r="G9" s="156"/>
      <c r="H9" s="156"/>
      <c r="I9" s="156"/>
      <c r="J9" s="204">
        <f t="shared" si="6"/>
        <v>0</v>
      </c>
      <c r="K9" s="204">
        <f t="shared" ref="K9:K57" si="9">SUM(E9,H9)</f>
        <v>0</v>
      </c>
      <c r="L9" s="204">
        <f t="shared" ref="L9:L57" si="10">SUM(F9,I9)</f>
        <v>0</v>
      </c>
      <c r="M9" s="156"/>
      <c r="N9" s="156"/>
      <c r="O9" s="156"/>
      <c r="P9" s="156">
        <v>6</v>
      </c>
      <c r="Q9" s="156">
        <v>484.3</v>
      </c>
      <c r="R9" s="156">
        <v>59474.587</v>
      </c>
      <c r="S9" s="26"/>
      <c r="T9" s="26"/>
      <c r="U9" s="26"/>
      <c r="V9" s="204">
        <f t="shared" si="7"/>
        <v>6</v>
      </c>
      <c r="W9" s="204">
        <f t="shared" si="1"/>
        <v>484.3</v>
      </c>
      <c r="X9" s="204">
        <f t="shared" si="2"/>
        <v>59474.587</v>
      </c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50">
        <f t="shared" si="8"/>
        <v>6</v>
      </c>
      <c r="AR9" s="50">
        <f t="shared" si="8"/>
        <v>484.3</v>
      </c>
      <c r="AS9" s="50">
        <f t="shared" si="3"/>
        <v>59474.587</v>
      </c>
      <c r="AT9" s="66" t="s">
        <v>24</v>
      </c>
      <c r="AU9" s="216"/>
      <c r="AV9" s="23"/>
      <c r="AW9" s="12"/>
    </row>
    <row r="10" spans="1:49" ht="21.95" customHeight="1">
      <c r="A10" s="19" t="s">
        <v>27</v>
      </c>
      <c r="B10" s="213" t="s">
        <v>28</v>
      </c>
      <c r="C10" s="149" t="s">
        <v>23</v>
      </c>
      <c r="D10" s="69"/>
      <c r="E10" s="69"/>
      <c r="F10" s="69"/>
      <c r="G10" s="155"/>
      <c r="H10" s="155"/>
      <c r="I10" s="155"/>
      <c r="J10" s="27">
        <f t="shared" si="6"/>
        <v>0</v>
      </c>
      <c r="K10" s="27">
        <f t="shared" si="9"/>
        <v>0</v>
      </c>
      <c r="L10" s="27">
        <f t="shared" si="10"/>
        <v>0</v>
      </c>
      <c r="M10" s="155"/>
      <c r="N10" s="155"/>
      <c r="O10" s="155"/>
      <c r="P10" s="155"/>
      <c r="Q10" s="155"/>
      <c r="R10" s="155"/>
      <c r="S10" s="27"/>
      <c r="T10" s="27"/>
      <c r="U10" s="27"/>
      <c r="V10" s="27">
        <f t="shared" si="7"/>
        <v>0</v>
      </c>
      <c r="W10" s="27">
        <f t="shared" si="1"/>
        <v>0</v>
      </c>
      <c r="X10" s="27">
        <f t="shared" si="2"/>
        <v>0</v>
      </c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>
        <f t="shared" si="8"/>
        <v>0</v>
      </c>
      <c r="AR10" s="155">
        <f t="shared" si="8"/>
        <v>0</v>
      </c>
      <c r="AS10" s="155">
        <f t="shared" si="3"/>
        <v>0</v>
      </c>
      <c r="AT10" s="34" t="s">
        <v>23</v>
      </c>
      <c r="AU10" s="215" t="s">
        <v>28</v>
      </c>
      <c r="AV10" s="23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156"/>
      <c r="H11" s="156"/>
      <c r="I11" s="156"/>
      <c r="J11" s="204">
        <f t="shared" si="6"/>
        <v>0</v>
      </c>
      <c r="K11" s="204">
        <f t="shared" si="9"/>
        <v>0</v>
      </c>
      <c r="L11" s="204">
        <f t="shared" si="10"/>
        <v>0</v>
      </c>
      <c r="M11" s="156"/>
      <c r="N11" s="156"/>
      <c r="O11" s="156"/>
      <c r="P11" s="156"/>
      <c r="Q11" s="156"/>
      <c r="R11" s="156"/>
      <c r="S11" s="26"/>
      <c r="T11" s="26"/>
      <c r="U11" s="26"/>
      <c r="V11" s="204">
        <f t="shared" si="7"/>
        <v>0</v>
      </c>
      <c r="W11" s="204">
        <f t="shared" si="1"/>
        <v>0</v>
      </c>
      <c r="X11" s="204">
        <f t="shared" si="2"/>
        <v>0</v>
      </c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50">
        <f t="shared" si="8"/>
        <v>0</v>
      </c>
      <c r="AR11" s="50">
        <f t="shared" si="8"/>
        <v>0</v>
      </c>
      <c r="AS11" s="50">
        <f t="shared" si="3"/>
        <v>0</v>
      </c>
      <c r="AT11" s="61" t="s">
        <v>24</v>
      </c>
      <c r="AU11" s="216"/>
      <c r="AV11" s="29"/>
      <c r="AW11" s="12"/>
    </row>
    <row r="12" spans="1:49" ht="21.95" customHeight="1">
      <c r="A12" s="19"/>
      <c r="B12" s="213" t="s">
        <v>29</v>
      </c>
      <c r="C12" s="149" t="s">
        <v>23</v>
      </c>
      <c r="D12" s="69"/>
      <c r="E12" s="69"/>
      <c r="F12" s="69"/>
      <c r="G12" s="155"/>
      <c r="H12" s="155"/>
      <c r="I12" s="155"/>
      <c r="J12" s="27">
        <f t="shared" si="6"/>
        <v>0</v>
      </c>
      <c r="K12" s="27">
        <f t="shared" si="9"/>
        <v>0</v>
      </c>
      <c r="L12" s="27">
        <f t="shared" si="10"/>
        <v>0</v>
      </c>
      <c r="M12" s="155"/>
      <c r="N12" s="155"/>
      <c r="O12" s="155"/>
      <c r="P12" s="155"/>
      <c r="Q12" s="155"/>
      <c r="R12" s="155"/>
      <c r="S12" s="27"/>
      <c r="T12" s="27"/>
      <c r="U12" s="27"/>
      <c r="V12" s="27">
        <f t="shared" si="7"/>
        <v>0</v>
      </c>
      <c r="W12" s="27">
        <f t="shared" si="1"/>
        <v>0</v>
      </c>
      <c r="X12" s="27">
        <f t="shared" si="2"/>
        <v>0</v>
      </c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>
        <f t="shared" si="8"/>
        <v>0</v>
      </c>
      <c r="AR12" s="155">
        <f t="shared" si="8"/>
        <v>0</v>
      </c>
      <c r="AS12" s="155">
        <f t="shared" si="3"/>
        <v>0</v>
      </c>
      <c r="AT12" s="34" t="s">
        <v>23</v>
      </c>
      <c r="AU12" s="215" t="s">
        <v>29</v>
      </c>
      <c r="AV12" s="23"/>
      <c r="AW12" s="12"/>
    </row>
    <row r="13" spans="1:49" ht="21.95" customHeight="1">
      <c r="A13" s="19" t="s">
        <v>30</v>
      </c>
      <c r="B13" s="214"/>
      <c r="C13" s="148" t="s">
        <v>24</v>
      </c>
      <c r="D13" s="70"/>
      <c r="E13" s="70"/>
      <c r="F13" s="70"/>
      <c r="G13" s="156"/>
      <c r="H13" s="156"/>
      <c r="I13" s="156"/>
      <c r="J13" s="204">
        <f t="shared" si="6"/>
        <v>0</v>
      </c>
      <c r="K13" s="204">
        <f t="shared" si="9"/>
        <v>0</v>
      </c>
      <c r="L13" s="204">
        <f t="shared" si="10"/>
        <v>0</v>
      </c>
      <c r="M13" s="156"/>
      <c r="N13" s="156"/>
      <c r="O13" s="156"/>
      <c r="P13" s="156"/>
      <c r="Q13" s="156"/>
      <c r="R13" s="156"/>
      <c r="S13" s="26"/>
      <c r="T13" s="26"/>
      <c r="U13" s="26"/>
      <c r="V13" s="204">
        <f t="shared" si="7"/>
        <v>0</v>
      </c>
      <c r="W13" s="204">
        <f t="shared" si="1"/>
        <v>0</v>
      </c>
      <c r="X13" s="204">
        <f t="shared" si="2"/>
        <v>0</v>
      </c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50">
        <f t="shared" si="8"/>
        <v>0</v>
      </c>
      <c r="AR13" s="50">
        <f t="shared" si="8"/>
        <v>0</v>
      </c>
      <c r="AS13" s="50">
        <f t="shared" si="3"/>
        <v>0</v>
      </c>
      <c r="AT13" s="66" t="s">
        <v>24</v>
      </c>
      <c r="AU13" s="216"/>
      <c r="AV13" s="23" t="s">
        <v>30</v>
      </c>
      <c r="AW13" s="12"/>
    </row>
    <row r="14" spans="1:49" ht="21.95" customHeight="1">
      <c r="A14" s="19"/>
      <c r="B14" s="213" t="s">
        <v>31</v>
      </c>
      <c r="C14" s="149" t="s">
        <v>23</v>
      </c>
      <c r="D14" s="69"/>
      <c r="E14" s="69"/>
      <c r="F14" s="69"/>
      <c r="G14" s="155"/>
      <c r="H14" s="155"/>
      <c r="I14" s="155"/>
      <c r="J14" s="27">
        <f t="shared" si="6"/>
        <v>0</v>
      </c>
      <c r="K14" s="27">
        <f t="shared" si="9"/>
        <v>0</v>
      </c>
      <c r="L14" s="27">
        <f t="shared" si="10"/>
        <v>0</v>
      </c>
      <c r="M14" s="155"/>
      <c r="N14" s="155"/>
      <c r="O14" s="155"/>
      <c r="P14" s="155">
        <v>185</v>
      </c>
      <c r="Q14" s="155">
        <v>1437.194</v>
      </c>
      <c r="R14" s="155">
        <v>159717.44500000001</v>
      </c>
      <c r="S14" s="43"/>
      <c r="T14" s="43"/>
      <c r="U14" s="43"/>
      <c r="V14" s="27">
        <f t="shared" si="7"/>
        <v>185</v>
      </c>
      <c r="W14" s="27">
        <f t="shared" si="1"/>
        <v>1437.194</v>
      </c>
      <c r="X14" s="27">
        <f t="shared" si="2"/>
        <v>159717.44500000001</v>
      </c>
      <c r="Y14" s="155">
        <v>42</v>
      </c>
      <c r="Z14" s="155">
        <v>158.6694</v>
      </c>
      <c r="AA14" s="155">
        <v>18413.185000000001</v>
      </c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>
        <f t="shared" si="8"/>
        <v>227</v>
      </c>
      <c r="AR14" s="155">
        <f t="shared" si="8"/>
        <v>1595.8634</v>
      </c>
      <c r="AS14" s="155">
        <f t="shared" si="3"/>
        <v>178130.63</v>
      </c>
      <c r="AT14" s="67" t="s">
        <v>23</v>
      </c>
      <c r="AU14" s="215" t="s">
        <v>31</v>
      </c>
      <c r="AV14" s="23"/>
      <c r="AW14" s="12"/>
    </row>
    <row r="15" spans="1:49" ht="21.95" customHeight="1">
      <c r="A15" s="19" t="s">
        <v>25</v>
      </c>
      <c r="B15" s="214"/>
      <c r="C15" s="148" t="s">
        <v>24</v>
      </c>
      <c r="D15" s="70"/>
      <c r="E15" s="70"/>
      <c r="F15" s="70"/>
      <c r="G15" s="156"/>
      <c r="H15" s="156"/>
      <c r="I15" s="156"/>
      <c r="J15" s="204">
        <f t="shared" si="6"/>
        <v>0</v>
      </c>
      <c r="K15" s="204">
        <f t="shared" si="9"/>
        <v>0</v>
      </c>
      <c r="L15" s="204">
        <f t="shared" si="10"/>
        <v>0</v>
      </c>
      <c r="M15" s="156"/>
      <c r="N15" s="156"/>
      <c r="O15" s="156"/>
      <c r="P15" s="156"/>
      <c r="Q15" s="156"/>
      <c r="R15" s="156"/>
      <c r="S15" s="44"/>
      <c r="T15" s="44"/>
      <c r="U15" s="44"/>
      <c r="V15" s="204">
        <f t="shared" si="7"/>
        <v>0</v>
      </c>
      <c r="W15" s="204">
        <f t="shared" si="1"/>
        <v>0</v>
      </c>
      <c r="X15" s="204">
        <f t="shared" si="2"/>
        <v>0</v>
      </c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50">
        <f t="shared" si="8"/>
        <v>0</v>
      </c>
      <c r="AR15" s="50">
        <f t="shared" si="8"/>
        <v>0</v>
      </c>
      <c r="AS15" s="50">
        <f t="shared" si="3"/>
        <v>0</v>
      </c>
      <c r="AT15" s="62" t="s">
        <v>24</v>
      </c>
      <c r="AU15" s="216"/>
      <c r="AV15" s="23" t="s">
        <v>25</v>
      </c>
      <c r="AW15" s="12"/>
    </row>
    <row r="16" spans="1:49" ht="21.95" customHeight="1">
      <c r="A16" s="19"/>
      <c r="B16" s="213" t="s">
        <v>32</v>
      </c>
      <c r="C16" s="149" t="s">
        <v>23</v>
      </c>
      <c r="D16" s="69">
        <v>10</v>
      </c>
      <c r="E16" s="69">
        <v>8.8881999999999994</v>
      </c>
      <c r="F16" s="69">
        <v>4472.1691270992615</v>
      </c>
      <c r="G16" s="155"/>
      <c r="H16" s="155"/>
      <c r="I16" s="155"/>
      <c r="J16" s="27">
        <f t="shared" si="6"/>
        <v>10</v>
      </c>
      <c r="K16" s="27">
        <f t="shared" si="9"/>
        <v>8.8881999999999994</v>
      </c>
      <c r="L16" s="27">
        <f t="shared" si="10"/>
        <v>4472.1691270992615</v>
      </c>
      <c r="M16" s="155"/>
      <c r="N16" s="155"/>
      <c r="O16" s="155"/>
      <c r="P16" s="155">
        <v>184</v>
      </c>
      <c r="Q16" s="155">
        <v>321.69319999999999</v>
      </c>
      <c r="R16" s="155">
        <v>95730.611999999994</v>
      </c>
      <c r="S16" s="43"/>
      <c r="T16" s="43"/>
      <c r="U16" s="43"/>
      <c r="V16" s="27">
        <f t="shared" si="7"/>
        <v>184</v>
      </c>
      <c r="W16" s="27">
        <f t="shared" si="1"/>
        <v>321.69319999999999</v>
      </c>
      <c r="X16" s="27">
        <f t="shared" si="2"/>
        <v>95730.611999999994</v>
      </c>
      <c r="Y16" s="155"/>
      <c r="Z16" s="155"/>
      <c r="AA16" s="155"/>
      <c r="AB16" s="155"/>
      <c r="AC16" s="155"/>
      <c r="AD16" s="155"/>
      <c r="AE16" s="155"/>
      <c r="AF16" s="155"/>
      <c r="AG16" s="155"/>
      <c r="AH16" s="155">
        <v>7</v>
      </c>
      <c r="AI16" s="155">
        <v>3.7164999999999999</v>
      </c>
      <c r="AJ16" s="155">
        <v>1354.367</v>
      </c>
      <c r="AK16" s="155"/>
      <c r="AL16" s="155"/>
      <c r="AM16" s="155"/>
      <c r="AN16" s="155"/>
      <c r="AO16" s="155"/>
      <c r="AP16" s="155"/>
      <c r="AQ16" s="155">
        <f t="shared" si="8"/>
        <v>201</v>
      </c>
      <c r="AR16" s="155">
        <f t="shared" si="8"/>
        <v>334.29789999999997</v>
      </c>
      <c r="AS16" s="155">
        <f t="shared" si="3"/>
        <v>101557.14812709925</v>
      </c>
      <c r="AT16" s="34" t="s">
        <v>23</v>
      </c>
      <c r="AU16" s="215" t="s">
        <v>32</v>
      </c>
      <c r="AV16" s="23"/>
      <c r="AW16" s="12"/>
    </row>
    <row r="17" spans="1:49" ht="21.95" customHeight="1">
      <c r="A17" s="19" t="s">
        <v>27</v>
      </c>
      <c r="B17" s="214"/>
      <c r="C17" s="148" t="s">
        <v>24</v>
      </c>
      <c r="D17" s="70"/>
      <c r="E17" s="70"/>
      <c r="F17" s="70"/>
      <c r="G17" s="156"/>
      <c r="H17" s="156"/>
      <c r="I17" s="156"/>
      <c r="J17" s="204">
        <f t="shared" si="6"/>
        <v>0</v>
      </c>
      <c r="K17" s="204">
        <f t="shared" si="9"/>
        <v>0</v>
      </c>
      <c r="L17" s="204">
        <f t="shared" si="10"/>
        <v>0</v>
      </c>
      <c r="M17" s="156"/>
      <c r="N17" s="156"/>
      <c r="O17" s="156"/>
      <c r="P17" s="156"/>
      <c r="Q17" s="156"/>
      <c r="R17" s="156"/>
      <c r="S17" s="124"/>
      <c r="T17" s="44"/>
      <c r="U17" s="44"/>
      <c r="V17" s="204">
        <f t="shared" si="7"/>
        <v>0</v>
      </c>
      <c r="W17" s="204">
        <f t="shared" si="1"/>
        <v>0</v>
      </c>
      <c r="X17" s="204">
        <f t="shared" si="2"/>
        <v>0</v>
      </c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50">
        <f t="shared" si="8"/>
        <v>0</v>
      </c>
      <c r="AR17" s="50">
        <f t="shared" si="8"/>
        <v>0</v>
      </c>
      <c r="AS17" s="50">
        <f t="shared" si="3"/>
        <v>0</v>
      </c>
      <c r="AT17" s="66" t="s">
        <v>24</v>
      </c>
      <c r="AU17" s="216"/>
      <c r="AV17" s="23" t="s">
        <v>27</v>
      </c>
      <c r="AW17" s="12"/>
    </row>
    <row r="18" spans="1:49" ht="21.95" customHeight="1">
      <c r="A18" s="19"/>
      <c r="B18" s="213" t="s">
        <v>33</v>
      </c>
      <c r="C18" s="149" t="s">
        <v>23</v>
      </c>
      <c r="D18" s="69"/>
      <c r="E18" s="69"/>
      <c r="F18" s="69"/>
      <c r="G18" s="155"/>
      <c r="H18" s="155"/>
      <c r="I18" s="155"/>
      <c r="J18" s="27">
        <f t="shared" si="6"/>
        <v>0</v>
      </c>
      <c r="K18" s="27">
        <f t="shared" si="9"/>
        <v>0</v>
      </c>
      <c r="L18" s="27">
        <f t="shared" si="10"/>
        <v>0</v>
      </c>
      <c r="M18" s="155"/>
      <c r="N18" s="155"/>
      <c r="O18" s="155"/>
      <c r="P18" s="155"/>
      <c r="Q18" s="155"/>
      <c r="R18" s="155"/>
      <c r="S18" s="157"/>
      <c r="T18" s="43"/>
      <c r="U18" s="43"/>
      <c r="V18" s="27">
        <f t="shared" si="7"/>
        <v>0</v>
      </c>
      <c r="W18" s="27">
        <f t="shared" si="1"/>
        <v>0</v>
      </c>
      <c r="X18" s="27">
        <f t="shared" si="2"/>
        <v>0</v>
      </c>
      <c r="Y18" s="155"/>
      <c r="Z18" s="155"/>
      <c r="AA18" s="155"/>
      <c r="AB18" s="155"/>
      <c r="AC18" s="155"/>
      <c r="AD18" s="155"/>
      <c r="AE18" s="155">
        <v>88</v>
      </c>
      <c r="AF18" s="155">
        <v>7.3981000000000003</v>
      </c>
      <c r="AG18" s="155">
        <v>9430.6949999999997</v>
      </c>
      <c r="AH18" s="155">
        <v>5</v>
      </c>
      <c r="AI18" s="155">
        <v>0.2271</v>
      </c>
      <c r="AJ18" s="155">
        <v>109.169</v>
      </c>
      <c r="AK18" s="155"/>
      <c r="AL18" s="155"/>
      <c r="AM18" s="155"/>
      <c r="AN18" s="155"/>
      <c r="AO18" s="155"/>
      <c r="AP18" s="155"/>
      <c r="AQ18" s="155">
        <f t="shared" si="8"/>
        <v>93</v>
      </c>
      <c r="AR18" s="155">
        <f t="shared" si="8"/>
        <v>7.6252000000000004</v>
      </c>
      <c r="AS18" s="155">
        <f t="shared" si="3"/>
        <v>9539.8639999999996</v>
      </c>
      <c r="AT18" s="34" t="s">
        <v>23</v>
      </c>
      <c r="AU18" s="215" t="s">
        <v>33</v>
      </c>
      <c r="AV18" s="23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156"/>
      <c r="H19" s="156"/>
      <c r="I19" s="156"/>
      <c r="J19" s="204">
        <f t="shared" si="6"/>
        <v>0</v>
      </c>
      <c r="K19" s="204">
        <f t="shared" si="9"/>
        <v>0</v>
      </c>
      <c r="L19" s="204">
        <f t="shared" si="10"/>
        <v>0</v>
      </c>
      <c r="M19" s="156"/>
      <c r="N19" s="156"/>
      <c r="O19" s="156"/>
      <c r="P19" s="156"/>
      <c r="Q19" s="156"/>
      <c r="R19" s="156"/>
      <c r="S19" s="44"/>
      <c r="T19" s="44"/>
      <c r="U19" s="44"/>
      <c r="V19" s="204">
        <f t="shared" si="7"/>
        <v>0</v>
      </c>
      <c r="W19" s="204">
        <f t="shared" si="1"/>
        <v>0</v>
      </c>
      <c r="X19" s="204">
        <f t="shared" si="2"/>
        <v>0</v>
      </c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50">
        <f t="shared" si="8"/>
        <v>0</v>
      </c>
      <c r="AR19" s="50">
        <f t="shared" si="8"/>
        <v>0</v>
      </c>
      <c r="AS19" s="50">
        <f t="shared" si="3"/>
        <v>0</v>
      </c>
      <c r="AT19" s="61" t="s">
        <v>24</v>
      </c>
      <c r="AU19" s="216"/>
      <c r="AV19" s="29"/>
      <c r="AW19" s="12"/>
    </row>
    <row r="20" spans="1:49" ht="21.95" customHeight="1">
      <c r="A20" s="19" t="s">
        <v>34</v>
      </c>
      <c r="B20" s="213" t="s">
        <v>35</v>
      </c>
      <c r="C20" s="149" t="s">
        <v>23</v>
      </c>
      <c r="D20" s="69"/>
      <c r="E20" s="69"/>
      <c r="F20" s="69"/>
      <c r="G20" s="155"/>
      <c r="H20" s="155"/>
      <c r="I20" s="155"/>
      <c r="J20" s="27">
        <f t="shared" si="6"/>
        <v>0</v>
      </c>
      <c r="K20" s="27">
        <f t="shared" si="9"/>
        <v>0</v>
      </c>
      <c r="L20" s="27">
        <f t="shared" si="10"/>
        <v>0</v>
      </c>
      <c r="M20" s="155"/>
      <c r="N20" s="155"/>
      <c r="O20" s="155"/>
      <c r="P20" s="155"/>
      <c r="Q20" s="155"/>
      <c r="R20" s="155"/>
      <c r="S20" s="43"/>
      <c r="T20" s="43"/>
      <c r="U20" s="43"/>
      <c r="V20" s="27">
        <f t="shared" si="7"/>
        <v>0</v>
      </c>
      <c r="W20" s="27">
        <f t="shared" si="1"/>
        <v>0</v>
      </c>
      <c r="X20" s="27">
        <f t="shared" si="2"/>
        <v>0</v>
      </c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>
        <f t="shared" si="8"/>
        <v>0</v>
      </c>
      <c r="AR20" s="155">
        <f t="shared" si="8"/>
        <v>0</v>
      </c>
      <c r="AS20" s="155">
        <f t="shared" si="3"/>
        <v>0</v>
      </c>
      <c r="AT20" s="34" t="s">
        <v>23</v>
      </c>
      <c r="AU20" s="215" t="s">
        <v>35</v>
      </c>
      <c r="AV20" s="23" t="s">
        <v>34</v>
      </c>
      <c r="AW20" s="12"/>
    </row>
    <row r="21" spans="1:49" ht="21.95" customHeight="1">
      <c r="A21" s="19" t="s">
        <v>25</v>
      </c>
      <c r="B21" s="214"/>
      <c r="C21" s="148" t="s">
        <v>24</v>
      </c>
      <c r="D21" s="70"/>
      <c r="E21" s="70"/>
      <c r="F21" s="70"/>
      <c r="G21" s="156"/>
      <c r="H21" s="156"/>
      <c r="I21" s="156"/>
      <c r="J21" s="204">
        <f t="shared" si="6"/>
        <v>0</v>
      </c>
      <c r="K21" s="204">
        <f t="shared" si="9"/>
        <v>0</v>
      </c>
      <c r="L21" s="204">
        <f t="shared" si="10"/>
        <v>0</v>
      </c>
      <c r="M21" s="156"/>
      <c r="N21" s="156"/>
      <c r="O21" s="156"/>
      <c r="P21" s="156"/>
      <c r="Q21" s="156"/>
      <c r="R21" s="156"/>
      <c r="S21" s="44"/>
      <c r="T21" s="44"/>
      <c r="U21" s="44"/>
      <c r="V21" s="204">
        <f t="shared" si="7"/>
        <v>0</v>
      </c>
      <c r="W21" s="204">
        <f t="shared" si="1"/>
        <v>0</v>
      </c>
      <c r="X21" s="204">
        <f t="shared" si="2"/>
        <v>0</v>
      </c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50">
        <f t="shared" si="8"/>
        <v>0</v>
      </c>
      <c r="AR21" s="50">
        <f t="shared" si="8"/>
        <v>0</v>
      </c>
      <c r="AS21" s="50">
        <f t="shared" si="3"/>
        <v>0</v>
      </c>
      <c r="AT21" s="66" t="s">
        <v>24</v>
      </c>
      <c r="AU21" s="216"/>
      <c r="AV21" s="23" t="s">
        <v>25</v>
      </c>
      <c r="AW21" s="12"/>
    </row>
    <row r="22" spans="1:49" ht="21.95" customHeight="1">
      <c r="A22" s="19" t="s">
        <v>27</v>
      </c>
      <c r="B22" s="213" t="s">
        <v>36</v>
      </c>
      <c r="C22" s="149" t="s">
        <v>23</v>
      </c>
      <c r="D22" s="69"/>
      <c r="E22" s="69"/>
      <c r="F22" s="69"/>
      <c r="G22" s="155"/>
      <c r="H22" s="155"/>
      <c r="I22" s="155"/>
      <c r="J22" s="27">
        <f t="shared" si="6"/>
        <v>0</v>
      </c>
      <c r="K22" s="27">
        <f t="shared" si="9"/>
        <v>0</v>
      </c>
      <c r="L22" s="27">
        <f t="shared" si="10"/>
        <v>0</v>
      </c>
      <c r="M22" s="155"/>
      <c r="N22" s="155"/>
      <c r="O22" s="155"/>
      <c r="P22" s="155"/>
      <c r="Q22" s="155"/>
      <c r="R22" s="155"/>
      <c r="S22" s="43"/>
      <c r="T22" s="43"/>
      <c r="U22" s="43"/>
      <c r="V22" s="27">
        <f t="shared" si="7"/>
        <v>0</v>
      </c>
      <c r="W22" s="27">
        <f t="shared" si="1"/>
        <v>0</v>
      </c>
      <c r="X22" s="27">
        <f t="shared" si="2"/>
        <v>0</v>
      </c>
      <c r="Y22" s="155"/>
      <c r="Z22" s="155"/>
      <c r="AA22" s="155"/>
      <c r="AB22" s="155">
        <v>1</v>
      </c>
      <c r="AC22" s="155">
        <v>0.112</v>
      </c>
      <c r="AD22" s="155">
        <v>32.246000000000002</v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>
        <f t="shared" si="8"/>
        <v>1</v>
      </c>
      <c r="AR22" s="155">
        <f t="shared" si="8"/>
        <v>0.112</v>
      </c>
      <c r="AS22" s="155">
        <f t="shared" si="8"/>
        <v>32.246000000000002</v>
      </c>
      <c r="AT22" s="34" t="s">
        <v>23</v>
      </c>
      <c r="AU22" s="215" t="s">
        <v>36</v>
      </c>
      <c r="AV22" s="23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156"/>
      <c r="H23" s="156"/>
      <c r="I23" s="156"/>
      <c r="J23" s="204">
        <f t="shared" si="6"/>
        <v>0</v>
      </c>
      <c r="K23" s="204">
        <f t="shared" si="9"/>
        <v>0</v>
      </c>
      <c r="L23" s="204">
        <f t="shared" si="10"/>
        <v>0</v>
      </c>
      <c r="M23" s="156"/>
      <c r="N23" s="156"/>
      <c r="O23" s="156"/>
      <c r="P23" s="156"/>
      <c r="Q23" s="156"/>
      <c r="R23" s="156"/>
      <c r="S23" s="44"/>
      <c r="T23" s="44"/>
      <c r="U23" s="44"/>
      <c r="V23" s="204">
        <f t="shared" si="7"/>
        <v>0</v>
      </c>
      <c r="W23" s="204">
        <f t="shared" si="1"/>
        <v>0</v>
      </c>
      <c r="X23" s="204">
        <f t="shared" si="2"/>
        <v>0</v>
      </c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50">
        <f t="shared" si="8"/>
        <v>0</v>
      </c>
      <c r="AR23" s="50">
        <f t="shared" si="8"/>
        <v>0</v>
      </c>
      <c r="AS23" s="50">
        <f t="shared" si="8"/>
        <v>0</v>
      </c>
      <c r="AT23" s="61" t="s">
        <v>24</v>
      </c>
      <c r="AU23" s="216"/>
      <c r="AV23" s="29"/>
      <c r="AW23" s="12"/>
    </row>
    <row r="24" spans="1:49" ht="21.95" customHeight="1">
      <c r="A24" s="19"/>
      <c r="B24" s="213" t="s">
        <v>37</v>
      </c>
      <c r="C24" s="149" t="s">
        <v>23</v>
      </c>
      <c r="D24" s="69"/>
      <c r="E24" s="69"/>
      <c r="F24" s="69"/>
      <c r="G24" s="155"/>
      <c r="H24" s="155"/>
      <c r="I24" s="155"/>
      <c r="J24" s="27">
        <f t="shared" si="6"/>
        <v>0</v>
      </c>
      <c r="K24" s="27">
        <f t="shared" si="9"/>
        <v>0</v>
      </c>
      <c r="L24" s="27">
        <f t="shared" si="10"/>
        <v>0</v>
      </c>
      <c r="M24" s="155">
        <v>20</v>
      </c>
      <c r="N24" s="155">
        <v>75.094399999999993</v>
      </c>
      <c r="O24" s="155">
        <v>14986.983</v>
      </c>
      <c r="P24" s="155"/>
      <c r="Q24" s="155"/>
      <c r="R24" s="155"/>
      <c r="S24" s="43"/>
      <c r="T24" s="43"/>
      <c r="U24" s="43"/>
      <c r="V24" s="27">
        <f t="shared" si="7"/>
        <v>0</v>
      </c>
      <c r="W24" s="27">
        <f t="shared" si="1"/>
        <v>0</v>
      </c>
      <c r="X24" s="27">
        <f t="shared" si="2"/>
        <v>0</v>
      </c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>
        <f t="shared" si="8"/>
        <v>20</v>
      </c>
      <c r="AR24" s="155">
        <f t="shared" si="8"/>
        <v>75.094399999999993</v>
      </c>
      <c r="AS24" s="155">
        <f t="shared" si="8"/>
        <v>14986.983</v>
      </c>
      <c r="AT24" s="34" t="s">
        <v>23</v>
      </c>
      <c r="AU24" s="215" t="s">
        <v>37</v>
      </c>
      <c r="AV24" s="23"/>
      <c r="AW24" s="12"/>
    </row>
    <row r="25" spans="1:49" ht="21.95" customHeight="1">
      <c r="A25" s="19" t="s">
        <v>38</v>
      </c>
      <c r="B25" s="214"/>
      <c r="C25" s="148" t="s">
        <v>24</v>
      </c>
      <c r="D25" s="70"/>
      <c r="E25" s="70"/>
      <c r="F25" s="70"/>
      <c r="G25" s="156"/>
      <c r="H25" s="156"/>
      <c r="I25" s="156"/>
      <c r="J25" s="204">
        <f t="shared" si="6"/>
        <v>0</v>
      </c>
      <c r="K25" s="204">
        <f t="shared" si="9"/>
        <v>0</v>
      </c>
      <c r="L25" s="204">
        <f t="shared" si="10"/>
        <v>0</v>
      </c>
      <c r="M25" s="156">
        <v>9</v>
      </c>
      <c r="N25" s="156">
        <v>45.030799999999999</v>
      </c>
      <c r="O25" s="156">
        <v>10277.016</v>
      </c>
      <c r="P25" s="156"/>
      <c r="Q25" s="156"/>
      <c r="R25" s="156"/>
      <c r="S25" s="44"/>
      <c r="T25" s="44"/>
      <c r="U25" s="44"/>
      <c r="V25" s="204">
        <f t="shared" si="7"/>
        <v>0</v>
      </c>
      <c r="W25" s="204">
        <f t="shared" si="1"/>
        <v>0</v>
      </c>
      <c r="X25" s="204">
        <f t="shared" si="2"/>
        <v>0</v>
      </c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50">
        <f t="shared" si="8"/>
        <v>9</v>
      </c>
      <c r="AR25" s="50">
        <f t="shared" si="8"/>
        <v>45.030799999999999</v>
      </c>
      <c r="AS25" s="50">
        <f t="shared" si="8"/>
        <v>10277.016</v>
      </c>
      <c r="AT25" s="66" t="s">
        <v>24</v>
      </c>
      <c r="AU25" s="216"/>
      <c r="AV25" s="23" t="s">
        <v>38</v>
      </c>
      <c r="AW25" s="12"/>
    </row>
    <row r="26" spans="1:49" ht="21.95" customHeight="1">
      <c r="A26" s="19"/>
      <c r="B26" s="213" t="s">
        <v>39</v>
      </c>
      <c r="C26" s="149" t="s">
        <v>23</v>
      </c>
      <c r="D26" s="69"/>
      <c r="E26" s="69"/>
      <c r="F26" s="69"/>
      <c r="G26" s="155"/>
      <c r="H26" s="155"/>
      <c r="I26" s="155"/>
      <c r="J26" s="27">
        <f t="shared" si="6"/>
        <v>0</v>
      </c>
      <c r="K26" s="27">
        <f t="shared" si="9"/>
        <v>0</v>
      </c>
      <c r="L26" s="27">
        <f t="shared" si="10"/>
        <v>0</v>
      </c>
      <c r="M26" s="155"/>
      <c r="N26" s="155"/>
      <c r="O26" s="155"/>
      <c r="P26" s="155"/>
      <c r="Q26" s="155"/>
      <c r="R26" s="155"/>
      <c r="S26" s="43"/>
      <c r="T26" s="43"/>
      <c r="U26" s="43"/>
      <c r="V26" s="27">
        <f t="shared" si="7"/>
        <v>0</v>
      </c>
      <c r="W26" s="27">
        <f t="shared" si="1"/>
        <v>0</v>
      </c>
      <c r="X26" s="27">
        <f t="shared" si="2"/>
        <v>0</v>
      </c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>
        <f t="shared" si="8"/>
        <v>0</v>
      </c>
      <c r="AR26" s="155">
        <f t="shared" si="8"/>
        <v>0</v>
      </c>
      <c r="AS26" s="155">
        <f t="shared" si="8"/>
        <v>0</v>
      </c>
      <c r="AT26" s="34" t="s">
        <v>23</v>
      </c>
      <c r="AU26" s="215" t="s">
        <v>39</v>
      </c>
      <c r="AV26" s="23"/>
      <c r="AW26" s="12"/>
    </row>
    <row r="27" spans="1:49" ht="21.95" customHeight="1">
      <c r="A27" s="19" t="s">
        <v>25</v>
      </c>
      <c r="B27" s="214"/>
      <c r="C27" s="148" t="s">
        <v>24</v>
      </c>
      <c r="D27" s="70"/>
      <c r="E27" s="70"/>
      <c r="F27" s="70"/>
      <c r="G27" s="156"/>
      <c r="H27" s="156"/>
      <c r="I27" s="156"/>
      <c r="J27" s="204">
        <f t="shared" si="6"/>
        <v>0</v>
      </c>
      <c r="K27" s="204">
        <f t="shared" si="9"/>
        <v>0</v>
      </c>
      <c r="L27" s="204">
        <f t="shared" si="10"/>
        <v>0</v>
      </c>
      <c r="M27" s="156"/>
      <c r="N27" s="156"/>
      <c r="O27" s="156"/>
      <c r="P27" s="156"/>
      <c r="Q27" s="156"/>
      <c r="R27" s="156"/>
      <c r="S27" s="44"/>
      <c r="T27" s="44"/>
      <c r="U27" s="44"/>
      <c r="V27" s="204">
        <f t="shared" si="7"/>
        <v>0</v>
      </c>
      <c r="W27" s="204">
        <f t="shared" si="1"/>
        <v>0</v>
      </c>
      <c r="X27" s="204">
        <f t="shared" si="2"/>
        <v>0</v>
      </c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50">
        <f t="shared" si="8"/>
        <v>0</v>
      </c>
      <c r="AR27" s="50">
        <f t="shared" si="8"/>
        <v>0</v>
      </c>
      <c r="AS27" s="50">
        <f t="shared" si="8"/>
        <v>0</v>
      </c>
      <c r="AT27" s="66" t="s">
        <v>24</v>
      </c>
      <c r="AU27" s="216"/>
      <c r="AV27" s="23" t="s">
        <v>25</v>
      </c>
      <c r="AW27" s="12"/>
    </row>
    <row r="28" spans="1:49" ht="21.95" customHeight="1">
      <c r="A28" s="19"/>
      <c r="B28" s="213" t="s">
        <v>40</v>
      </c>
      <c r="C28" s="149" t="s">
        <v>23</v>
      </c>
      <c r="D28" s="69"/>
      <c r="E28" s="69"/>
      <c r="F28" s="69"/>
      <c r="G28" s="155">
        <v>9</v>
      </c>
      <c r="H28" s="155">
        <v>2.0405000000000002</v>
      </c>
      <c r="I28" s="155">
        <v>460.96899999999999</v>
      </c>
      <c r="J28" s="27">
        <f t="shared" si="6"/>
        <v>9</v>
      </c>
      <c r="K28" s="27">
        <f t="shared" si="9"/>
        <v>2.0405000000000002</v>
      </c>
      <c r="L28" s="27">
        <f t="shared" si="10"/>
        <v>460.96899999999999</v>
      </c>
      <c r="M28" s="155"/>
      <c r="N28" s="155"/>
      <c r="O28" s="155"/>
      <c r="P28" s="155"/>
      <c r="Q28" s="155"/>
      <c r="R28" s="155"/>
      <c r="S28" s="43"/>
      <c r="T28" s="43"/>
      <c r="U28" s="43"/>
      <c r="V28" s="27">
        <f t="shared" si="7"/>
        <v>0</v>
      </c>
      <c r="W28" s="27">
        <f t="shared" si="1"/>
        <v>0</v>
      </c>
      <c r="X28" s="27">
        <f t="shared" si="2"/>
        <v>0</v>
      </c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>
        <f t="shared" si="8"/>
        <v>9</v>
      </c>
      <c r="AR28" s="155">
        <f t="shared" si="8"/>
        <v>2.0405000000000002</v>
      </c>
      <c r="AS28" s="155">
        <f t="shared" si="8"/>
        <v>460.96899999999999</v>
      </c>
      <c r="AT28" s="67" t="s">
        <v>23</v>
      </c>
      <c r="AU28" s="215" t="s">
        <v>40</v>
      </c>
      <c r="AV28" s="23"/>
      <c r="AW28" s="12"/>
    </row>
    <row r="29" spans="1:49" ht="21.95" customHeight="1">
      <c r="A29" s="19" t="s">
        <v>27</v>
      </c>
      <c r="B29" s="214"/>
      <c r="C29" s="148" t="s">
        <v>24</v>
      </c>
      <c r="D29" s="70"/>
      <c r="E29" s="70"/>
      <c r="F29" s="70"/>
      <c r="G29" s="156"/>
      <c r="H29" s="156"/>
      <c r="I29" s="156"/>
      <c r="J29" s="204">
        <f t="shared" si="6"/>
        <v>0</v>
      </c>
      <c r="K29" s="204">
        <f t="shared" si="9"/>
        <v>0</v>
      </c>
      <c r="L29" s="204">
        <f t="shared" si="10"/>
        <v>0</v>
      </c>
      <c r="M29" s="156"/>
      <c r="N29" s="156"/>
      <c r="O29" s="156"/>
      <c r="P29" s="156"/>
      <c r="Q29" s="156"/>
      <c r="R29" s="156"/>
      <c r="S29" s="124"/>
      <c r="T29" s="44"/>
      <c r="U29" s="44"/>
      <c r="V29" s="204">
        <f t="shared" si="7"/>
        <v>0</v>
      </c>
      <c r="W29" s="204">
        <f t="shared" si="1"/>
        <v>0</v>
      </c>
      <c r="X29" s="204">
        <f t="shared" si="2"/>
        <v>0</v>
      </c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50">
        <f t="shared" si="8"/>
        <v>0</v>
      </c>
      <c r="AR29" s="50">
        <f t="shared" si="8"/>
        <v>0</v>
      </c>
      <c r="AS29" s="50">
        <f t="shared" si="8"/>
        <v>0</v>
      </c>
      <c r="AT29" s="62" t="s">
        <v>24</v>
      </c>
      <c r="AU29" s="216"/>
      <c r="AV29" s="23" t="s">
        <v>27</v>
      </c>
      <c r="AW29" s="12"/>
    </row>
    <row r="30" spans="1:49" ht="21.95" customHeight="1">
      <c r="A30" s="19"/>
      <c r="B30" s="213" t="s">
        <v>41</v>
      </c>
      <c r="C30" s="149" t="s">
        <v>23</v>
      </c>
      <c r="D30" s="69">
        <v>2</v>
      </c>
      <c r="E30" s="69">
        <v>0.17230000000000001</v>
      </c>
      <c r="F30" s="158">
        <v>42.577506922384408</v>
      </c>
      <c r="G30" s="155"/>
      <c r="H30" s="155"/>
      <c r="I30" s="155"/>
      <c r="J30" s="27">
        <f t="shared" si="6"/>
        <v>2</v>
      </c>
      <c r="K30" s="27">
        <f t="shared" si="9"/>
        <v>0.17230000000000001</v>
      </c>
      <c r="L30" s="27">
        <f t="shared" si="10"/>
        <v>42.577506922384408</v>
      </c>
      <c r="M30" s="155"/>
      <c r="N30" s="155"/>
      <c r="O30" s="155"/>
      <c r="P30" s="155"/>
      <c r="Q30" s="155"/>
      <c r="R30" s="155"/>
      <c r="S30" s="157"/>
      <c r="T30" s="43"/>
      <c r="U30" s="43"/>
      <c r="V30" s="27">
        <f t="shared" si="7"/>
        <v>0</v>
      </c>
      <c r="W30" s="27">
        <f t="shared" si="1"/>
        <v>0</v>
      </c>
      <c r="X30" s="27">
        <f t="shared" si="2"/>
        <v>0</v>
      </c>
      <c r="Y30" s="155">
        <v>192</v>
      </c>
      <c r="Z30" s="155">
        <v>18.7712</v>
      </c>
      <c r="AA30" s="155">
        <v>3672.1610000000001</v>
      </c>
      <c r="AB30" s="155">
        <v>767</v>
      </c>
      <c r="AC30" s="155">
        <v>73.529700000000005</v>
      </c>
      <c r="AD30" s="155">
        <v>20497.096000000001</v>
      </c>
      <c r="AE30" s="155"/>
      <c r="AF30" s="155"/>
      <c r="AG30" s="155"/>
      <c r="AH30" s="155">
        <v>18</v>
      </c>
      <c r="AI30" s="155">
        <v>5.2584999999999997</v>
      </c>
      <c r="AJ30" s="155">
        <v>1531.4390000000001</v>
      </c>
      <c r="AK30" s="155">
        <v>74</v>
      </c>
      <c r="AL30" s="155">
        <v>4.8217999999999996</v>
      </c>
      <c r="AM30" s="155">
        <v>995.43899999999996</v>
      </c>
      <c r="AN30" s="27">
        <v>96</v>
      </c>
      <c r="AO30" s="27">
        <v>10.14503</v>
      </c>
      <c r="AP30" s="27">
        <v>3578.4490000000001</v>
      </c>
      <c r="AQ30" s="155">
        <f t="shared" si="8"/>
        <v>1149</v>
      </c>
      <c r="AR30" s="155">
        <f t="shared" si="8"/>
        <v>112.69853000000001</v>
      </c>
      <c r="AS30" s="155">
        <f t="shared" si="8"/>
        <v>30317.161506922384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156"/>
      <c r="H31" s="156"/>
      <c r="I31" s="156"/>
      <c r="J31" s="204">
        <f t="shared" si="6"/>
        <v>0</v>
      </c>
      <c r="K31" s="204">
        <f t="shared" si="9"/>
        <v>0</v>
      </c>
      <c r="L31" s="204">
        <f t="shared" si="10"/>
        <v>0</v>
      </c>
      <c r="M31" s="156"/>
      <c r="N31" s="156"/>
      <c r="O31" s="156"/>
      <c r="P31" s="156"/>
      <c r="Q31" s="156"/>
      <c r="R31" s="156"/>
      <c r="S31" s="44"/>
      <c r="T31" s="44"/>
      <c r="U31" s="44"/>
      <c r="V31" s="204">
        <f t="shared" si="7"/>
        <v>0</v>
      </c>
      <c r="W31" s="204">
        <f t="shared" si="1"/>
        <v>0</v>
      </c>
      <c r="X31" s="204">
        <f t="shared" si="2"/>
        <v>0</v>
      </c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50">
        <f t="shared" si="8"/>
        <v>0</v>
      </c>
      <c r="AR31" s="50">
        <f t="shared" si="8"/>
        <v>0</v>
      </c>
      <c r="AS31" s="50">
        <f t="shared" si="8"/>
        <v>0</v>
      </c>
      <c r="AT31" s="61" t="s">
        <v>24</v>
      </c>
      <c r="AU31" s="216"/>
      <c r="AV31" s="29"/>
      <c r="AW31" s="12"/>
    </row>
    <row r="32" spans="1:49" ht="21.95" customHeight="1">
      <c r="A32" s="19" t="s">
        <v>42</v>
      </c>
      <c r="B32" s="213" t="s">
        <v>43</v>
      </c>
      <c r="C32" s="149" t="s">
        <v>23</v>
      </c>
      <c r="D32" s="69"/>
      <c r="E32" s="69"/>
      <c r="F32" s="69"/>
      <c r="G32" s="155"/>
      <c r="H32" s="155"/>
      <c r="I32" s="155"/>
      <c r="J32" s="27">
        <f t="shared" si="6"/>
        <v>0</v>
      </c>
      <c r="K32" s="27">
        <f t="shared" si="9"/>
        <v>0</v>
      </c>
      <c r="L32" s="27">
        <f t="shared" si="10"/>
        <v>0</v>
      </c>
      <c r="M32" s="155">
        <v>24</v>
      </c>
      <c r="N32" s="155">
        <v>6.2443999999999997</v>
      </c>
      <c r="O32" s="155">
        <v>2338.2559999999999</v>
      </c>
      <c r="P32" s="155">
        <v>50</v>
      </c>
      <c r="Q32" s="155">
        <v>526.59069999999997</v>
      </c>
      <c r="R32" s="155">
        <v>47248.767999999996</v>
      </c>
      <c r="S32" s="43"/>
      <c r="T32" s="43"/>
      <c r="U32" s="43"/>
      <c r="V32" s="27">
        <f t="shared" si="7"/>
        <v>50</v>
      </c>
      <c r="W32" s="27">
        <f t="shared" si="1"/>
        <v>526.59069999999997</v>
      </c>
      <c r="X32" s="27">
        <f t="shared" si="2"/>
        <v>47248.767999999996</v>
      </c>
      <c r="Y32" s="155">
        <v>80</v>
      </c>
      <c r="Z32" s="155">
        <v>779.52200000000005</v>
      </c>
      <c r="AA32" s="155">
        <v>76044.28</v>
      </c>
      <c r="AB32" s="155"/>
      <c r="AC32" s="155"/>
      <c r="AD32" s="155"/>
      <c r="AE32" s="155"/>
      <c r="AF32" s="155"/>
      <c r="AG32" s="155"/>
      <c r="AH32" s="155"/>
      <c r="AI32" s="155"/>
      <c r="AJ32" s="155"/>
      <c r="AK32" s="155">
        <v>13</v>
      </c>
      <c r="AL32" s="155">
        <v>1.069</v>
      </c>
      <c r="AM32" s="155">
        <v>2613.8609999999999</v>
      </c>
      <c r="AN32" s="155"/>
      <c r="AO32" s="155"/>
      <c r="AP32" s="155"/>
      <c r="AQ32" s="155">
        <f t="shared" si="8"/>
        <v>167</v>
      </c>
      <c r="AR32" s="155">
        <f t="shared" si="8"/>
        <v>1313.4261000000001</v>
      </c>
      <c r="AS32" s="155">
        <f t="shared" si="8"/>
        <v>128245.16500000001</v>
      </c>
      <c r="AT32" s="58" t="s">
        <v>23</v>
      </c>
      <c r="AU32" s="215" t="s">
        <v>43</v>
      </c>
      <c r="AV32" s="23" t="s">
        <v>42</v>
      </c>
      <c r="AW32" s="12"/>
    </row>
    <row r="33" spans="1:49" ht="21.95" customHeight="1">
      <c r="A33" s="19" t="s">
        <v>44</v>
      </c>
      <c r="B33" s="214"/>
      <c r="C33" s="148" t="s">
        <v>24</v>
      </c>
      <c r="D33" s="70"/>
      <c r="E33" s="70"/>
      <c r="F33" s="70"/>
      <c r="G33" s="156"/>
      <c r="H33" s="156"/>
      <c r="I33" s="156"/>
      <c r="J33" s="204">
        <f t="shared" si="6"/>
        <v>0</v>
      </c>
      <c r="K33" s="204">
        <f t="shared" si="9"/>
        <v>0</v>
      </c>
      <c r="L33" s="204">
        <f t="shared" si="10"/>
        <v>0</v>
      </c>
      <c r="M33" s="156"/>
      <c r="N33" s="156"/>
      <c r="O33" s="156"/>
      <c r="P33" s="156">
        <v>11</v>
      </c>
      <c r="Q33" s="156">
        <v>168.63079999999999</v>
      </c>
      <c r="R33" s="156">
        <v>12017.284</v>
      </c>
      <c r="S33" s="44"/>
      <c r="T33" s="44"/>
      <c r="U33" s="44"/>
      <c r="V33" s="204">
        <f t="shared" si="7"/>
        <v>11</v>
      </c>
      <c r="W33" s="204">
        <f t="shared" si="1"/>
        <v>168.63079999999999</v>
      </c>
      <c r="X33" s="204">
        <f t="shared" si="2"/>
        <v>12017.284</v>
      </c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50">
        <f t="shared" si="8"/>
        <v>11</v>
      </c>
      <c r="AR33" s="50">
        <f t="shared" si="8"/>
        <v>168.63079999999999</v>
      </c>
      <c r="AS33" s="50">
        <f t="shared" si="8"/>
        <v>12017.284</v>
      </c>
      <c r="AT33" s="62" t="s">
        <v>24</v>
      </c>
      <c r="AU33" s="216"/>
      <c r="AV33" s="23" t="s">
        <v>44</v>
      </c>
      <c r="AW33" s="12"/>
    </row>
    <row r="34" spans="1:49" ht="21.95" customHeight="1">
      <c r="A34" s="19" t="s">
        <v>25</v>
      </c>
      <c r="B34" s="213" t="s">
        <v>45</v>
      </c>
      <c r="C34" s="149" t="s">
        <v>23</v>
      </c>
      <c r="D34" s="69"/>
      <c r="E34" s="69"/>
      <c r="F34" s="159"/>
      <c r="G34" s="155"/>
      <c r="H34" s="155"/>
      <c r="I34" s="155"/>
      <c r="J34" s="27">
        <f t="shared" si="6"/>
        <v>0</v>
      </c>
      <c r="K34" s="27">
        <f t="shared" si="9"/>
        <v>0</v>
      </c>
      <c r="L34" s="27">
        <f t="shared" si="10"/>
        <v>0</v>
      </c>
      <c r="M34" s="155">
        <v>17</v>
      </c>
      <c r="N34" s="155">
        <v>4.8136000000000001</v>
      </c>
      <c r="O34" s="155">
        <v>939.95299999999997</v>
      </c>
      <c r="P34" s="155"/>
      <c r="Q34" s="155"/>
      <c r="R34" s="155"/>
      <c r="S34" s="43"/>
      <c r="T34" s="43"/>
      <c r="U34" s="43"/>
      <c r="V34" s="27">
        <f t="shared" si="7"/>
        <v>0</v>
      </c>
      <c r="W34" s="27">
        <f t="shared" si="1"/>
        <v>0</v>
      </c>
      <c r="X34" s="27">
        <f t="shared" si="2"/>
        <v>0</v>
      </c>
      <c r="Y34" s="155"/>
      <c r="Z34" s="155"/>
      <c r="AA34" s="155"/>
      <c r="AB34" s="155">
        <v>78</v>
      </c>
      <c r="AC34" s="155">
        <v>50.389400000000002</v>
      </c>
      <c r="AD34" s="155">
        <v>3547.674</v>
      </c>
      <c r="AE34" s="155"/>
      <c r="AF34" s="155"/>
      <c r="AG34" s="155"/>
      <c r="AH34" s="155">
        <v>2</v>
      </c>
      <c r="AI34" s="155">
        <v>7.4200000000000002E-2</v>
      </c>
      <c r="AJ34" s="155">
        <v>28.631</v>
      </c>
      <c r="AK34" s="155"/>
      <c r="AL34" s="155"/>
      <c r="AM34" s="155"/>
      <c r="AN34" s="27"/>
      <c r="AO34" s="27"/>
      <c r="AP34" s="27"/>
      <c r="AQ34" s="155">
        <f t="shared" si="8"/>
        <v>97</v>
      </c>
      <c r="AR34" s="155">
        <f t="shared" si="8"/>
        <v>55.277200000000001</v>
      </c>
      <c r="AS34" s="155">
        <f t="shared" si="8"/>
        <v>4516.2580000000007</v>
      </c>
      <c r="AT34" s="67" t="s">
        <v>23</v>
      </c>
      <c r="AU34" s="215" t="s">
        <v>45</v>
      </c>
      <c r="AV34" s="23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156"/>
      <c r="H35" s="156"/>
      <c r="I35" s="156"/>
      <c r="J35" s="204">
        <f t="shared" si="6"/>
        <v>0</v>
      </c>
      <c r="K35" s="204">
        <f t="shared" si="9"/>
        <v>0</v>
      </c>
      <c r="L35" s="204">
        <f t="shared" si="10"/>
        <v>0</v>
      </c>
      <c r="M35" s="156"/>
      <c r="N35" s="156"/>
      <c r="O35" s="156"/>
      <c r="P35" s="156"/>
      <c r="Q35" s="156"/>
      <c r="R35" s="156"/>
      <c r="S35" s="44"/>
      <c r="T35" s="44"/>
      <c r="U35" s="44"/>
      <c r="V35" s="204">
        <f t="shared" si="7"/>
        <v>0</v>
      </c>
      <c r="W35" s="204">
        <f t="shared" si="1"/>
        <v>0</v>
      </c>
      <c r="X35" s="204">
        <f t="shared" si="2"/>
        <v>0</v>
      </c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50">
        <f t="shared" si="8"/>
        <v>0</v>
      </c>
      <c r="AR35" s="50">
        <f t="shared" si="8"/>
        <v>0</v>
      </c>
      <c r="AS35" s="50">
        <f t="shared" si="8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19" t="s">
        <v>46</v>
      </c>
      <c r="B36" s="213" t="s">
        <v>47</v>
      </c>
      <c r="C36" s="149" t="s">
        <v>23</v>
      </c>
      <c r="D36" s="69"/>
      <c r="E36" s="69"/>
      <c r="F36" s="69"/>
      <c r="G36" s="155"/>
      <c r="H36" s="155"/>
      <c r="I36" s="155"/>
      <c r="J36" s="27">
        <f t="shared" si="6"/>
        <v>0</v>
      </c>
      <c r="K36" s="27">
        <f t="shared" si="9"/>
        <v>0</v>
      </c>
      <c r="L36" s="27">
        <f t="shared" si="10"/>
        <v>0</v>
      </c>
      <c r="M36" s="155"/>
      <c r="N36" s="155"/>
      <c r="O36" s="155"/>
      <c r="P36" s="155"/>
      <c r="Q36" s="155"/>
      <c r="R36" s="155"/>
      <c r="S36" s="43"/>
      <c r="T36" s="43"/>
      <c r="U36" s="43"/>
      <c r="V36" s="27">
        <f t="shared" si="7"/>
        <v>0</v>
      </c>
      <c r="W36" s="27">
        <f t="shared" si="1"/>
        <v>0</v>
      </c>
      <c r="X36" s="27">
        <f t="shared" si="2"/>
        <v>0</v>
      </c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>
        <f t="shared" si="8"/>
        <v>0</v>
      </c>
      <c r="AR36" s="155">
        <f t="shared" si="8"/>
        <v>0</v>
      </c>
      <c r="AS36" s="155">
        <f t="shared" si="8"/>
        <v>0</v>
      </c>
      <c r="AT36" s="34" t="s">
        <v>23</v>
      </c>
      <c r="AU36" s="215" t="s">
        <v>47</v>
      </c>
      <c r="AV36" s="23" t="s">
        <v>46</v>
      </c>
      <c r="AW36" s="12"/>
    </row>
    <row r="37" spans="1:49" ht="21.95" customHeight="1">
      <c r="A37" s="19" t="s">
        <v>25</v>
      </c>
      <c r="B37" s="214"/>
      <c r="C37" s="148" t="s">
        <v>24</v>
      </c>
      <c r="D37" s="70"/>
      <c r="E37" s="70"/>
      <c r="F37" s="70"/>
      <c r="G37" s="156"/>
      <c r="H37" s="156"/>
      <c r="I37" s="156"/>
      <c r="J37" s="204">
        <f t="shared" si="6"/>
        <v>0</v>
      </c>
      <c r="K37" s="204">
        <f t="shared" si="9"/>
        <v>0</v>
      </c>
      <c r="L37" s="204">
        <f t="shared" si="10"/>
        <v>0</v>
      </c>
      <c r="M37" s="156"/>
      <c r="N37" s="156"/>
      <c r="O37" s="156"/>
      <c r="P37" s="156"/>
      <c r="Q37" s="156"/>
      <c r="R37" s="156"/>
      <c r="S37" s="44"/>
      <c r="T37" s="44"/>
      <c r="U37" s="44"/>
      <c r="V37" s="204">
        <f t="shared" si="7"/>
        <v>0</v>
      </c>
      <c r="W37" s="204">
        <f t="shared" si="1"/>
        <v>0</v>
      </c>
      <c r="X37" s="204">
        <f t="shared" si="2"/>
        <v>0</v>
      </c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50">
        <f t="shared" si="8"/>
        <v>0</v>
      </c>
      <c r="AR37" s="50">
        <f t="shared" si="8"/>
        <v>0</v>
      </c>
      <c r="AS37" s="50">
        <f t="shared" si="8"/>
        <v>0</v>
      </c>
      <c r="AT37" s="66" t="s">
        <v>24</v>
      </c>
      <c r="AU37" s="216"/>
      <c r="AV37" s="23" t="s">
        <v>25</v>
      </c>
      <c r="AW37" s="12"/>
    </row>
    <row r="38" spans="1:49" ht="21.95" customHeight="1">
      <c r="A38" s="19" t="s">
        <v>27</v>
      </c>
      <c r="B38" s="213" t="s">
        <v>48</v>
      </c>
      <c r="C38" s="149" t="s">
        <v>23</v>
      </c>
      <c r="D38" s="69">
        <v>17</v>
      </c>
      <c r="E38" s="69">
        <v>2.0989</v>
      </c>
      <c r="F38" s="159">
        <v>1509.3489953946864</v>
      </c>
      <c r="G38" s="155"/>
      <c r="H38" s="155"/>
      <c r="I38" s="155"/>
      <c r="J38" s="27">
        <f t="shared" si="6"/>
        <v>17</v>
      </c>
      <c r="K38" s="27">
        <f t="shared" si="9"/>
        <v>2.0989</v>
      </c>
      <c r="L38" s="27">
        <f t="shared" si="10"/>
        <v>1509.3489953946864</v>
      </c>
      <c r="M38" s="155"/>
      <c r="N38" s="155"/>
      <c r="O38" s="155"/>
      <c r="P38" s="155"/>
      <c r="Q38" s="155"/>
      <c r="R38" s="155"/>
      <c r="S38" s="43"/>
      <c r="T38" s="43"/>
      <c r="U38" s="43"/>
      <c r="V38" s="27">
        <f t="shared" si="7"/>
        <v>0</v>
      </c>
      <c r="W38" s="27">
        <f t="shared" si="1"/>
        <v>0</v>
      </c>
      <c r="X38" s="27">
        <f t="shared" si="2"/>
        <v>0</v>
      </c>
      <c r="Y38" s="155"/>
      <c r="Z38" s="155"/>
      <c r="AA38" s="155"/>
      <c r="AB38" s="155">
        <v>18</v>
      </c>
      <c r="AC38" s="155">
        <v>0.30709999999999998</v>
      </c>
      <c r="AD38" s="155">
        <v>118.85299999999999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>
        <v>7</v>
      </c>
      <c r="AO38" s="155">
        <v>0.67225000000000001</v>
      </c>
      <c r="AP38" s="155">
        <v>905.31500000000005</v>
      </c>
      <c r="AQ38" s="155">
        <f t="shared" si="8"/>
        <v>42</v>
      </c>
      <c r="AR38" s="155">
        <f t="shared" si="8"/>
        <v>3.0782500000000002</v>
      </c>
      <c r="AS38" s="155">
        <f t="shared" si="8"/>
        <v>2533.5169953946865</v>
      </c>
      <c r="AT38" s="34" t="s">
        <v>23</v>
      </c>
      <c r="AU38" s="215" t="s">
        <v>48</v>
      </c>
      <c r="AV38" s="23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156"/>
      <c r="H39" s="156"/>
      <c r="I39" s="156"/>
      <c r="J39" s="204">
        <f t="shared" si="6"/>
        <v>0</v>
      </c>
      <c r="K39" s="204">
        <f t="shared" si="9"/>
        <v>0</v>
      </c>
      <c r="L39" s="204">
        <f t="shared" si="10"/>
        <v>0</v>
      </c>
      <c r="M39" s="156"/>
      <c r="N39" s="156"/>
      <c r="O39" s="156"/>
      <c r="P39" s="156"/>
      <c r="Q39" s="156"/>
      <c r="R39" s="156"/>
      <c r="S39" s="44"/>
      <c r="T39" s="44"/>
      <c r="U39" s="44"/>
      <c r="V39" s="204">
        <f t="shared" si="7"/>
        <v>0</v>
      </c>
      <c r="W39" s="204">
        <f t="shared" si="1"/>
        <v>0</v>
      </c>
      <c r="X39" s="204">
        <f t="shared" si="2"/>
        <v>0</v>
      </c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50">
        <f t="shared" si="8"/>
        <v>0</v>
      </c>
      <c r="AR39" s="50">
        <f t="shared" si="8"/>
        <v>0</v>
      </c>
      <c r="AS39" s="50">
        <f t="shared" si="8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19"/>
      <c r="B40" s="213" t="s">
        <v>50</v>
      </c>
      <c r="C40" s="149" t="s">
        <v>23</v>
      </c>
      <c r="D40" s="69"/>
      <c r="E40" s="69"/>
      <c r="F40" s="69"/>
      <c r="G40" s="155"/>
      <c r="H40" s="155"/>
      <c r="I40" s="155"/>
      <c r="J40" s="27">
        <f t="shared" si="6"/>
        <v>0</v>
      </c>
      <c r="K40" s="27">
        <f t="shared" si="9"/>
        <v>0</v>
      </c>
      <c r="L40" s="27">
        <f t="shared" si="10"/>
        <v>0</v>
      </c>
      <c r="M40" s="155"/>
      <c r="N40" s="155"/>
      <c r="O40" s="155"/>
      <c r="P40" s="155"/>
      <c r="Q40" s="155"/>
      <c r="R40" s="155"/>
      <c r="S40" s="43"/>
      <c r="T40" s="43"/>
      <c r="U40" s="43"/>
      <c r="V40" s="27">
        <f t="shared" si="7"/>
        <v>0</v>
      </c>
      <c r="W40" s="27">
        <f t="shared" si="1"/>
        <v>0</v>
      </c>
      <c r="X40" s="27">
        <f t="shared" si="2"/>
        <v>0</v>
      </c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>
        <f t="shared" si="8"/>
        <v>0</v>
      </c>
      <c r="AR40" s="155">
        <f t="shared" si="8"/>
        <v>0</v>
      </c>
      <c r="AS40" s="155">
        <f t="shared" si="8"/>
        <v>0</v>
      </c>
      <c r="AT40" s="58" t="s">
        <v>23</v>
      </c>
      <c r="AU40" s="215" t="s">
        <v>50</v>
      </c>
      <c r="AV40" s="23"/>
      <c r="AW40" s="12"/>
    </row>
    <row r="41" spans="1:49" ht="21.95" customHeight="1">
      <c r="A41" s="19" t="s">
        <v>51</v>
      </c>
      <c r="B41" s="214"/>
      <c r="C41" s="148" t="s">
        <v>24</v>
      </c>
      <c r="D41" s="70"/>
      <c r="E41" s="70"/>
      <c r="F41" s="70"/>
      <c r="G41" s="156"/>
      <c r="H41" s="156"/>
      <c r="I41" s="156"/>
      <c r="J41" s="204">
        <f t="shared" si="6"/>
        <v>0</v>
      </c>
      <c r="K41" s="204">
        <f t="shared" si="9"/>
        <v>0</v>
      </c>
      <c r="L41" s="204">
        <f t="shared" si="10"/>
        <v>0</v>
      </c>
      <c r="M41" s="156"/>
      <c r="N41" s="156"/>
      <c r="O41" s="156"/>
      <c r="P41" s="156"/>
      <c r="Q41" s="156"/>
      <c r="R41" s="156"/>
      <c r="S41" s="124"/>
      <c r="T41" s="44"/>
      <c r="U41" s="44"/>
      <c r="V41" s="204">
        <f t="shared" si="7"/>
        <v>0</v>
      </c>
      <c r="W41" s="204">
        <f t="shared" si="1"/>
        <v>0</v>
      </c>
      <c r="X41" s="204">
        <f t="shared" si="2"/>
        <v>0</v>
      </c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50">
        <f t="shared" si="8"/>
        <v>0</v>
      </c>
      <c r="AR41" s="50">
        <f t="shared" si="8"/>
        <v>0</v>
      </c>
      <c r="AS41" s="50">
        <f t="shared" si="8"/>
        <v>0</v>
      </c>
      <c r="AT41" s="62" t="s">
        <v>24</v>
      </c>
      <c r="AU41" s="216"/>
      <c r="AV41" s="23" t="s">
        <v>51</v>
      </c>
      <c r="AW41" s="12"/>
    </row>
    <row r="42" spans="1:49" ht="21.95" customHeight="1">
      <c r="A42" s="19"/>
      <c r="B42" s="213" t="s">
        <v>52</v>
      </c>
      <c r="C42" s="149" t="s">
        <v>23</v>
      </c>
      <c r="D42" s="69"/>
      <c r="E42" s="69"/>
      <c r="F42" s="69"/>
      <c r="G42" s="155">
        <v>1</v>
      </c>
      <c r="H42" s="155">
        <v>21.825399999999998</v>
      </c>
      <c r="I42" s="155">
        <v>5167.192</v>
      </c>
      <c r="J42" s="27">
        <f t="shared" si="6"/>
        <v>1</v>
      </c>
      <c r="K42" s="27">
        <f t="shared" si="9"/>
        <v>21.825399999999998</v>
      </c>
      <c r="L42" s="27">
        <f t="shared" si="10"/>
        <v>5167.192</v>
      </c>
      <c r="M42" s="155">
        <v>16</v>
      </c>
      <c r="N42" s="155">
        <v>525.41499999999996</v>
      </c>
      <c r="O42" s="155">
        <v>245457.44399999999</v>
      </c>
      <c r="P42" s="155"/>
      <c r="Q42" s="155"/>
      <c r="R42" s="155"/>
      <c r="S42" s="157"/>
      <c r="T42" s="43"/>
      <c r="U42" s="43"/>
      <c r="V42" s="27">
        <f t="shared" si="7"/>
        <v>0</v>
      </c>
      <c r="W42" s="27">
        <f t="shared" si="1"/>
        <v>0</v>
      </c>
      <c r="X42" s="27">
        <f t="shared" si="2"/>
        <v>0</v>
      </c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>
        <f t="shared" si="8"/>
        <v>17</v>
      </c>
      <c r="AR42" s="155">
        <f t="shared" si="8"/>
        <v>547.24039999999991</v>
      </c>
      <c r="AS42" s="155">
        <f t="shared" si="8"/>
        <v>250624.636</v>
      </c>
      <c r="AT42" s="34" t="s">
        <v>23</v>
      </c>
      <c r="AU42" s="215" t="s">
        <v>52</v>
      </c>
      <c r="AV42" s="23"/>
      <c r="AW42" s="12"/>
    </row>
    <row r="43" spans="1:49" ht="21.95" customHeight="1">
      <c r="A43" s="19" t="s">
        <v>53</v>
      </c>
      <c r="B43" s="214"/>
      <c r="C43" s="148" t="s">
        <v>24</v>
      </c>
      <c r="D43" s="70">
        <v>13</v>
      </c>
      <c r="E43" s="70">
        <v>236.3492</v>
      </c>
      <c r="F43" s="45">
        <v>118433.46305528331</v>
      </c>
      <c r="G43" s="156">
        <v>8</v>
      </c>
      <c r="H43" s="156">
        <v>207.0136</v>
      </c>
      <c r="I43" s="156">
        <v>98748.095000000001</v>
      </c>
      <c r="J43" s="204">
        <f t="shared" si="6"/>
        <v>21</v>
      </c>
      <c r="K43" s="204">
        <f t="shared" si="9"/>
        <v>443.36279999999999</v>
      </c>
      <c r="L43" s="204">
        <f t="shared" si="10"/>
        <v>217181.55805528333</v>
      </c>
      <c r="M43" s="156">
        <v>5</v>
      </c>
      <c r="N43" s="156">
        <v>90.849299999999999</v>
      </c>
      <c r="O43" s="156">
        <v>43045.561000000002</v>
      </c>
      <c r="P43" s="156"/>
      <c r="Q43" s="156"/>
      <c r="R43" s="156"/>
      <c r="S43" s="44"/>
      <c r="T43" s="44"/>
      <c r="U43" s="44"/>
      <c r="V43" s="204">
        <f t="shared" si="7"/>
        <v>0</v>
      </c>
      <c r="W43" s="204">
        <f t="shared" si="1"/>
        <v>0</v>
      </c>
      <c r="X43" s="204">
        <f t="shared" si="2"/>
        <v>0</v>
      </c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50">
        <f t="shared" si="8"/>
        <v>26</v>
      </c>
      <c r="AR43" s="50">
        <f t="shared" si="8"/>
        <v>534.21209999999996</v>
      </c>
      <c r="AS43" s="50">
        <f t="shared" si="8"/>
        <v>260227.11905528331</v>
      </c>
      <c r="AT43" s="66" t="s">
        <v>24</v>
      </c>
      <c r="AU43" s="216"/>
      <c r="AV43" s="23" t="s">
        <v>53</v>
      </c>
      <c r="AW43" s="12"/>
    </row>
    <row r="44" spans="1:49" ht="21.95" customHeight="1">
      <c r="A44" s="19"/>
      <c r="B44" s="213" t="s">
        <v>54</v>
      </c>
      <c r="C44" s="149" t="s">
        <v>23</v>
      </c>
      <c r="D44" s="69"/>
      <c r="E44" s="69"/>
      <c r="F44" s="69"/>
      <c r="G44" s="155"/>
      <c r="H44" s="155"/>
      <c r="I44" s="155"/>
      <c r="J44" s="27">
        <f t="shared" si="6"/>
        <v>0</v>
      </c>
      <c r="K44" s="27">
        <f t="shared" si="9"/>
        <v>0</v>
      </c>
      <c r="L44" s="27">
        <f t="shared" si="10"/>
        <v>0</v>
      </c>
      <c r="M44" s="155"/>
      <c r="N44" s="155"/>
      <c r="O44" s="155"/>
      <c r="P44" s="155"/>
      <c r="Q44" s="155"/>
      <c r="R44" s="155"/>
      <c r="S44" s="43"/>
      <c r="T44" s="43"/>
      <c r="U44" s="43"/>
      <c r="V44" s="27">
        <f t="shared" si="7"/>
        <v>0</v>
      </c>
      <c r="W44" s="27">
        <f t="shared" si="1"/>
        <v>0</v>
      </c>
      <c r="X44" s="27">
        <f t="shared" si="2"/>
        <v>0</v>
      </c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>
        <f t="shared" si="8"/>
        <v>0</v>
      </c>
      <c r="AR44" s="155">
        <f t="shared" si="8"/>
        <v>0</v>
      </c>
      <c r="AS44" s="155">
        <f t="shared" si="8"/>
        <v>0</v>
      </c>
      <c r="AT44" s="67" t="s">
        <v>23</v>
      </c>
      <c r="AU44" s="215" t="s">
        <v>54</v>
      </c>
      <c r="AV44" s="23"/>
      <c r="AW44" s="12"/>
    </row>
    <row r="45" spans="1:49" ht="21.95" customHeight="1">
      <c r="A45" s="19" t="s">
        <v>27</v>
      </c>
      <c r="B45" s="214"/>
      <c r="C45" s="148" t="s">
        <v>24</v>
      </c>
      <c r="D45" s="70"/>
      <c r="E45" s="70"/>
      <c r="F45" s="70"/>
      <c r="G45" s="156"/>
      <c r="H45" s="156"/>
      <c r="I45" s="156"/>
      <c r="J45" s="204">
        <f t="shared" si="6"/>
        <v>0</v>
      </c>
      <c r="K45" s="204">
        <f t="shared" si="9"/>
        <v>0</v>
      </c>
      <c r="L45" s="204">
        <f t="shared" si="10"/>
        <v>0</v>
      </c>
      <c r="M45" s="156"/>
      <c r="N45" s="156"/>
      <c r="O45" s="156"/>
      <c r="P45" s="156"/>
      <c r="Q45" s="156"/>
      <c r="R45" s="156"/>
      <c r="S45" s="44"/>
      <c r="T45" s="44"/>
      <c r="U45" s="44"/>
      <c r="V45" s="204">
        <f t="shared" si="7"/>
        <v>0</v>
      </c>
      <c r="W45" s="204">
        <f t="shared" si="1"/>
        <v>0</v>
      </c>
      <c r="X45" s="204">
        <f t="shared" si="2"/>
        <v>0</v>
      </c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50">
        <f t="shared" si="8"/>
        <v>0</v>
      </c>
      <c r="AR45" s="50">
        <f t="shared" si="8"/>
        <v>0</v>
      </c>
      <c r="AS45" s="50">
        <f t="shared" si="8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19"/>
      <c r="B46" s="213" t="s">
        <v>55</v>
      </c>
      <c r="C46" s="149" t="s">
        <v>23</v>
      </c>
      <c r="D46" s="69"/>
      <c r="E46" s="69"/>
      <c r="F46" s="69"/>
      <c r="G46" s="155"/>
      <c r="H46" s="155"/>
      <c r="I46" s="155"/>
      <c r="J46" s="27">
        <f t="shared" si="6"/>
        <v>0</v>
      </c>
      <c r="K46" s="27">
        <f t="shared" si="9"/>
        <v>0</v>
      </c>
      <c r="L46" s="27">
        <f t="shared" si="10"/>
        <v>0</v>
      </c>
      <c r="M46" s="155"/>
      <c r="N46" s="155"/>
      <c r="O46" s="155"/>
      <c r="P46" s="155"/>
      <c r="Q46" s="155"/>
      <c r="R46" s="155"/>
      <c r="S46" s="43"/>
      <c r="T46" s="43"/>
      <c r="U46" s="43"/>
      <c r="V46" s="27">
        <f t="shared" si="7"/>
        <v>0</v>
      </c>
      <c r="W46" s="27">
        <f t="shared" si="1"/>
        <v>0</v>
      </c>
      <c r="X46" s="27">
        <f t="shared" si="2"/>
        <v>0</v>
      </c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>
        <f t="shared" si="8"/>
        <v>0</v>
      </c>
      <c r="AR46" s="155">
        <f t="shared" si="8"/>
        <v>0</v>
      </c>
      <c r="AS46" s="155">
        <f t="shared" si="8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156"/>
      <c r="H47" s="156"/>
      <c r="I47" s="156"/>
      <c r="J47" s="204">
        <f t="shared" si="6"/>
        <v>0</v>
      </c>
      <c r="K47" s="204">
        <f t="shared" si="9"/>
        <v>0</v>
      </c>
      <c r="L47" s="204">
        <f t="shared" si="10"/>
        <v>0</v>
      </c>
      <c r="M47" s="156"/>
      <c r="N47" s="156"/>
      <c r="O47" s="156"/>
      <c r="P47" s="156"/>
      <c r="Q47" s="156"/>
      <c r="R47" s="156"/>
      <c r="S47" s="44"/>
      <c r="T47" s="44"/>
      <c r="U47" s="44"/>
      <c r="V47" s="204">
        <f t="shared" si="7"/>
        <v>0</v>
      </c>
      <c r="W47" s="204">
        <f t="shared" si="1"/>
        <v>0</v>
      </c>
      <c r="X47" s="204">
        <f t="shared" si="2"/>
        <v>0</v>
      </c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50">
        <f t="shared" si="8"/>
        <v>0</v>
      </c>
      <c r="AR47" s="50">
        <f t="shared" si="8"/>
        <v>0</v>
      </c>
      <c r="AS47" s="50">
        <f t="shared" si="8"/>
        <v>0</v>
      </c>
      <c r="AT47" s="61" t="s">
        <v>24</v>
      </c>
      <c r="AU47" s="216"/>
      <c r="AV47" s="32"/>
      <c r="AW47" s="12"/>
    </row>
    <row r="48" spans="1:49" ht="21.95" customHeight="1">
      <c r="A48" s="19"/>
      <c r="B48" s="213" t="s">
        <v>56</v>
      </c>
      <c r="C48" s="149" t="s">
        <v>23</v>
      </c>
      <c r="D48" s="69"/>
      <c r="E48" s="69"/>
      <c r="F48" s="69"/>
      <c r="G48" s="155"/>
      <c r="H48" s="155"/>
      <c r="I48" s="155"/>
      <c r="J48" s="27">
        <f t="shared" si="6"/>
        <v>0</v>
      </c>
      <c r="K48" s="27">
        <f t="shared" si="9"/>
        <v>0</v>
      </c>
      <c r="L48" s="27">
        <f t="shared" si="10"/>
        <v>0</v>
      </c>
      <c r="M48" s="155">
        <v>27</v>
      </c>
      <c r="N48" s="155">
        <v>8.2349999999999994</v>
      </c>
      <c r="O48" s="155">
        <v>4649.8149999999996</v>
      </c>
      <c r="P48" s="155">
        <v>1</v>
      </c>
      <c r="Q48" s="155">
        <v>0.52</v>
      </c>
      <c r="R48" s="155">
        <v>219.55500000000001</v>
      </c>
      <c r="S48" s="160"/>
      <c r="T48" s="43"/>
      <c r="U48" s="43"/>
      <c r="V48" s="27">
        <f t="shared" si="7"/>
        <v>1</v>
      </c>
      <c r="W48" s="27">
        <f t="shared" si="1"/>
        <v>0.52</v>
      </c>
      <c r="X48" s="27">
        <f t="shared" si="2"/>
        <v>219.55500000000001</v>
      </c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>
        <f t="shared" si="8"/>
        <v>28</v>
      </c>
      <c r="AR48" s="155">
        <f t="shared" si="8"/>
        <v>8.754999999999999</v>
      </c>
      <c r="AS48" s="155">
        <f t="shared" si="8"/>
        <v>4869.37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19" t="s">
        <v>57</v>
      </c>
      <c r="B49" s="214"/>
      <c r="C49" s="148" t="s">
        <v>24</v>
      </c>
      <c r="D49" s="70"/>
      <c r="E49" s="70"/>
      <c r="F49" s="70"/>
      <c r="G49" s="156"/>
      <c r="H49" s="156"/>
      <c r="I49" s="156"/>
      <c r="J49" s="204">
        <f t="shared" si="6"/>
        <v>0</v>
      </c>
      <c r="K49" s="204">
        <f t="shared" si="9"/>
        <v>0</v>
      </c>
      <c r="L49" s="204">
        <f t="shared" si="10"/>
        <v>0</v>
      </c>
      <c r="M49" s="156"/>
      <c r="N49" s="156"/>
      <c r="O49" s="156"/>
      <c r="P49" s="156"/>
      <c r="Q49" s="156"/>
      <c r="R49" s="156"/>
      <c r="S49" s="44"/>
      <c r="T49" s="44"/>
      <c r="U49" s="44"/>
      <c r="V49" s="204">
        <f t="shared" si="7"/>
        <v>0</v>
      </c>
      <c r="W49" s="204">
        <f t="shared" si="1"/>
        <v>0</v>
      </c>
      <c r="X49" s="204">
        <f t="shared" si="2"/>
        <v>0</v>
      </c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50">
        <f t="shared" si="8"/>
        <v>0</v>
      </c>
      <c r="AR49" s="50">
        <f t="shared" si="8"/>
        <v>0</v>
      </c>
      <c r="AS49" s="50">
        <f t="shared" si="8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19"/>
      <c r="B50" s="213" t="s">
        <v>58</v>
      </c>
      <c r="C50" s="149" t="s">
        <v>23</v>
      </c>
      <c r="D50" s="69"/>
      <c r="E50" s="69"/>
      <c r="F50" s="69"/>
      <c r="G50" s="155"/>
      <c r="H50" s="155"/>
      <c r="I50" s="155"/>
      <c r="J50" s="27">
        <f t="shared" si="6"/>
        <v>0</v>
      </c>
      <c r="K50" s="27">
        <f t="shared" si="9"/>
        <v>0</v>
      </c>
      <c r="L50" s="27">
        <f t="shared" si="10"/>
        <v>0</v>
      </c>
      <c r="M50" s="155"/>
      <c r="N50" s="155"/>
      <c r="O50" s="155"/>
      <c r="P50" s="155"/>
      <c r="Q50" s="155"/>
      <c r="R50" s="155"/>
      <c r="S50" s="160"/>
      <c r="T50" s="43"/>
      <c r="U50" s="43"/>
      <c r="V50" s="27">
        <f t="shared" si="7"/>
        <v>0</v>
      </c>
      <c r="W50" s="27">
        <f t="shared" si="1"/>
        <v>0</v>
      </c>
      <c r="X50" s="27">
        <f t="shared" si="2"/>
        <v>0</v>
      </c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>
        <f t="shared" si="8"/>
        <v>0</v>
      </c>
      <c r="AR50" s="155">
        <f t="shared" si="8"/>
        <v>0</v>
      </c>
      <c r="AS50" s="155">
        <f t="shared" si="8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19"/>
      <c r="B51" s="214"/>
      <c r="C51" s="148" t="s">
        <v>24</v>
      </c>
      <c r="D51" s="70"/>
      <c r="E51" s="70"/>
      <c r="F51" s="70"/>
      <c r="G51" s="156"/>
      <c r="H51" s="156"/>
      <c r="I51" s="156"/>
      <c r="J51" s="204">
        <f t="shared" si="6"/>
        <v>0</v>
      </c>
      <c r="K51" s="204">
        <f t="shared" si="9"/>
        <v>0</v>
      </c>
      <c r="L51" s="204">
        <f t="shared" si="10"/>
        <v>0</v>
      </c>
      <c r="M51" s="156"/>
      <c r="N51" s="156"/>
      <c r="O51" s="156"/>
      <c r="P51" s="156"/>
      <c r="Q51" s="156"/>
      <c r="R51" s="156"/>
      <c r="S51" s="44"/>
      <c r="T51" s="44"/>
      <c r="U51" s="44"/>
      <c r="V51" s="204">
        <f t="shared" si="7"/>
        <v>0</v>
      </c>
      <c r="W51" s="204">
        <f t="shared" si="1"/>
        <v>0</v>
      </c>
      <c r="X51" s="204">
        <f t="shared" si="2"/>
        <v>0</v>
      </c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50">
        <f t="shared" si="8"/>
        <v>0</v>
      </c>
      <c r="AR51" s="50">
        <f t="shared" si="8"/>
        <v>0</v>
      </c>
      <c r="AS51" s="50">
        <f t="shared" si="8"/>
        <v>0</v>
      </c>
      <c r="AT51" s="66" t="s">
        <v>24</v>
      </c>
      <c r="AU51" s="216"/>
      <c r="AV51" s="31"/>
      <c r="AW51" s="12"/>
    </row>
    <row r="52" spans="1:49" ht="21.95" customHeight="1">
      <c r="A52" s="19"/>
      <c r="B52" s="213" t="s">
        <v>59</v>
      </c>
      <c r="C52" s="149" t="s">
        <v>23</v>
      </c>
      <c r="D52" s="69"/>
      <c r="E52" s="69"/>
      <c r="F52" s="69"/>
      <c r="G52" s="155"/>
      <c r="H52" s="155"/>
      <c r="I52" s="155"/>
      <c r="J52" s="27">
        <f t="shared" si="6"/>
        <v>0</v>
      </c>
      <c r="K52" s="27">
        <f t="shared" si="9"/>
        <v>0</v>
      </c>
      <c r="L52" s="27">
        <f t="shared" si="10"/>
        <v>0</v>
      </c>
      <c r="M52" s="155"/>
      <c r="N52" s="155"/>
      <c r="O52" s="155"/>
      <c r="P52" s="155"/>
      <c r="Q52" s="155"/>
      <c r="R52" s="155"/>
      <c r="S52" s="160"/>
      <c r="T52" s="43"/>
      <c r="U52" s="43"/>
      <c r="V52" s="27">
        <f t="shared" si="7"/>
        <v>0</v>
      </c>
      <c r="W52" s="27">
        <f t="shared" si="1"/>
        <v>0</v>
      </c>
      <c r="X52" s="27">
        <f t="shared" si="2"/>
        <v>0</v>
      </c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>
        <f t="shared" si="8"/>
        <v>0</v>
      </c>
      <c r="AR52" s="155">
        <f t="shared" si="8"/>
        <v>0</v>
      </c>
      <c r="AS52" s="155">
        <f t="shared" si="8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19" t="s">
        <v>27</v>
      </c>
      <c r="B53" s="214"/>
      <c r="C53" s="148" t="s">
        <v>24</v>
      </c>
      <c r="D53" s="70"/>
      <c r="E53" s="70"/>
      <c r="F53" s="45"/>
      <c r="G53" s="156"/>
      <c r="H53" s="156"/>
      <c r="I53" s="156"/>
      <c r="J53" s="204">
        <f t="shared" si="6"/>
        <v>0</v>
      </c>
      <c r="K53" s="204">
        <f t="shared" si="9"/>
        <v>0</v>
      </c>
      <c r="L53" s="204">
        <f t="shared" si="10"/>
        <v>0</v>
      </c>
      <c r="M53" s="156"/>
      <c r="N53" s="156"/>
      <c r="O53" s="156"/>
      <c r="P53" s="156"/>
      <c r="Q53" s="156"/>
      <c r="R53" s="156"/>
      <c r="S53" s="44"/>
      <c r="T53" s="44"/>
      <c r="U53" s="44"/>
      <c r="V53" s="204">
        <f t="shared" si="7"/>
        <v>0</v>
      </c>
      <c r="W53" s="204">
        <f t="shared" si="1"/>
        <v>0</v>
      </c>
      <c r="X53" s="204">
        <f t="shared" si="2"/>
        <v>0</v>
      </c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50">
        <f t="shared" si="8"/>
        <v>0</v>
      </c>
      <c r="AR53" s="50">
        <f t="shared" si="8"/>
        <v>0</v>
      </c>
      <c r="AS53" s="50">
        <f t="shared" si="8"/>
        <v>0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19"/>
      <c r="B54" s="213" t="s">
        <v>60</v>
      </c>
      <c r="C54" s="149" t="s">
        <v>23</v>
      </c>
      <c r="D54" s="69"/>
      <c r="E54" s="69"/>
      <c r="F54" s="69"/>
      <c r="G54" s="155"/>
      <c r="H54" s="155"/>
      <c r="I54" s="155"/>
      <c r="J54" s="27">
        <f t="shared" si="6"/>
        <v>0</v>
      </c>
      <c r="K54" s="27">
        <f t="shared" si="9"/>
        <v>0</v>
      </c>
      <c r="L54" s="27">
        <f t="shared" si="10"/>
        <v>0</v>
      </c>
      <c r="M54" s="155"/>
      <c r="N54" s="155"/>
      <c r="O54" s="155"/>
      <c r="P54" s="155"/>
      <c r="Q54" s="155"/>
      <c r="R54" s="155"/>
      <c r="S54" s="160"/>
      <c r="T54" s="43"/>
      <c r="U54" s="43"/>
      <c r="V54" s="27">
        <f t="shared" si="7"/>
        <v>0</v>
      </c>
      <c r="W54" s="27">
        <f t="shared" si="1"/>
        <v>0</v>
      </c>
      <c r="X54" s="27">
        <f t="shared" si="2"/>
        <v>0</v>
      </c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27">
        <v>3</v>
      </c>
      <c r="AO54" s="27">
        <v>9.4899999999999998E-2</v>
      </c>
      <c r="AP54" s="27">
        <v>128.91</v>
      </c>
      <c r="AQ54" s="155">
        <f t="shared" si="8"/>
        <v>3</v>
      </c>
      <c r="AR54" s="155">
        <f t="shared" si="8"/>
        <v>9.4899999999999998E-2</v>
      </c>
      <c r="AS54" s="155">
        <f t="shared" si="8"/>
        <v>128.91</v>
      </c>
      <c r="AT54" s="67" t="s">
        <v>23</v>
      </c>
      <c r="AU54" s="215" t="s">
        <v>60</v>
      </c>
      <c r="AV54" s="23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156"/>
      <c r="H55" s="156"/>
      <c r="I55" s="156"/>
      <c r="J55" s="204">
        <f t="shared" si="6"/>
        <v>0</v>
      </c>
      <c r="K55" s="204">
        <f t="shared" si="9"/>
        <v>0</v>
      </c>
      <c r="L55" s="204">
        <f t="shared" si="10"/>
        <v>0</v>
      </c>
      <c r="M55" s="156"/>
      <c r="N55" s="156"/>
      <c r="O55" s="156"/>
      <c r="P55" s="156"/>
      <c r="Q55" s="156"/>
      <c r="R55" s="156"/>
      <c r="S55" s="44"/>
      <c r="T55" s="44"/>
      <c r="U55" s="44"/>
      <c r="V55" s="204">
        <f t="shared" si="7"/>
        <v>0</v>
      </c>
      <c r="W55" s="204">
        <f t="shared" si="1"/>
        <v>0</v>
      </c>
      <c r="X55" s="204">
        <f t="shared" si="2"/>
        <v>0</v>
      </c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26"/>
      <c r="AO55" s="26"/>
      <c r="AP55" s="26"/>
      <c r="AQ55" s="50">
        <f t="shared" si="8"/>
        <v>0</v>
      </c>
      <c r="AR55" s="50">
        <f t="shared" si="8"/>
        <v>0</v>
      </c>
      <c r="AS55" s="50">
        <f t="shared" si="8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155"/>
      <c r="H56" s="155"/>
      <c r="I56" s="155"/>
      <c r="J56" s="27">
        <f t="shared" si="6"/>
        <v>0</v>
      </c>
      <c r="K56" s="27">
        <f t="shared" si="9"/>
        <v>0</v>
      </c>
      <c r="L56" s="27">
        <f t="shared" si="10"/>
        <v>0</v>
      </c>
      <c r="M56" s="155"/>
      <c r="N56" s="155"/>
      <c r="O56" s="155"/>
      <c r="P56" s="155"/>
      <c r="Q56" s="155"/>
      <c r="R56" s="155"/>
      <c r="S56" s="160"/>
      <c r="T56" s="43"/>
      <c r="U56" s="43"/>
      <c r="V56" s="27">
        <f t="shared" si="7"/>
        <v>0</v>
      </c>
      <c r="W56" s="27">
        <f t="shared" si="1"/>
        <v>0</v>
      </c>
      <c r="X56" s="27">
        <f t="shared" si="2"/>
        <v>0</v>
      </c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27"/>
      <c r="AO56" s="27"/>
      <c r="AP56" s="27"/>
      <c r="AQ56" s="155">
        <f t="shared" si="8"/>
        <v>0</v>
      </c>
      <c r="AR56" s="155">
        <f t="shared" si="8"/>
        <v>0</v>
      </c>
      <c r="AS56" s="155">
        <f t="shared" si="8"/>
        <v>0</v>
      </c>
      <c r="AT56" s="33" t="s">
        <v>23</v>
      </c>
      <c r="AU56" s="237" t="s">
        <v>63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156"/>
      <c r="H57" s="156"/>
      <c r="I57" s="156"/>
      <c r="J57" s="204">
        <f t="shared" si="6"/>
        <v>0</v>
      </c>
      <c r="K57" s="204">
        <f t="shared" si="9"/>
        <v>0</v>
      </c>
      <c r="L57" s="204">
        <f t="shared" si="10"/>
        <v>0</v>
      </c>
      <c r="M57" s="156"/>
      <c r="N57" s="156"/>
      <c r="O57" s="156"/>
      <c r="P57" s="156"/>
      <c r="Q57" s="156"/>
      <c r="R57" s="156"/>
      <c r="S57" s="44"/>
      <c r="T57" s="44"/>
      <c r="U57" s="44"/>
      <c r="V57" s="204">
        <f t="shared" si="7"/>
        <v>0</v>
      </c>
      <c r="W57" s="204">
        <f t="shared" si="1"/>
        <v>0</v>
      </c>
      <c r="X57" s="204">
        <f t="shared" si="2"/>
        <v>0</v>
      </c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26"/>
      <c r="AO57" s="26"/>
      <c r="AP57" s="26"/>
      <c r="AQ57" s="50">
        <f t="shared" si="8"/>
        <v>0</v>
      </c>
      <c r="AR57" s="50">
        <f t="shared" si="8"/>
        <v>0</v>
      </c>
      <c r="AS57" s="50">
        <f t="shared" si="8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161"/>
      <c r="H58" s="161"/>
      <c r="I58" s="202"/>
      <c r="J58" s="27">
        <f t="shared" ref="J58:J60" si="11">SUM(D58,G58)</f>
        <v>0</v>
      </c>
      <c r="K58" s="27">
        <f t="shared" ref="K58:K60" si="12">SUM(E58,H58)</f>
        <v>0</v>
      </c>
      <c r="L58" s="27">
        <f t="shared" ref="L58:L60" si="13">SUM(F58,I58)</f>
        <v>0</v>
      </c>
      <c r="M58" s="161">
        <v>1233</v>
      </c>
      <c r="N58" s="161">
        <v>42.188099999999999</v>
      </c>
      <c r="O58" s="161">
        <v>16544.960999999999</v>
      </c>
      <c r="P58" s="161"/>
      <c r="Q58" s="161"/>
      <c r="R58" s="161"/>
      <c r="S58" s="56"/>
      <c r="T58" s="56"/>
      <c r="U58" s="46"/>
      <c r="V58" s="27">
        <f t="shared" si="7"/>
        <v>0</v>
      </c>
      <c r="W58" s="27">
        <f t="shared" si="1"/>
        <v>0</v>
      </c>
      <c r="X58" s="27">
        <f t="shared" si="2"/>
        <v>0</v>
      </c>
      <c r="Y58" s="161">
        <v>109</v>
      </c>
      <c r="Z58" s="161">
        <v>6.4911000000000003</v>
      </c>
      <c r="AA58" s="161">
        <v>2965.174</v>
      </c>
      <c r="AB58" s="161">
        <v>509</v>
      </c>
      <c r="AC58" s="161">
        <v>29.498699999999999</v>
      </c>
      <c r="AD58" s="161">
        <v>9056.58</v>
      </c>
      <c r="AE58" s="161"/>
      <c r="AF58" s="161"/>
      <c r="AG58" s="161"/>
      <c r="AH58" s="161"/>
      <c r="AI58" s="203"/>
      <c r="AJ58" s="161"/>
      <c r="AK58" s="161">
        <v>37</v>
      </c>
      <c r="AL58" s="161">
        <v>1.7476</v>
      </c>
      <c r="AM58" s="161">
        <v>1006.395</v>
      </c>
      <c r="AN58" s="36">
        <v>39</v>
      </c>
      <c r="AO58" s="36">
        <v>0.88239999999999996</v>
      </c>
      <c r="AP58" s="36">
        <v>5117.66</v>
      </c>
      <c r="AQ58" s="155">
        <f t="shared" ref="AQ58:AS71" si="14">SUM(J58,M58,V58,Y58,AB58,AE58,AH58,AK58,AN58)</f>
        <v>1927</v>
      </c>
      <c r="AR58" s="155">
        <f t="shared" si="14"/>
        <v>80.807900000000004</v>
      </c>
      <c r="AS58" s="155">
        <f t="shared" si="14"/>
        <v>34690.769999999997</v>
      </c>
      <c r="AT58" s="34" t="s">
        <v>23</v>
      </c>
      <c r="AU58" s="37"/>
      <c r="AV58" s="23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171"/>
      <c r="H59" s="172"/>
      <c r="I59" s="171"/>
      <c r="J59" s="139">
        <f t="shared" si="11"/>
        <v>0</v>
      </c>
      <c r="K59" s="139">
        <f t="shared" si="12"/>
        <v>0</v>
      </c>
      <c r="L59" s="139">
        <f t="shared" si="13"/>
        <v>0</v>
      </c>
      <c r="M59" s="171"/>
      <c r="N59" s="172"/>
      <c r="O59" s="171"/>
      <c r="P59" s="171"/>
      <c r="Q59" s="172"/>
      <c r="R59" s="171"/>
      <c r="S59" s="43"/>
      <c r="T59" s="43"/>
      <c r="U59" s="55"/>
      <c r="V59" s="139">
        <f t="shared" si="7"/>
        <v>0</v>
      </c>
      <c r="W59" s="139">
        <f t="shared" si="1"/>
        <v>0</v>
      </c>
      <c r="X59" s="139">
        <f t="shared" si="2"/>
        <v>0</v>
      </c>
      <c r="Y59" s="171"/>
      <c r="Z59" s="172"/>
      <c r="AA59" s="171"/>
      <c r="AB59" s="171"/>
      <c r="AC59" s="172"/>
      <c r="AD59" s="171"/>
      <c r="AE59" s="171"/>
      <c r="AF59" s="172"/>
      <c r="AG59" s="171"/>
      <c r="AH59" s="171"/>
      <c r="AI59" s="172"/>
      <c r="AJ59" s="171"/>
      <c r="AK59" s="171"/>
      <c r="AL59" s="172"/>
      <c r="AM59" s="171"/>
      <c r="AN59" s="139"/>
      <c r="AO59" s="139"/>
      <c r="AP59" s="139"/>
      <c r="AQ59" s="155">
        <f t="shared" si="14"/>
        <v>0</v>
      </c>
      <c r="AR59" s="155">
        <f t="shared" si="14"/>
        <v>0</v>
      </c>
      <c r="AS59" s="155">
        <f t="shared" si="14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156"/>
      <c r="H60" s="156"/>
      <c r="I60" s="156"/>
      <c r="J60" s="185">
        <f t="shared" si="11"/>
        <v>0</v>
      </c>
      <c r="K60" s="185">
        <f t="shared" si="12"/>
        <v>0</v>
      </c>
      <c r="L60" s="185">
        <f t="shared" si="13"/>
        <v>0</v>
      </c>
      <c r="M60" s="156">
        <v>105</v>
      </c>
      <c r="N60" s="156">
        <v>4.1563999999999997</v>
      </c>
      <c r="O60" s="156">
        <v>1481.4880000000001</v>
      </c>
      <c r="P60" s="156">
        <v>8</v>
      </c>
      <c r="Q60" s="156">
        <v>30.480599999999999</v>
      </c>
      <c r="R60" s="156">
        <v>7930.4129999999996</v>
      </c>
      <c r="S60" s="44"/>
      <c r="T60" s="44"/>
      <c r="U60" s="44"/>
      <c r="V60" s="185">
        <f t="shared" si="7"/>
        <v>8</v>
      </c>
      <c r="W60" s="185">
        <f t="shared" si="1"/>
        <v>30.480599999999999</v>
      </c>
      <c r="X60" s="185">
        <f t="shared" si="2"/>
        <v>7930.4129999999996</v>
      </c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50">
        <f t="shared" si="14"/>
        <v>113</v>
      </c>
      <c r="AR60" s="50">
        <f t="shared" si="14"/>
        <v>34.637</v>
      </c>
      <c r="AS60" s="50">
        <f t="shared" si="14"/>
        <v>9411.9009999999998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15">+D6+D8+D10+D12+D14+D16+D18+D20+D22+D24+D26+D28+D30+D32+D34+D36+D38+D40+D42+D44+D46+D48+D50+D52+D54+D56+D58</f>
        <v>29</v>
      </c>
      <c r="E61" s="69">
        <f t="shared" si="15"/>
        <v>11.1594</v>
      </c>
      <c r="F61" s="69">
        <f t="shared" si="15"/>
        <v>6024.0956294163325</v>
      </c>
      <c r="G61" s="155">
        <f t="shared" si="15"/>
        <v>10</v>
      </c>
      <c r="H61" s="155">
        <f t="shared" si="15"/>
        <v>23.8659</v>
      </c>
      <c r="I61" s="155">
        <f t="shared" si="15"/>
        <v>5628.1610000000001</v>
      </c>
      <c r="J61" s="27">
        <f t="shared" ref="J61:J71" si="16">SUM(D61,G61)</f>
        <v>39</v>
      </c>
      <c r="K61" s="27">
        <f t="shared" ref="K61:K71" si="17">SUM(E61,H61)</f>
        <v>35.025300000000001</v>
      </c>
      <c r="L61" s="27">
        <f t="shared" ref="L61:L71" si="18">SUM(F61,I61)</f>
        <v>11652.256629416333</v>
      </c>
      <c r="M61" s="155">
        <f t="shared" ref="M61:R61" si="19">+M6+M8+M10+M12+M14+M16+M18+M20+M22+M24+M26+M28+M30+M32+M34+M36+M38+M40+M42+M44+M46+M48+M50+M52+M54+M56+M58</f>
        <v>1337</v>
      </c>
      <c r="N61" s="155">
        <f t="shared" si="19"/>
        <v>661.99049999999988</v>
      </c>
      <c r="O61" s="155">
        <f t="shared" si="19"/>
        <v>284917.41200000001</v>
      </c>
      <c r="P61" s="161">
        <f t="shared" si="19"/>
        <v>420</v>
      </c>
      <c r="Q61" s="161">
        <f t="shared" si="19"/>
        <v>2285.9978999999998</v>
      </c>
      <c r="R61" s="161">
        <f t="shared" si="19"/>
        <v>302916.38</v>
      </c>
      <c r="S61" s="57"/>
      <c r="T61" s="57"/>
      <c r="U61" s="57"/>
      <c r="V61" s="27">
        <f t="shared" si="7"/>
        <v>420</v>
      </c>
      <c r="W61" s="27">
        <f t="shared" si="1"/>
        <v>2285.9978999999998</v>
      </c>
      <c r="X61" s="27">
        <f t="shared" si="2"/>
        <v>302916.38</v>
      </c>
      <c r="Y61" s="155">
        <f t="shared" ref="Y61:AA61" si="20">+Y6+Y8+Y10+Y12+Y14+Y16+Y18+Y20+Y22+Y24+Y26+Y28+Y30+Y32+Y34+Y36+Y38+Y40+Y42+Y44+Y46+Y48+Y50+Y52+Y54+Y56+Y58</f>
        <v>423</v>
      </c>
      <c r="Z61" s="155">
        <f t="shared" si="20"/>
        <v>963.45370000000003</v>
      </c>
      <c r="AA61" s="155">
        <f t="shared" si="20"/>
        <v>101094.8</v>
      </c>
      <c r="AB61" s="161">
        <f>+AB6+AB8+AB10+AB12+AB14+AB16+AB18+AB20+AB22+AB24+AB26+AB28+AB30+AB32+AB34+AB36+AB38+AB40+AB42+AB44+AB46+AB48+AB50+AB52+AB54+AB56+AB58</f>
        <v>1373</v>
      </c>
      <c r="AC61" s="161">
        <f>+AC6+AC8+AC10+AC12+AC14+AC16+AC18+AC20+AC22+AC24+AC26+AC28+AC30+AC32+AC34+AC36+AC38+AC40+AC42+AC44+AC46+AC48+AC50+AC52+AC54+AC56+AC58</f>
        <v>153.83690000000001</v>
      </c>
      <c r="AD61" s="161">
        <f>+AD6+AD8+AD10+AD12+AD14+AD16+AD18+AD20+AD22+AD24+AD26+AD28+AD30+AD32+AD34+AD36+AD38+AD40+AD42+AD44+AD46+AD48+AD50+AD52+AD54+AD56+AD58</f>
        <v>33252.449000000001</v>
      </c>
      <c r="AE61" s="161">
        <f t="shared" ref="AE61:AP61" si="21">+AE6+AE8+AE10+AE12+AE14+AE16+AE18+AE20+AE22+AE24+AE26+AE28+AE30+AE32+AE34+AE36+AE38+AE40+AE42+AE44+AE46+AE48+AE50+AE52+AE54+AE56+AE58</f>
        <v>88</v>
      </c>
      <c r="AF61" s="161">
        <f t="shared" si="21"/>
        <v>7.3981000000000003</v>
      </c>
      <c r="AG61" s="161">
        <f t="shared" si="21"/>
        <v>9430.6949999999997</v>
      </c>
      <c r="AH61" s="200">
        <f t="shared" si="21"/>
        <v>32</v>
      </c>
      <c r="AI61" s="200">
        <f t="shared" si="21"/>
        <v>9.2762999999999991</v>
      </c>
      <c r="AJ61" s="200">
        <f t="shared" si="21"/>
        <v>3023.6060000000002</v>
      </c>
      <c r="AK61" s="155">
        <f t="shared" si="21"/>
        <v>124</v>
      </c>
      <c r="AL61" s="155">
        <f t="shared" si="21"/>
        <v>7.6383999999999999</v>
      </c>
      <c r="AM61" s="155">
        <f t="shared" si="21"/>
        <v>4615.6949999999997</v>
      </c>
      <c r="AN61" s="161">
        <f t="shared" si="21"/>
        <v>145</v>
      </c>
      <c r="AO61" s="161">
        <f t="shared" si="21"/>
        <v>11.794580000000002</v>
      </c>
      <c r="AP61" s="161">
        <f t="shared" si="21"/>
        <v>9730.3339999999989</v>
      </c>
      <c r="AQ61" s="155">
        <f t="shared" si="14"/>
        <v>3981</v>
      </c>
      <c r="AR61" s="155">
        <f t="shared" si="14"/>
        <v>4136.4116800000002</v>
      </c>
      <c r="AS61" s="155">
        <f t="shared" si="14"/>
        <v>760633.62762941641</v>
      </c>
      <c r="AT61" s="34" t="s">
        <v>23</v>
      </c>
      <c r="AU61" s="37"/>
      <c r="AV61" s="23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171"/>
      <c r="H62" s="171"/>
      <c r="I62" s="171"/>
      <c r="J62" s="139">
        <f t="shared" si="16"/>
        <v>0</v>
      </c>
      <c r="K62" s="139">
        <f t="shared" si="17"/>
        <v>0</v>
      </c>
      <c r="L62" s="139">
        <f t="shared" si="18"/>
        <v>0</v>
      </c>
      <c r="M62" s="155"/>
      <c r="N62" s="155"/>
      <c r="O62" s="155"/>
      <c r="P62" s="171"/>
      <c r="Q62" s="171"/>
      <c r="R62" s="171"/>
      <c r="S62" s="47"/>
      <c r="T62" s="47"/>
      <c r="U62" s="47"/>
      <c r="V62" s="139">
        <f t="shared" si="7"/>
        <v>0</v>
      </c>
      <c r="W62" s="139">
        <f t="shared" si="1"/>
        <v>0</v>
      </c>
      <c r="X62" s="139">
        <f t="shared" si="2"/>
        <v>0</v>
      </c>
      <c r="Y62" s="155"/>
      <c r="Z62" s="155"/>
      <c r="AA62" s="155"/>
      <c r="AB62" s="171"/>
      <c r="AC62" s="171"/>
      <c r="AD62" s="171"/>
      <c r="AE62" s="171"/>
      <c r="AF62" s="171"/>
      <c r="AG62" s="171"/>
      <c r="AH62" s="155"/>
      <c r="AI62" s="155"/>
      <c r="AJ62" s="155"/>
      <c r="AK62" s="155"/>
      <c r="AL62" s="155"/>
      <c r="AM62" s="155"/>
      <c r="AN62" s="171"/>
      <c r="AO62" s="171"/>
      <c r="AP62" s="171"/>
      <c r="AQ62" s="155">
        <f t="shared" si="14"/>
        <v>0</v>
      </c>
      <c r="AR62" s="155">
        <f t="shared" si="14"/>
        <v>0</v>
      </c>
      <c r="AS62" s="155">
        <f t="shared" si="14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22">+D7+D9+D11+D13+D15+D17+D19+D21+D23+D25+D27+D29+D31+D33+D35+D37+D39+D41+D43+D45+D47+D49+D51+D53+D55+D57+D60</f>
        <v>13</v>
      </c>
      <c r="E63" s="70">
        <f t="shared" si="22"/>
        <v>236.3492</v>
      </c>
      <c r="F63" s="70">
        <f t="shared" si="22"/>
        <v>118433.46305528331</v>
      </c>
      <c r="G63" s="156">
        <f t="shared" si="22"/>
        <v>8</v>
      </c>
      <c r="H63" s="156">
        <f t="shared" si="22"/>
        <v>207.0136</v>
      </c>
      <c r="I63" s="156">
        <f t="shared" si="22"/>
        <v>98748.095000000001</v>
      </c>
      <c r="J63" s="185">
        <f t="shared" si="16"/>
        <v>21</v>
      </c>
      <c r="K63" s="185">
        <f t="shared" si="17"/>
        <v>443.36279999999999</v>
      </c>
      <c r="L63" s="185">
        <f t="shared" si="18"/>
        <v>217181.55805528333</v>
      </c>
      <c r="M63" s="156">
        <f t="shared" ref="M63:R63" si="23">+M7+M9+M11+M13+M15+M17+M19+M21+M23+M25+M27+M29+M31+M33+M35+M37+M39+M41+M43+M45+M47+M49+M51+M53+M55+M57+M60</f>
        <v>119</v>
      </c>
      <c r="N63" s="156">
        <f t="shared" si="23"/>
        <v>140.03649999999999</v>
      </c>
      <c r="O63" s="156">
        <f t="shared" si="23"/>
        <v>54804.065000000002</v>
      </c>
      <c r="P63" s="156">
        <f t="shared" si="23"/>
        <v>25</v>
      </c>
      <c r="Q63" s="156">
        <f t="shared" si="23"/>
        <v>683.41139999999996</v>
      </c>
      <c r="R63" s="156">
        <f t="shared" si="23"/>
        <v>79422.284</v>
      </c>
      <c r="S63" s="48"/>
      <c r="T63" s="48"/>
      <c r="U63" s="48"/>
      <c r="V63" s="185">
        <f t="shared" si="7"/>
        <v>25</v>
      </c>
      <c r="W63" s="185">
        <f t="shared" si="1"/>
        <v>683.41139999999996</v>
      </c>
      <c r="X63" s="185">
        <f t="shared" si="2"/>
        <v>79422.284</v>
      </c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50">
        <f t="shared" si="14"/>
        <v>165</v>
      </c>
      <c r="AR63" s="50">
        <f t="shared" si="14"/>
        <v>1266.8107</v>
      </c>
      <c r="AS63" s="50">
        <f t="shared" si="14"/>
        <v>351407.90705528331</v>
      </c>
      <c r="AT63" s="24" t="s">
        <v>24</v>
      </c>
      <c r="AU63" s="16"/>
      <c r="AV63" s="29"/>
      <c r="AW63" s="12"/>
    </row>
    <row r="64" spans="1:49" ht="21.95" customHeight="1">
      <c r="A64" s="19" t="s">
        <v>69</v>
      </c>
      <c r="B64" s="213" t="s">
        <v>70</v>
      </c>
      <c r="C64" s="149" t="s">
        <v>23</v>
      </c>
      <c r="D64" s="69"/>
      <c r="E64" s="69"/>
      <c r="F64" s="69"/>
      <c r="G64" s="155">
        <v>163</v>
      </c>
      <c r="H64" s="155">
        <v>165.81435999999999</v>
      </c>
      <c r="I64" s="155">
        <v>69506.476999999999</v>
      </c>
      <c r="J64" s="27">
        <f t="shared" si="16"/>
        <v>163</v>
      </c>
      <c r="K64" s="27">
        <f t="shared" si="17"/>
        <v>165.81435999999999</v>
      </c>
      <c r="L64" s="27">
        <f t="shared" si="18"/>
        <v>69506.476999999999</v>
      </c>
      <c r="M64" s="155">
        <v>696</v>
      </c>
      <c r="N64" s="155">
        <v>72.650000000000006</v>
      </c>
      <c r="O64" s="155">
        <v>60130.394999999997</v>
      </c>
      <c r="P64" s="155">
        <v>1032</v>
      </c>
      <c r="Q64" s="155">
        <v>93.170400000000001</v>
      </c>
      <c r="R64" s="155">
        <v>46876.517</v>
      </c>
      <c r="S64" s="160"/>
      <c r="T64" s="43"/>
      <c r="U64" s="43"/>
      <c r="V64" s="27">
        <f t="shared" si="7"/>
        <v>1032</v>
      </c>
      <c r="W64" s="27">
        <f t="shared" si="1"/>
        <v>93.170400000000001</v>
      </c>
      <c r="X64" s="27">
        <f t="shared" si="2"/>
        <v>46876.517</v>
      </c>
      <c r="Y64" s="155">
        <v>23</v>
      </c>
      <c r="Z64" s="155">
        <v>419.053</v>
      </c>
      <c r="AA64" s="155">
        <v>22853.331999999999</v>
      </c>
      <c r="AB64" s="155">
        <v>21</v>
      </c>
      <c r="AC64" s="155">
        <v>1.3483000000000001</v>
      </c>
      <c r="AD64" s="155">
        <v>1586.694</v>
      </c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>
        <f t="shared" si="14"/>
        <v>1935</v>
      </c>
      <c r="AR64" s="155">
        <f t="shared" si="14"/>
        <v>752.03606000000002</v>
      </c>
      <c r="AS64" s="155">
        <f t="shared" si="14"/>
        <v>200953.41499999998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19"/>
      <c r="B65" s="214"/>
      <c r="C65" s="148" t="s">
        <v>24</v>
      </c>
      <c r="D65" s="70">
        <v>398</v>
      </c>
      <c r="E65" s="70">
        <v>38.3705</v>
      </c>
      <c r="F65" s="45">
        <v>52375.054315300353</v>
      </c>
      <c r="G65" s="156">
        <v>42</v>
      </c>
      <c r="H65" s="156">
        <v>4.4691000000000001</v>
      </c>
      <c r="I65" s="156">
        <v>8268.2929999999997</v>
      </c>
      <c r="J65" s="204">
        <f t="shared" si="16"/>
        <v>440</v>
      </c>
      <c r="K65" s="204">
        <f t="shared" si="17"/>
        <v>42.839599999999997</v>
      </c>
      <c r="L65" s="204">
        <f t="shared" si="18"/>
        <v>60643.347315300351</v>
      </c>
      <c r="M65" s="156">
        <v>7</v>
      </c>
      <c r="N65" s="156">
        <v>2.0535000000000001</v>
      </c>
      <c r="O65" s="156">
        <v>596.87099999999998</v>
      </c>
      <c r="P65" s="156">
        <v>40</v>
      </c>
      <c r="Q65" s="156">
        <v>106.8972</v>
      </c>
      <c r="R65" s="156">
        <v>11809.281000000001</v>
      </c>
      <c r="S65" s="44"/>
      <c r="T65" s="44"/>
      <c r="U65" s="44"/>
      <c r="V65" s="204">
        <f t="shared" si="7"/>
        <v>40</v>
      </c>
      <c r="W65" s="204">
        <f t="shared" si="1"/>
        <v>106.8972</v>
      </c>
      <c r="X65" s="204">
        <f t="shared" si="2"/>
        <v>11809.281000000001</v>
      </c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50">
        <f t="shared" si="14"/>
        <v>487</v>
      </c>
      <c r="AR65" s="50">
        <f t="shared" si="14"/>
        <v>151.7903</v>
      </c>
      <c r="AS65" s="50">
        <f t="shared" si="14"/>
        <v>73049.499315300345</v>
      </c>
      <c r="AT65" s="66" t="s">
        <v>24</v>
      </c>
      <c r="AU65" s="216"/>
      <c r="AV65" s="23"/>
      <c r="AW65" s="12"/>
    </row>
    <row r="66" spans="1:49" ht="21.95" customHeight="1">
      <c r="A66" s="19" t="s">
        <v>71</v>
      </c>
      <c r="B66" s="213" t="s">
        <v>72</v>
      </c>
      <c r="C66" s="149" t="s">
        <v>23</v>
      </c>
      <c r="D66" s="69"/>
      <c r="E66" s="69"/>
      <c r="F66" s="69"/>
      <c r="G66" s="99"/>
      <c r="H66" s="99"/>
      <c r="I66" s="99"/>
      <c r="J66" s="27">
        <f t="shared" si="16"/>
        <v>0</v>
      </c>
      <c r="K66" s="27">
        <f t="shared" si="17"/>
        <v>0</v>
      </c>
      <c r="L66" s="27">
        <f t="shared" si="18"/>
        <v>0</v>
      </c>
      <c r="M66" s="155"/>
      <c r="N66" s="155"/>
      <c r="O66" s="155"/>
      <c r="P66" s="155"/>
      <c r="Q66" s="155"/>
      <c r="R66" s="155"/>
      <c r="S66" s="160"/>
      <c r="T66" s="43"/>
      <c r="U66" s="43"/>
      <c r="V66" s="27">
        <f t="shared" si="7"/>
        <v>0</v>
      </c>
      <c r="W66" s="27">
        <f t="shared" si="1"/>
        <v>0</v>
      </c>
      <c r="X66" s="27">
        <f t="shared" si="2"/>
        <v>0</v>
      </c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>
        <f t="shared" si="14"/>
        <v>0</v>
      </c>
      <c r="AR66" s="155">
        <f t="shared" si="14"/>
        <v>0</v>
      </c>
      <c r="AS66" s="155">
        <f t="shared" si="14"/>
        <v>0</v>
      </c>
      <c r="AT66" s="34" t="s">
        <v>23</v>
      </c>
      <c r="AU66" s="215" t="s">
        <v>72</v>
      </c>
      <c r="AV66" s="23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100"/>
      <c r="H67" s="100"/>
      <c r="I67" s="100"/>
      <c r="J67" s="204">
        <f t="shared" si="16"/>
        <v>0</v>
      </c>
      <c r="K67" s="204">
        <f t="shared" si="17"/>
        <v>0</v>
      </c>
      <c r="L67" s="204">
        <f t="shared" si="18"/>
        <v>0</v>
      </c>
      <c r="M67" s="156"/>
      <c r="N67" s="156"/>
      <c r="O67" s="156"/>
      <c r="P67" s="156"/>
      <c r="Q67" s="156"/>
      <c r="R67" s="156"/>
      <c r="S67" s="44"/>
      <c r="T67" s="44"/>
      <c r="U67" s="44"/>
      <c r="V67" s="204">
        <f t="shared" si="7"/>
        <v>0</v>
      </c>
      <c r="W67" s="204">
        <f t="shared" si="1"/>
        <v>0</v>
      </c>
      <c r="X67" s="204">
        <f t="shared" si="2"/>
        <v>0</v>
      </c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50">
        <f t="shared" si="14"/>
        <v>0</v>
      </c>
      <c r="AR67" s="50">
        <f t="shared" si="14"/>
        <v>0</v>
      </c>
      <c r="AS67" s="50">
        <f t="shared" si="14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24">+D61+D64+D66</f>
        <v>29</v>
      </c>
      <c r="E68" s="27">
        <f t="shared" si="24"/>
        <v>11.1594</v>
      </c>
      <c r="F68" s="27">
        <f t="shared" si="24"/>
        <v>6024.0956294163325</v>
      </c>
      <c r="G68" s="101">
        <f t="shared" si="24"/>
        <v>173</v>
      </c>
      <c r="H68" s="101">
        <f t="shared" si="24"/>
        <v>189.68026</v>
      </c>
      <c r="I68" s="101">
        <f t="shared" si="24"/>
        <v>75134.638000000006</v>
      </c>
      <c r="J68" s="27">
        <f t="shared" si="16"/>
        <v>202</v>
      </c>
      <c r="K68" s="27">
        <f t="shared" si="17"/>
        <v>200.83966000000001</v>
      </c>
      <c r="L68" s="27">
        <f t="shared" si="18"/>
        <v>81158.73362941634</v>
      </c>
      <c r="M68" s="155">
        <f t="shared" ref="M68:R68" si="25">+M61+M64+M66</f>
        <v>2033</v>
      </c>
      <c r="N68" s="155">
        <f t="shared" si="25"/>
        <v>734.64049999999986</v>
      </c>
      <c r="O68" s="155">
        <f t="shared" si="25"/>
        <v>345047.80700000003</v>
      </c>
      <c r="P68" s="155">
        <f t="shared" si="25"/>
        <v>1452</v>
      </c>
      <c r="Q68" s="155">
        <f t="shared" si="25"/>
        <v>2379.1682999999998</v>
      </c>
      <c r="R68" s="155">
        <f t="shared" si="25"/>
        <v>349792.897</v>
      </c>
      <c r="S68" s="27"/>
      <c r="T68" s="27"/>
      <c r="U68" s="27"/>
      <c r="V68" s="27">
        <f t="shared" si="7"/>
        <v>1452</v>
      </c>
      <c r="W68" s="27">
        <f t="shared" si="1"/>
        <v>2379.1682999999998</v>
      </c>
      <c r="X68" s="27">
        <f t="shared" si="2"/>
        <v>349792.897</v>
      </c>
      <c r="Y68" s="155">
        <f t="shared" ref="Y68:AD68" si="26">+Y61+Y64+Y66</f>
        <v>446</v>
      </c>
      <c r="Z68" s="155">
        <f t="shared" si="26"/>
        <v>1382.5066999999999</v>
      </c>
      <c r="AA68" s="155">
        <f t="shared" si="26"/>
        <v>123948.132</v>
      </c>
      <c r="AB68" s="155">
        <f t="shared" si="26"/>
        <v>1394</v>
      </c>
      <c r="AC68" s="155">
        <f t="shared" si="26"/>
        <v>155.18520000000001</v>
      </c>
      <c r="AD68" s="155">
        <f t="shared" si="26"/>
        <v>34839.143000000004</v>
      </c>
      <c r="AE68" s="155">
        <f>AE61+AE62+AE64+AE66</f>
        <v>88</v>
      </c>
      <c r="AF68" s="155">
        <f>+AF61+AF64+AF66</f>
        <v>7.3981000000000003</v>
      </c>
      <c r="AG68" s="155">
        <f>AG61+AG62+AG64+AG66</f>
        <v>9430.6949999999997</v>
      </c>
      <c r="AH68" s="155">
        <f>AH61+AH62+AH64+AH66</f>
        <v>32</v>
      </c>
      <c r="AI68" s="155">
        <f>+AI61+AI64+AI66</f>
        <v>9.2762999999999991</v>
      </c>
      <c r="AJ68" s="155">
        <f>AJ61+AJ62+AJ64+AJ66</f>
        <v>3023.6060000000002</v>
      </c>
      <c r="AK68" s="155">
        <f>AK61+AK62+AK64+AK66</f>
        <v>124</v>
      </c>
      <c r="AL68" s="155">
        <f>+AL61+AL64+AL66</f>
        <v>7.6383999999999999</v>
      </c>
      <c r="AM68" s="155">
        <f>AM61+AM62+AM64+AM66</f>
        <v>4615.6949999999997</v>
      </c>
      <c r="AN68" s="155">
        <f>AN61+AN62+AN64+AN66</f>
        <v>145</v>
      </c>
      <c r="AO68" s="155">
        <f>+AO61+AO64+AO66</f>
        <v>11.794580000000002</v>
      </c>
      <c r="AP68" s="155">
        <f>+AP61+AP64+AP66+AP62</f>
        <v>9730.3339999999989</v>
      </c>
      <c r="AQ68" s="155">
        <f>SUM(J68,M68,V68,Y68,AB68,AE68,AH68,AK68,AN68)</f>
        <v>5916</v>
      </c>
      <c r="AR68" s="155">
        <f t="shared" si="14"/>
        <v>4888.4477399999996</v>
      </c>
      <c r="AS68" s="155">
        <f t="shared" si="14"/>
        <v>961587.04262941633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27">+D63+D65+D67</f>
        <v>411</v>
      </c>
      <c r="E69" s="26">
        <f t="shared" si="27"/>
        <v>274.71969999999999</v>
      </c>
      <c r="F69" s="26">
        <f t="shared" si="27"/>
        <v>170808.51737058366</v>
      </c>
      <c r="G69" s="102">
        <f t="shared" si="27"/>
        <v>50</v>
      </c>
      <c r="H69" s="102">
        <f t="shared" si="27"/>
        <v>211.48269999999999</v>
      </c>
      <c r="I69" s="102">
        <f t="shared" si="27"/>
        <v>107016.38800000001</v>
      </c>
      <c r="J69" s="204">
        <f t="shared" si="16"/>
        <v>461</v>
      </c>
      <c r="K69" s="204">
        <f t="shared" si="17"/>
        <v>486.20240000000001</v>
      </c>
      <c r="L69" s="204">
        <f t="shared" si="18"/>
        <v>277824.90537058364</v>
      </c>
      <c r="M69" s="156">
        <f t="shared" ref="M69:R69" si="28">+M63+M65+M67</f>
        <v>126</v>
      </c>
      <c r="N69" s="156">
        <f t="shared" si="28"/>
        <v>142.09</v>
      </c>
      <c r="O69" s="156">
        <f t="shared" si="28"/>
        <v>55400.936000000002</v>
      </c>
      <c r="P69" s="156">
        <f t="shared" si="28"/>
        <v>65</v>
      </c>
      <c r="Q69" s="156">
        <f t="shared" si="28"/>
        <v>790.30859999999996</v>
      </c>
      <c r="R69" s="156">
        <f t="shared" si="28"/>
        <v>91231.565000000002</v>
      </c>
      <c r="S69" s="26"/>
      <c r="T69" s="26"/>
      <c r="U69" s="26"/>
      <c r="V69" s="204">
        <f t="shared" si="7"/>
        <v>65</v>
      </c>
      <c r="W69" s="204">
        <f t="shared" si="1"/>
        <v>790.30859999999996</v>
      </c>
      <c r="X69" s="204">
        <f t="shared" si="2"/>
        <v>91231.565000000002</v>
      </c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50">
        <f t="shared" si="14"/>
        <v>652</v>
      </c>
      <c r="AR69" s="50">
        <f t="shared" si="14"/>
        <v>1418.6010000000001</v>
      </c>
      <c r="AS69" s="50">
        <f t="shared" si="14"/>
        <v>424457.40637058363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16"/>
        <v>0</v>
      </c>
      <c r="K70" s="206">
        <f t="shared" si="17"/>
        <v>0</v>
      </c>
      <c r="L70" s="206">
        <f t="shared" si="18"/>
        <v>0</v>
      </c>
      <c r="M70" s="162"/>
      <c r="N70" s="40"/>
      <c r="O70" s="40"/>
      <c r="P70" s="162"/>
      <c r="Q70" s="40"/>
      <c r="R70" s="40"/>
      <c r="S70" s="40"/>
      <c r="T70" s="40"/>
      <c r="U70" s="40"/>
      <c r="V70" s="206">
        <f t="shared" si="7"/>
        <v>0</v>
      </c>
      <c r="W70" s="206">
        <f t="shared" ref="W70:W71" si="29">SUM(Q70,T70)</f>
        <v>0</v>
      </c>
      <c r="X70" s="206">
        <f t="shared" ref="X70:X71" si="30">SUM(R70,U70)</f>
        <v>0</v>
      </c>
      <c r="Y70" s="162"/>
      <c r="Z70" s="40"/>
      <c r="AA70" s="40"/>
      <c r="AB70" s="162"/>
      <c r="AC70" s="40"/>
      <c r="AD70" s="40"/>
      <c r="AE70" s="162"/>
      <c r="AF70" s="40"/>
      <c r="AG70" s="40"/>
      <c r="AH70" s="162"/>
      <c r="AI70" s="40"/>
      <c r="AJ70" s="40"/>
      <c r="AK70" s="162"/>
      <c r="AL70" s="40"/>
      <c r="AM70" s="40"/>
      <c r="AN70" s="162"/>
      <c r="AO70" s="40"/>
      <c r="AP70" s="40"/>
      <c r="AQ70" s="52">
        <f t="shared" si="14"/>
        <v>0</v>
      </c>
      <c r="AR70" s="52">
        <f t="shared" si="14"/>
        <v>0</v>
      </c>
      <c r="AS70" s="52">
        <f t="shared" si="14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31">D68+D69</f>
        <v>440</v>
      </c>
      <c r="E71" s="40">
        <f t="shared" si="31"/>
        <v>285.87909999999999</v>
      </c>
      <c r="F71" s="40">
        <f t="shared" si="31"/>
        <v>176832.61299999998</v>
      </c>
      <c r="G71" s="40">
        <f t="shared" si="31"/>
        <v>223</v>
      </c>
      <c r="H71" s="40">
        <f t="shared" si="31"/>
        <v>401.16296</v>
      </c>
      <c r="I71" s="40">
        <f t="shared" si="31"/>
        <v>182151.02600000001</v>
      </c>
      <c r="J71" s="205">
        <f t="shared" si="16"/>
        <v>663</v>
      </c>
      <c r="K71" s="205">
        <f t="shared" si="17"/>
        <v>687.04205999999999</v>
      </c>
      <c r="L71" s="205">
        <f t="shared" si="18"/>
        <v>358983.63899999997</v>
      </c>
      <c r="M71" s="162">
        <f t="shared" ref="M71:O71" si="32">M68+M69</f>
        <v>2159</v>
      </c>
      <c r="N71" s="40">
        <f t="shared" si="32"/>
        <v>876.73049999999989</v>
      </c>
      <c r="O71" s="40">
        <f t="shared" si="32"/>
        <v>400448.74300000002</v>
      </c>
      <c r="P71" s="162">
        <f>P68+P69</f>
        <v>1517</v>
      </c>
      <c r="Q71" s="40">
        <f>Q68+Q69</f>
        <v>3169.4768999999997</v>
      </c>
      <c r="R71" s="40">
        <f>R68+R69</f>
        <v>441024.462</v>
      </c>
      <c r="S71" s="40"/>
      <c r="T71" s="40"/>
      <c r="U71" s="40"/>
      <c r="V71" s="205">
        <f t="shared" si="7"/>
        <v>1517</v>
      </c>
      <c r="W71" s="205">
        <f t="shared" si="29"/>
        <v>3169.4768999999997</v>
      </c>
      <c r="X71" s="205">
        <f t="shared" si="30"/>
        <v>441024.462</v>
      </c>
      <c r="Y71" s="162">
        <f t="shared" ref="Y71:AD71" si="33">Y68+Y69</f>
        <v>446</v>
      </c>
      <c r="Z71" s="40">
        <f t="shared" si="33"/>
        <v>1382.5066999999999</v>
      </c>
      <c r="AA71" s="40">
        <f t="shared" si="33"/>
        <v>123948.132</v>
      </c>
      <c r="AB71" s="162">
        <f t="shared" si="33"/>
        <v>1394</v>
      </c>
      <c r="AC71" s="40">
        <f t="shared" si="33"/>
        <v>155.18520000000001</v>
      </c>
      <c r="AD71" s="40">
        <f t="shared" si="33"/>
        <v>34839.143000000004</v>
      </c>
      <c r="AE71" s="162">
        <f t="shared" ref="AE71:AJ71" si="34">AE68+AE69</f>
        <v>88</v>
      </c>
      <c r="AF71" s="40">
        <f t="shared" si="34"/>
        <v>7.3981000000000003</v>
      </c>
      <c r="AG71" s="40">
        <f t="shared" si="34"/>
        <v>9430.6949999999997</v>
      </c>
      <c r="AH71" s="162">
        <f t="shared" si="34"/>
        <v>32</v>
      </c>
      <c r="AI71" s="40">
        <f t="shared" si="34"/>
        <v>9.2762999999999991</v>
      </c>
      <c r="AJ71" s="40">
        <f t="shared" si="34"/>
        <v>3023.6060000000002</v>
      </c>
      <c r="AK71" s="162">
        <f>AK68+AK69</f>
        <v>124</v>
      </c>
      <c r="AL71" s="40">
        <f>AL68+AL69</f>
        <v>7.6383999999999999</v>
      </c>
      <c r="AM71" s="40">
        <f>AM68+AM69</f>
        <v>4615.6949999999997</v>
      </c>
      <c r="AN71" s="162">
        <f>AN68+AN69</f>
        <v>145</v>
      </c>
      <c r="AO71" s="40">
        <f t="shared" ref="AO71:AP71" si="35">AO68+AO69</f>
        <v>11.794580000000002</v>
      </c>
      <c r="AP71" s="40">
        <f t="shared" si="35"/>
        <v>9730.3339999999989</v>
      </c>
      <c r="AQ71" s="51">
        <f t="shared" si="14"/>
        <v>6568</v>
      </c>
      <c r="AR71" s="51">
        <f t="shared" si="14"/>
        <v>6307.0487399999993</v>
      </c>
      <c r="AS71" s="51">
        <f t="shared" si="14"/>
        <v>1386044.449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78</v>
      </c>
    </row>
    <row r="73" spans="1:49" ht="23.1" customHeight="1">
      <c r="AR73" s="42"/>
      <c r="AS73" s="42"/>
    </row>
    <row r="74" spans="1:49" ht="23.1" customHeight="1"/>
    <row r="75" spans="1:49" ht="23.1" customHeight="1"/>
    <row r="76" spans="1:49" ht="23.1" customHeight="1"/>
    <row r="77" spans="1:49" ht="23.1" customHeight="1"/>
    <row r="78" spans="1:49" ht="23.1" customHeight="1"/>
    <row r="79" spans="1:49" ht="23.1" customHeight="1"/>
    <row r="80" spans="1:49" ht="23.1" customHeight="1"/>
    <row r="81" spans="4:25" ht="23.1" customHeight="1"/>
    <row r="86" spans="4:25">
      <c r="D86" s="42"/>
      <c r="G86" s="104"/>
      <c r="M86" s="42"/>
      <c r="P86" s="42"/>
      <c r="Y86" s="42"/>
    </row>
    <row r="87" spans="4:25">
      <c r="D87" s="42"/>
      <c r="G87" s="104"/>
      <c r="M87" s="42"/>
      <c r="P87" s="42"/>
      <c r="Y87" s="42"/>
    </row>
    <row r="88" spans="4:25">
      <c r="D88" s="42"/>
      <c r="G88" s="104"/>
      <c r="M88" s="42"/>
      <c r="P88" s="42"/>
      <c r="Y88" s="42"/>
    </row>
    <row r="89" spans="4:25">
      <c r="D89" s="42"/>
      <c r="G89" s="104"/>
      <c r="M89" s="42"/>
      <c r="P89" s="42"/>
      <c r="Y89" s="42"/>
    </row>
    <row r="90" spans="4:25">
      <c r="D90" s="42"/>
      <c r="G90" s="104"/>
      <c r="M90" s="42"/>
      <c r="P90" s="42"/>
      <c r="Y90" s="42"/>
    </row>
    <row r="91" spans="4:25">
      <c r="D91" s="42"/>
      <c r="G91" s="104"/>
      <c r="M91" s="42"/>
      <c r="P91" s="42"/>
      <c r="Y91" s="42"/>
    </row>
    <row r="92" spans="4:25">
      <c r="D92" s="42"/>
      <c r="G92" s="104"/>
      <c r="M92" s="42"/>
      <c r="P92" s="42"/>
      <c r="Y92" s="42"/>
    </row>
    <row r="93" spans="4:25">
      <c r="D93" s="42"/>
      <c r="G93" s="104"/>
      <c r="M93" s="42"/>
      <c r="P93" s="42"/>
      <c r="Y93" s="42"/>
    </row>
    <row r="94" spans="4:25">
      <c r="D94" s="42"/>
      <c r="G94" s="104"/>
      <c r="M94" s="42"/>
      <c r="P94" s="42"/>
      <c r="Y94" s="42"/>
    </row>
    <row r="95" spans="4:25">
      <c r="D95" s="42"/>
      <c r="G95" s="104"/>
      <c r="M95" s="42"/>
      <c r="P95" s="42"/>
      <c r="Y95" s="42"/>
    </row>
    <row r="96" spans="4:25">
      <c r="D96" s="42"/>
      <c r="G96" s="104"/>
      <c r="M96" s="42"/>
      <c r="P96" s="42"/>
      <c r="Y96" s="42"/>
    </row>
    <row r="97" spans="4:25">
      <c r="D97" s="42"/>
      <c r="G97" s="104"/>
      <c r="M97" s="42"/>
      <c r="P97" s="42"/>
      <c r="Y97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topLeftCell="X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03" customWidth="1"/>
    <col min="8" max="8" width="17.625" style="103" customWidth="1"/>
    <col min="9" max="9" width="23.625" style="103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88</v>
      </c>
      <c r="C2" s="4"/>
      <c r="D2" s="5"/>
      <c r="E2" s="5"/>
      <c r="F2" s="5"/>
      <c r="G2" s="73"/>
      <c r="H2" s="73"/>
      <c r="I2" s="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4" t="s">
        <v>15</v>
      </c>
      <c r="H4" s="154" t="s">
        <v>16</v>
      </c>
      <c r="I4" s="154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4" t="s">
        <v>18</v>
      </c>
      <c r="H5" s="144" t="s">
        <v>19</v>
      </c>
      <c r="I5" s="144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155"/>
      <c r="H6" s="155"/>
      <c r="I6" s="155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55"/>
      <c r="N6" s="155"/>
      <c r="O6" s="15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0</v>
      </c>
      <c r="AR6" s="155">
        <f t="shared" ref="AR6:AS21" si="2">SUM(K6,N6,W6,Z6,AC6,AF6,AI6,AL6,AO6)</f>
        <v>0</v>
      </c>
      <c r="AS6" s="155">
        <f t="shared" si="2"/>
        <v>0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/>
      <c r="E7" s="70"/>
      <c r="F7" s="45"/>
      <c r="G7" s="156"/>
      <c r="H7" s="156"/>
      <c r="I7" s="156"/>
      <c r="J7" s="204">
        <f>SUM(D7,G7)</f>
        <v>0</v>
      </c>
      <c r="K7" s="204">
        <f t="shared" si="0"/>
        <v>0</v>
      </c>
      <c r="L7" s="204">
        <f t="shared" si="0"/>
        <v>0</v>
      </c>
      <c r="M7" s="156"/>
      <c r="N7" s="156"/>
      <c r="O7" s="15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0</v>
      </c>
      <c r="AR7" s="50">
        <f>SUM(K7,N7,W7,Z7,AC7,AF7,AI7,AL7,AO7)</f>
        <v>0</v>
      </c>
      <c r="AS7" s="50">
        <f t="shared" si="2"/>
        <v>0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155"/>
      <c r="H8" s="155"/>
      <c r="I8" s="155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55"/>
      <c r="N8" s="155"/>
      <c r="O8" s="155"/>
      <c r="P8" s="155">
        <v>3</v>
      </c>
      <c r="Q8" s="155">
        <v>126.23</v>
      </c>
      <c r="R8" s="155">
        <v>11568.557000000001</v>
      </c>
      <c r="S8" s="27"/>
      <c r="T8" s="27"/>
      <c r="U8" s="27"/>
      <c r="V8" s="27">
        <f t="shared" ref="V8:X71" si="4">SUM(P8,S8)</f>
        <v>3</v>
      </c>
      <c r="W8" s="27">
        <f t="shared" si="1"/>
        <v>126.23</v>
      </c>
      <c r="X8" s="27">
        <f t="shared" si="1"/>
        <v>11568.557000000001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3</v>
      </c>
      <c r="AR8" s="155">
        <f t="shared" si="5"/>
        <v>126.23</v>
      </c>
      <c r="AS8" s="155">
        <f t="shared" si="2"/>
        <v>11568.557000000001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156"/>
      <c r="H9" s="156"/>
      <c r="I9" s="156"/>
      <c r="J9" s="204">
        <f t="shared" si="3"/>
        <v>0</v>
      </c>
      <c r="K9" s="204">
        <f t="shared" si="0"/>
        <v>0</v>
      </c>
      <c r="L9" s="204">
        <f t="shared" si="0"/>
        <v>0</v>
      </c>
      <c r="M9" s="156"/>
      <c r="N9" s="156"/>
      <c r="O9" s="156"/>
      <c r="P9" s="156">
        <v>6</v>
      </c>
      <c r="Q9" s="156">
        <v>605.23099999999999</v>
      </c>
      <c r="R9" s="156">
        <v>63164.368000000002</v>
      </c>
      <c r="S9" s="26"/>
      <c r="T9" s="26"/>
      <c r="U9" s="26"/>
      <c r="V9" s="204">
        <f t="shared" si="4"/>
        <v>6</v>
      </c>
      <c r="W9" s="204">
        <f t="shared" si="1"/>
        <v>605.23099999999999</v>
      </c>
      <c r="X9" s="204">
        <f t="shared" si="1"/>
        <v>63164.368000000002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6</v>
      </c>
      <c r="AR9" s="50">
        <f t="shared" si="5"/>
        <v>605.23099999999999</v>
      </c>
      <c r="AS9" s="50">
        <f t="shared" si="2"/>
        <v>63164.368000000002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155"/>
      <c r="H10" s="155"/>
      <c r="I10" s="155"/>
      <c r="J10" s="27">
        <f t="shared" si="3"/>
        <v>0</v>
      </c>
      <c r="K10" s="27">
        <f t="shared" si="0"/>
        <v>0</v>
      </c>
      <c r="L10" s="27">
        <f t="shared" si="0"/>
        <v>0</v>
      </c>
      <c r="M10" s="155"/>
      <c r="N10" s="155"/>
      <c r="O10" s="15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156"/>
      <c r="H11" s="156"/>
      <c r="I11" s="156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56"/>
      <c r="N11" s="156"/>
      <c r="O11" s="15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155"/>
      <c r="H12" s="155"/>
      <c r="I12" s="155"/>
      <c r="J12" s="27">
        <f t="shared" si="3"/>
        <v>0</v>
      </c>
      <c r="K12" s="27">
        <f t="shared" si="0"/>
        <v>0</v>
      </c>
      <c r="L12" s="27">
        <f t="shared" si="0"/>
        <v>0</v>
      </c>
      <c r="M12" s="155"/>
      <c r="N12" s="155"/>
      <c r="O12" s="15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156"/>
      <c r="H13" s="156"/>
      <c r="I13" s="156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56"/>
      <c r="N13" s="156"/>
      <c r="O13" s="15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155"/>
      <c r="H14" s="155"/>
      <c r="I14" s="155"/>
      <c r="J14" s="27">
        <f t="shared" si="3"/>
        <v>0</v>
      </c>
      <c r="K14" s="27">
        <f t="shared" si="0"/>
        <v>0</v>
      </c>
      <c r="L14" s="27">
        <f t="shared" si="0"/>
        <v>0</v>
      </c>
      <c r="M14" s="155"/>
      <c r="N14" s="155"/>
      <c r="O14" s="155"/>
      <c r="P14" s="155">
        <v>133</v>
      </c>
      <c r="Q14" s="155">
        <v>1562.8604</v>
      </c>
      <c r="R14" s="155">
        <v>122062.586</v>
      </c>
      <c r="S14" s="43"/>
      <c r="T14" s="43"/>
      <c r="U14" s="43"/>
      <c r="V14" s="27">
        <f t="shared" si="4"/>
        <v>133</v>
      </c>
      <c r="W14" s="27">
        <f t="shared" si="1"/>
        <v>1562.8604</v>
      </c>
      <c r="X14" s="27">
        <f t="shared" si="1"/>
        <v>122062.586</v>
      </c>
      <c r="Y14" s="155">
        <v>29</v>
      </c>
      <c r="Z14" s="155">
        <v>307.37049999999999</v>
      </c>
      <c r="AA14" s="155">
        <v>18796.726999999999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162</v>
      </c>
      <c r="AR14" s="155">
        <f t="shared" si="5"/>
        <v>1870.2309</v>
      </c>
      <c r="AS14" s="155">
        <f t="shared" si="2"/>
        <v>140859.31299999999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156"/>
      <c r="H15" s="156"/>
      <c r="I15" s="156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56"/>
      <c r="N15" s="156"/>
      <c r="O15" s="15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>
        <v>9</v>
      </c>
      <c r="E16" s="69">
        <v>7.274</v>
      </c>
      <c r="F16" s="69">
        <v>4301.8458515940665</v>
      </c>
      <c r="G16" s="155"/>
      <c r="H16" s="155"/>
      <c r="I16" s="155"/>
      <c r="J16" s="27">
        <f t="shared" si="3"/>
        <v>9</v>
      </c>
      <c r="K16" s="27">
        <f t="shared" si="0"/>
        <v>7.274</v>
      </c>
      <c r="L16" s="27">
        <f t="shared" si="0"/>
        <v>4301.8458515940665</v>
      </c>
      <c r="M16" s="155"/>
      <c r="N16" s="155"/>
      <c r="O16" s="155"/>
      <c r="P16" s="155">
        <v>159</v>
      </c>
      <c r="Q16" s="155">
        <v>454.8109</v>
      </c>
      <c r="R16" s="155">
        <v>115139.77899999999</v>
      </c>
      <c r="S16" s="43"/>
      <c r="T16" s="43"/>
      <c r="U16" s="43"/>
      <c r="V16" s="27">
        <f t="shared" si="4"/>
        <v>159</v>
      </c>
      <c r="W16" s="27">
        <f t="shared" si="1"/>
        <v>454.8109</v>
      </c>
      <c r="X16" s="27">
        <f t="shared" si="1"/>
        <v>115139.77899999999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7</v>
      </c>
      <c r="AI16" s="27">
        <v>6.7396000000000003</v>
      </c>
      <c r="AJ16" s="27">
        <v>2313.8510000000001</v>
      </c>
      <c r="AK16" s="27"/>
      <c r="AL16" s="27"/>
      <c r="AM16" s="27"/>
      <c r="AN16" s="27"/>
      <c r="AO16" s="27"/>
      <c r="AP16" s="27"/>
      <c r="AQ16" s="155">
        <f t="shared" si="5"/>
        <v>175</v>
      </c>
      <c r="AR16" s="155">
        <f t="shared" si="5"/>
        <v>468.8245</v>
      </c>
      <c r="AS16" s="155">
        <f t="shared" si="2"/>
        <v>121755.47585159406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156"/>
      <c r="H17" s="156"/>
      <c r="I17" s="156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56"/>
      <c r="N17" s="156"/>
      <c r="O17" s="15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/>
      <c r="E18" s="69"/>
      <c r="F18" s="69"/>
      <c r="G18" s="155"/>
      <c r="H18" s="155"/>
      <c r="I18" s="155"/>
      <c r="J18" s="27">
        <f t="shared" si="3"/>
        <v>0</v>
      </c>
      <c r="K18" s="27">
        <f t="shared" si="0"/>
        <v>0</v>
      </c>
      <c r="L18" s="27">
        <f t="shared" si="0"/>
        <v>0</v>
      </c>
      <c r="M18" s="155"/>
      <c r="N18" s="155"/>
      <c r="O18" s="155"/>
      <c r="P18" s="155"/>
      <c r="Q18" s="155"/>
      <c r="R18" s="155"/>
      <c r="S18" s="157"/>
      <c r="T18" s="43"/>
      <c r="U18" s="43"/>
      <c r="V18" s="27">
        <f t="shared" si="4"/>
        <v>0</v>
      </c>
      <c r="W18" s="27">
        <f t="shared" si="1"/>
        <v>0</v>
      </c>
      <c r="X18" s="27">
        <f t="shared" si="1"/>
        <v>0</v>
      </c>
      <c r="Y18" s="155"/>
      <c r="Z18" s="155"/>
      <c r="AA18" s="155"/>
      <c r="AB18" s="27"/>
      <c r="AC18" s="27"/>
      <c r="AD18" s="27"/>
      <c r="AE18" s="27">
        <v>100</v>
      </c>
      <c r="AF18" s="27">
        <v>8.5637000000000008</v>
      </c>
      <c r="AG18" s="27">
        <v>11238.359</v>
      </c>
      <c r="AH18" s="27">
        <v>38</v>
      </c>
      <c r="AI18" s="27">
        <v>3.3407</v>
      </c>
      <c r="AJ18" s="27">
        <v>1856.8920000000001</v>
      </c>
      <c r="AK18" s="27"/>
      <c r="AL18" s="27"/>
      <c r="AM18" s="27"/>
      <c r="AN18" s="27"/>
      <c r="AO18" s="27"/>
      <c r="AP18" s="27"/>
      <c r="AQ18" s="155">
        <f t="shared" si="5"/>
        <v>138</v>
      </c>
      <c r="AR18" s="155">
        <f t="shared" si="5"/>
        <v>11.904400000000001</v>
      </c>
      <c r="AS18" s="155">
        <f t="shared" si="2"/>
        <v>13095.251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156"/>
      <c r="H19" s="156"/>
      <c r="I19" s="156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56"/>
      <c r="N19" s="156"/>
      <c r="O19" s="15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155"/>
      <c r="H20" s="155"/>
      <c r="I20" s="155"/>
      <c r="J20" s="27">
        <f t="shared" si="3"/>
        <v>0</v>
      </c>
      <c r="K20" s="27">
        <f t="shared" si="0"/>
        <v>0</v>
      </c>
      <c r="L20" s="27">
        <f t="shared" si="0"/>
        <v>0</v>
      </c>
      <c r="M20" s="155"/>
      <c r="N20" s="155"/>
      <c r="O20" s="155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156"/>
      <c r="H21" s="156"/>
      <c r="I21" s="156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56"/>
      <c r="N21" s="156"/>
      <c r="O21" s="156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155"/>
      <c r="H22" s="155"/>
      <c r="I22" s="155"/>
      <c r="J22" s="27">
        <f t="shared" si="3"/>
        <v>0</v>
      </c>
      <c r="K22" s="27">
        <f t="shared" si="3"/>
        <v>0</v>
      </c>
      <c r="L22" s="27">
        <f t="shared" si="3"/>
        <v>0</v>
      </c>
      <c r="M22" s="155"/>
      <c r="N22" s="155"/>
      <c r="O22" s="15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156"/>
      <c r="H23" s="156"/>
      <c r="I23" s="156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56"/>
      <c r="N23" s="156"/>
      <c r="O23" s="15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155"/>
      <c r="H24" s="155"/>
      <c r="I24" s="155"/>
      <c r="J24" s="27">
        <f t="shared" si="3"/>
        <v>0</v>
      </c>
      <c r="K24" s="27">
        <f t="shared" si="3"/>
        <v>0</v>
      </c>
      <c r="L24" s="27">
        <f t="shared" si="3"/>
        <v>0</v>
      </c>
      <c r="M24" s="155">
        <v>18</v>
      </c>
      <c r="N24" s="155">
        <v>50.067799999999998</v>
      </c>
      <c r="O24" s="155">
        <v>12211.803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18</v>
      </c>
      <c r="AR24" s="155">
        <f t="shared" si="5"/>
        <v>50.067799999999998</v>
      </c>
      <c r="AS24" s="155">
        <f t="shared" si="5"/>
        <v>12211.803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156"/>
      <c r="H25" s="156"/>
      <c r="I25" s="156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56">
        <v>1</v>
      </c>
      <c r="N25" s="156">
        <v>3.694</v>
      </c>
      <c r="O25" s="156">
        <v>912.52099999999996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1</v>
      </c>
      <c r="AR25" s="50">
        <f t="shared" si="5"/>
        <v>3.694</v>
      </c>
      <c r="AS25" s="50">
        <f t="shared" si="5"/>
        <v>912.52099999999996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155"/>
      <c r="H26" s="155"/>
      <c r="I26" s="155"/>
      <c r="J26" s="27">
        <f t="shared" si="3"/>
        <v>0</v>
      </c>
      <c r="K26" s="27">
        <f t="shared" si="3"/>
        <v>0</v>
      </c>
      <c r="L26" s="27">
        <f t="shared" si="3"/>
        <v>0</v>
      </c>
      <c r="M26" s="155"/>
      <c r="N26" s="155"/>
      <c r="O26" s="15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156"/>
      <c r="H27" s="156"/>
      <c r="I27" s="156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56"/>
      <c r="N27" s="156"/>
      <c r="O27" s="15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155"/>
      <c r="H28" s="155"/>
      <c r="I28" s="155"/>
      <c r="J28" s="27">
        <f t="shared" si="3"/>
        <v>0</v>
      </c>
      <c r="K28" s="27">
        <f t="shared" si="3"/>
        <v>0</v>
      </c>
      <c r="L28" s="27">
        <f t="shared" si="3"/>
        <v>0</v>
      </c>
      <c r="M28" s="155"/>
      <c r="N28" s="155"/>
      <c r="O28" s="15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156"/>
      <c r="H29" s="156"/>
      <c r="I29" s="156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56"/>
      <c r="N29" s="156"/>
      <c r="O29" s="15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/>
      <c r="E30" s="69"/>
      <c r="F30" s="158"/>
      <c r="G30" s="155"/>
      <c r="H30" s="155"/>
      <c r="I30" s="155"/>
      <c r="J30" s="27">
        <f t="shared" si="3"/>
        <v>0</v>
      </c>
      <c r="K30" s="27">
        <f t="shared" si="3"/>
        <v>0</v>
      </c>
      <c r="L30" s="27">
        <f t="shared" si="3"/>
        <v>0</v>
      </c>
      <c r="M30" s="155"/>
      <c r="N30" s="155"/>
      <c r="O30" s="15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95</v>
      </c>
      <c r="Z30" s="155">
        <v>4.9165000000000001</v>
      </c>
      <c r="AA30" s="155">
        <v>1386.4179999999999</v>
      </c>
      <c r="AB30" s="27">
        <v>494</v>
      </c>
      <c r="AC30" s="27">
        <v>38.394100000000002</v>
      </c>
      <c r="AD30" s="27">
        <v>13100.361000000001</v>
      </c>
      <c r="AE30" s="27"/>
      <c r="AF30" s="27"/>
      <c r="AG30" s="27"/>
      <c r="AH30" s="27">
        <v>55</v>
      </c>
      <c r="AI30" s="27">
        <v>7.1571999999999996</v>
      </c>
      <c r="AJ30" s="27">
        <v>3065.2130000000002</v>
      </c>
      <c r="AK30" s="27">
        <v>56</v>
      </c>
      <c r="AL30" s="27">
        <v>2.5992999999999999</v>
      </c>
      <c r="AM30" s="27">
        <v>883.64400000000001</v>
      </c>
      <c r="AN30" s="27">
        <v>100</v>
      </c>
      <c r="AO30" s="27">
        <v>20.757400000000001</v>
      </c>
      <c r="AP30" s="27">
        <v>4953.1360000000004</v>
      </c>
      <c r="AQ30" s="155">
        <f t="shared" si="5"/>
        <v>800</v>
      </c>
      <c r="AR30" s="155">
        <f t="shared" si="5"/>
        <v>73.8245</v>
      </c>
      <c r="AS30" s="155">
        <f t="shared" si="5"/>
        <v>23388.772000000004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156"/>
      <c r="H31" s="156"/>
      <c r="I31" s="156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56"/>
      <c r="N31" s="156"/>
      <c r="O31" s="15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155"/>
      <c r="H32" s="155"/>
      <c r="I32" s="155"/>
      <c r="J32" s="27">
        <f t="shared" si="3"/>
        <v>0</v>
      </c>
      <c r="K32" s="27">
        <f t="shared" si="3"/>
        <v>0</v>
      </c>
      <c r="L32" s="27">
        <f t="shared" si="3"/>
        <v>0</v>
      </c>
      <c r="M32" s="155"/>
      <c r="N32" s="155"/>
      <c r="O32" s="155"/>
      <c r="P32" s="155">
        <v>38</v>
      </c>
      <c r="Q32" s="155">
        <v>134.35339999999999</v>
      </c>
      <c r="R32" s="155">
        <v>11972.263000000001</v>
      </c>
      <c r="S32" s="43"/>
      <c r="T32" s="43"/>
      <c r="U32" s="43"/>
      <c r="V32" s="27">
        <f t="shared" si="4"/>
        <v>38</v>
      </c>
      <c r="W32" s="27">
        <f t="shared" si="1"/>
        <v>134.35339999999999</v>
      </c>
      <c r="X32" s="27">
        <f t="shared" si="1"/>
        <v>11972.263000000001</v>
      </c>
      <c r="Y32" s="155">
        <v>9</v>
      </c>
      <c r="Z32" s="155">
        <v>18.392700000000001</v>
      </c>
      <c r="AA32" s="155">
        <v>2285.8560000000002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>
        <v>3</v>
      </c>
      <c r="AL32" s="27">
        <v>2.3699999999999999E-2</v>
      </c>
      <c r="AM32" s="27">
        <v>4.6390000000000002</v>
      </c>
      <c r="AN32" s="27"/>
      <c r="AO32" s="27"/>
      <c r="AP32" s="27"/>
      <c r="AQ32" s="155">
        <f t="shared" si="5"/>
        <v>50</v>
      </c>
      <c r="AR32" s="155">
        <f t="shared" si="5"/>
        <v>152.76979999999998</v>
      </c>
      <c r="AS32" s="155">
        <f t="shared" si="5"/>
        <v>14262.758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156"/>
      <c r="H33" s="156"/>
      <c r="I33" s="156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56"/>
      <c r="N33" s="156"/>
      <c r="O33" s="15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155"/>
      <c r="H34" s="155"/>
      <c r="I34" s="155"/>
      <c r="J34" s="27">
        <f t="shared" si="3"/>
        <v>0</v>
      </c>
      <c r="K34" s="27">
        <f t="shared" si="3"/>
        <v>0</v>
      </c>
      <c r="L34" s="27">
        <f t="shared" si="3"/>
        <v>0</v>
      </c>
      <c r="M34" s="155"/>
      <c r="N34" s="155"/>
      <c r="O34" s="155"/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5</v>
      </c>
      <c r="AC34" s="27">
        <v>6.6142000000000003</v>
      </c>
      <c r="AD34" s="27">
        <v>319.58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155">
        <f t="shared" si="5"/>
        <v>5</v>
      </c>
      <c r="AR34" s="155">
        <f t="shared" si="5"/>
        <v>6.6142000000000003</v>
      </c>
      <c r="AS34" s="155">
        <f t="shared" si="5"/>
        <v>319.58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156"/>
      <c r="H35" s="156"/>
      <c r="I35" s="156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56"/>
      <c r="N35" s="156"/>
      <c r="O35" s="156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155"/>
      <c r="H36" s="155"/>
      <c r="I36" s="155"/>
      <c r="J36" s="27">
        <f t="shared" si="3"/>
        <v>0</v>
      </c>
      <c r="K36" s="27">
        <f t="shared" si="3"/>
        <v>0</v>
      </c>
      <c r="L36" s="27">
        <f t="shared" si="3"/>
        <v>0</v>
      </c>
      <c r="M36" s="155"/>
      <c r="N36" s="155"/>
      <c r="O36" s="155"/>
      <c r="P36" s="155">
        <v>3</v>
      </c>
      <c r="Q36" s="155">
        <v>9.8629999999999995</v>
      </c>
      <c r="R36" s="155">
        <v>748.87099999999998</v>
      </c>
      <c r="S36" s="43"/>
      <c r="T36" s="43"/>
      <c r="U36" s="43"/>
      <c r="V36" s="27">
        <f t="shared" si="4"/>
        <v>3</v>
      </c>
      <c r="W36" s="27">
        <f t="shared" si="1"/>
        <v>9.8629999999999995</v>
      </c>
      <c r="X36" s="27">
        <f t="shared" si="1"/>
        <v>748.87099999999998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3</v>
      </c>
      <c r="AR36" s="155">
        <f t="shared" si="5"/>
        <v>9.8629999999999995</v>
      </c>
      <c r="AS36" s="155">
        <f t="shared" si="5"/>
        <v>748.87099999999998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156"/>
      <c r="H37" s="156"/>
      <c r="I37" s="156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56"/>
      <c r="N37" s="156"/>
      <c r="O37" s="15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20</v>
      </c>
      <c r="E38" s="69">
        <v>2.1505999999999998</v>
      </c>
      <c r="F38" s="159">
        <v>1474.2476275175809</v>
      </c>
      <c r="G38" s="155"/>
      <c r="H38" s="155"/>
      <c r="I38" s="155"/>
      <c r="J38" s="27">
        <f t="shared" si="3"/>
        <v>20</v>
      </c>
      <c r="K38" s="27">
        <f t="shared" si="3"/>
        <v>2.1505999999999998</v>
      </c>
      <c r="L38" s="27">
        <f t="shared" si="3"/>
        <v>1474.2476275175809</v>
      </c>
      <c r="M38" s="155"/>
      <c r="N38" s="155"/>
      <c r="O38" s="155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20</v>
      </c>
      <c r="AR38" s="155">
        <f t="shared" si="5"/>
        <v>2.1505999999999998</v>
      </c>
      <c r="AS38" s="155">
        <f t="shared" si="5"/>
        <v>1474.2476275175809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156"/>
      <c r="H39" s="156"/>
      <c r="I39" s="156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56"/>
      <c r="N39" s="156"/>
      <c r="O39" s="15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155"/>
      <c r="H40" s="155"/>
      <c r="I40" s="155"/>
      <c r="J40" s="27">
        <f t="shared" si="3"/>
        <v>0</v>
      </c>
      <c r="K40" s="27">
        <f t="shared" si="3"/>
        <v>0</v>
      </c>
      <c r="L40" s="27">
        <f t="shared" si="3"/>
        <v>0</v>
      </c>
      <c r="M40" s="155"/>
      <c r="N40" s="155"/>
      <c r="O40" s="15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156"/>
      <c r="H41" s="156"/>
      <c r="I41" s="156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56"/>
      <c r="N41" s="156"/>
      <c r="O41" s="15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/>
      <c r="E42" s="69"/>
      <c r="F42" s="69"/>
      <c r="G42" s="155"/>
      <c r="H42" s="155"/>
      <c r="I42" s="155"/>
      <c r="J42" s="27">
        <f t="shared" si="3"/>
        <v>0</v>
      </c>
      <c r="K42" s="27">
        <f t="shared" si="3"/>
        <v>0</v>
      </c>
      <c r="L42" s="27">
        <f t="shared" si="3"/>
        <v>0</v>
      </c>
      <c r="M42" s="155">
        <v>12</v>
      </c>
      <c r="N42" s="155">
        <v>385.71600000000001</v>
      </c>
      <c r="O42" s="155">
        <v>157768.66800000001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12</v>
      </c>
      <c r="AR42" s="155">
        <f t="shared" si="5"/>
        <v>385.71600000000001</v>
      </c>
      <c r="AS42" s="155">
        <f t="shared" si="5"/>
        <v>157768.66800000001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7</v>
      </c>
      <c r="E43" s="70">
        <v>142.82759999999999</v>
      </c>
      <c r="F43" s="45">
        <v>69492.630845307518</v>
      </c>
      <c r="G43" s="156">
        <v>6</v>
      </c>
      <c r="H43" s="156">
        <v>153.44759999999999</v>
      </c>
      <c r="I43" s="156">
        <v>96338.092999999993</v>
      </c>
      <c r="J43" s="204">
        <f t="shared" si="3"/>
        <v>13</v>
      </c>
      <c r="K43" s="204">
        <f t="shared" si="3"/>
        <v>296.27519999999998</v>
      </c>
      <c r="L43" s="204">
        <f t="shared" si="3"/>
        <v>165830.72384530751</v>
      </c>
      <c r="M43" s="156">
        <v>14</v>
      </c>
      <c r="N43" s="156">
        <v>178.7176</v>
      </c>
      <c r="O43" s="156">
        <v>61430.337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27</v>
      </c>
      <c r="AR43" s="50">
        <f t="shared" si="5"/>
        <v>474.99279999999999</v>
      </c>
      <c r="AS43" s="50">
        <f t="shared" si="5"/>
        <v>227261.06084530751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155"/>
      <c r="H44" s="155"/>
      <c r="I44" s="155"/>
      <c r="J44" s="27">
        <f t="shared" si="3"/>
        <v>0</v>
      </c>
      <c r="K44" s="27">
        <f t="shared" si="3"/>
        <v>0</v>
      </c>
      <c r="L44" s="27">
        <f t="shared" si="3"/>
        <v>0</v>
      </c>
      <c r="M44" s="155">
        <v>3</v>
      </c>
      <c r="N44" s="155">
        <v>9.7100000000000006E-2</v>
      </c>
      <c r="O44" s="155">
        <v>44.021000000000001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3</v>
      </c>
      <c r="AR44" s="155">
        <f t="shared" si="5"/>
        <v>9.7100000000000006E-2</v>
      </c>
      <c r="AS44" s="155">
        <f t="shared" si="5"/>
        <v>44.021000000000001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156"/>
      <c r="H45" s="156"/>
      <c r="I45" s="156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56"/>
      <c r="N45" s="156"/>
      <c r="O45" s="156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155"/>
      <c r="H46" s="155"/>
      <c r="I46" s="155"/>
      <c r="J46" s="27">
        <f t="shared" si="3"/>
        <v>0</v>
      </c>
      <c r="K46" s="27">
        <f t="shared" si="3"/>
        <v>0</v>
      </c>
      <c r="L46" s="27">
        <f t="shared" si="3"/>
        <v>0</v>
      </c>
      <c r="M46" s="155"/>
      <c r="N46" s="155"/>
      <c r="O46" s="15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156"/>
      <c r="H47" s="156"/>
      <c r="I47" s="156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56"/>
      <c r="N47" s="156"/>
      <c r="O47" s="15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155"/>
      <c r="H48" s="155"/>
      <c r="I48" s="155"/>
      <c r="J48" s="27">
        <f t="shared" si="3"/>
        <v>0</v>
      </c>
      <c r="K48" s="27">
        <f t="shared" si="3"/>
        <v>0</v>
      </c>
      <c r="L48" s="27">
        <f t="shared" si="3"/>
        <v>0</v>
      </c>
      <c r="M48" s="155"/>
      <c r="N48" s="155"/>
      <c r="O48" s="155"/>
      <c r="P48" s="155"/>
      <c r="Q48" s="155"/>
      <c r="R48" s="155"/>
      <c r="S48" s="160"/>
      <c r="T48" s="43"/>
      <c r="U48" s="43"/>
      <c r="V48" s="27">
        <f t="shared" si="4"/>
        <v>0</v>
      </c>
      <c r="W48" s="27">
        <f t="shared" si="1"/>
        <v>0</v>
      </c>
      <c r="X48" s="27">
        <f t="shared" si="1"/>
        <v>0</v>
      </c>
      <c r="Y48" s="155"/>
      <c r="Z48" s="155"/>
      <c r="AA48" s="155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0</v>
      </c>
      <c r="AR48" s="155">
        <f t="shared" si="5"/>
        <v>0</v>
      </c>
      <c r="AS48" s="155">
        <f t="shared" si="5"/>
        <v>0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156"/>
      <c r="H49" s="156"/>
      <c r="I49" s="156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56"/>
      <c r="N49" s="156"/>
      <c r="O49" s="15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/>
      <c r="E50" s="69"/>
      <c r="F50" s="69"/>
      <c r="G50" s="155"/>
      <c r="H50" s="155"/>
      <c r="I50" s="155"/>
      <c r="J50" s="27">
        <f t="shared" si="3"/>
        <v>0</v>
      </c>
      <c r="K50" s="27">
        <f t="shared" si="3"/>
        <v>0</v>
      </c>
      <c r="L50" s="27">
        <f t="shared" si="3"/>
        <v>0</v>
      </c>
      <c r="M50" s="155"/>
      <c r="N50" s="155"/>
      <c r="O50" s="15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/>
      <c r="E51" s="70"/>
      <c r="F51" s="70"/>
      <c r="G51" s="156"/>
      <c r="H51" s="156"/>
      <c r="I51" s="156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56"/>
      <c r="N51" s="156"/>
      <c r="O51" s="15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155"/>
      <c r="H52" s="155"/>
      <c r="I52" s="155"/>
      <c r="J52" s="27">
        <f t="shared" si="3"/>
        <v>0</v>
      </c>
      <c r="K52" s="27">
        <f t="shared" si="3"/>
        <v>0</v>
      </c>
      <c r="L52" s="27">
        <f t="shared" si="3"/>
        <v>0</v>
      </c>
      <c r="M52" s="155"/>
      <c r="N52" s="155"/>
      <c r="O52" s="15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156"/>
      <c r="H53" s="156"/>
      <c r="I53" s="156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56"/>
      <c r="N53" s="156"/>
      <c r="O53" s="156"/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0</v>
      </c>
      <c r="AR53" s="50">
        <f t="shared" si="5"/>
        <v>0</v>
      </c>
      <c r="AS53" s="50">
        <f t="shared" si="5"/>
        <v>0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155"/>
      <c r="H54" s="155"/>
      <c r="I54" s="155"/>
      <c r="J54" s="27">
        <f t="shared" si="3"/>
        <v>0</v>
      </c>
      <c r="K54" s="27">
        <f t="shared" si="3"/>
        <v>0</v>
      </c>
      <c r="L54" s="27">
        <f t="shared" si="3"/>
        <v>0</v>
      </c>
      <c r="M54" s="155"/>
      <c r="N54" s="155"/>
      <c r="O54" s="155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>
        <v>12</v>
      </c>
      <c r="AO54" s="27">
        <v>0.49719999999999998</v>
      </c>
      <c r="AP54" s="27">
        <v>638.76499999999999</v>
      </c>
      <c r="AQ54" s="155">
        <f t="shared" si="5"/>
        <v>12</v>
      </c>
      <c r="AR54" s="155">
        <f t="shared" si="5"/>
        <v>0.49719999999999998</v>
      </c>
      <c r="AS54" s="155">
        <f t="shared" si="5"/>
        <v>638.76499999999999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156"/>
      <c r="H55" s="156"/>
      <c r="I55" s="156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56"/>
      <c r="N55" s="156"/>
      <c r="O55" s="15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100</v>
      </c>
      <c r="B56" s="215" t="s">
        <v>62</v>
      </c>
      <c r="C56" s="149" t="s">
        <v>23</v>
      </c>
      <c r="D56" s="69"/>
      <c r="E56" s="69"/>
      <c r="F56" s="69"/>
      <c r="G56" s="155"/>
      <c r="H56" s="155"/>
      <c r="I56" s="155"/>
      <c r="J56" s="27">
        <f t="shared" si="3"/>
        <v>0</v>
      </c>
      <c r="K56" s="27">
        <f t="shared" si="3"/>
        <v>0</v>
      </c>
      <c r="L56" s="27">
        <f t="shared" si="3"/>
        <v>0</v>
      </c>
      <c r="M56" s="155"/>
      <c r="N56" s="155"/>
      <c r="O56" s="155"/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0</v>
      </c>
      <c r="AR56" s="155">
        <f t="shared" si="5"/>
        <v>0</v>
      </c>
      <c r="AS56" s="155">
        <f t="shared" si="5"/>
        <v>0</v>
      </c>
      <c r="AT56" s="33" t="s">
        <v>23</v>
      </c>
      <c r="AU56" s="237" t="s">
        <v>100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156"/>
      <c r="H57" s="156"/>
      <c r="I57" s="168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56"/>
      <c r="N57" s="156"/>
      <c r="O57" s="156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161"/>
      <c r="H58" s="161"/>
      <c r="I58" s="161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61">
        <v>1252</v>
      </c>
      <c r="N58" s="161">
        <v>45.578299999999999</v>
      </c>
      <c r="O58" s="161">
        <v>17003.221000000001</v>
      </c>
      <c r="P58" s="161"/>
      <c r="Q58" s="161"/>
      <c r="R58" s="161"/>
      <c r="S58" s="56"/>
      <c r="T58" s="56"/>
      <c r="U58" s="46"/>
      <c r="V58" s="27">
        <f t="shared" si="4"/>
        <v>0</v>
      </c>
      <c r="W58" s="27">
        <f t="shared" si="1"/>
        <v>0</v>
      </c>
      <c r="X58" s="27">
        <f t="shared" si="1"/>
        <v>0</v>
      </c>
      <c r="Y58" s="161">
        <v>91</v>
      </c>
      <c r="Z58" s="161">
        <v>4.3475000000000001</v>
      </c>
      <c r="AA58" s="161">
        <v>2403.2809999999999</v>
      </c>
      <c r="AB58" s="36">
        <v>620</v>
      </c>
      <c r="AC58" s="36">
        <v>56.937199999999997</v>
      </c>
      <c r="AD58" s="36">
        <v>14061.556</v>
      </c>
      <c r="AE58" s="36"/>
      <c r="AF58" s="36"/>
      <c r="AG58" s="36"/>
      <c r="AH58" s="36"/>
      <c r="AI58" s="201"/>
      <c r="AJ58" s="36"/>
      <c r="AK58" s="36">
        <v>21</v>
      </c>
      <c r="AL58" s="36">
        <v>1.0479000000000001</v>
      </c>
      <c r="AM58" s="36">
        <v>881.41800000000001</v>
      </c>
      <c r="AN58" s="36">
        <v>17</v>
      </c>
      <c r="AO58" s="36">
        <v>0.63049999999999995</v>
      </c>
      <c r="AP58" s="36">
        <v>413.08499999999998</v>
      </c>
      <c r="AQ58" s="155">
        <f t="shared" ref="AQ58:AS71" si="7">SUM(J58,M58,V58,Y58,AB58,AE58,AH58,AK58,AN58)</f>
        <v>2001</v>
      </c>
      <c r="AR58" s="155">
        <f t="shared" si="7"/>
        <v>108.5414</v>
      </c>
      <c r="AS58" s="155">
        <f t="shared" si="7"/>
        <v>34762.561000000002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171"/>
      <c r="H59" s="172"/>
      <c r="I59" s="171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71"/>
      <c r="N59" s="172"/>
      <c r="O59" s="171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39"/>
      <c r="AG59" s="139"/>
      <c r="AH59" s="139"/>
      <c r="AI59" s="173"/>
      <c r="AJ59" s="139"/>
      <c r="AK59" s="139"/>
      <c r="AL59" s="173"/>
      <c r="AM59" s="139"/>
      <c r="AN59" s="173"/>
      <c r="AO59" s="139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156"/>
      <c r="H60" s="156"/>
      <c r="I60" s="156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56">
        <v>69</v>
      </c>
      <c r="N60" s="156">
        <v>2.8837000000000002</v>
      </c>
      <c r="O60" s="156">
        <v>948.84400000000005</v>
      </c>
      <c r="P60" s="156"/>
      <c r="Q60" s="156"/>
      <c r="R60" s="156"/>
      <c r="S60" s="44"/>
      <c r="T60" s="44"/>
      <c r="U60" s="44"/>
      <c r="V60" s="185">
        <f t="shared" si="4"/>
        <v>0</v>
      </c>
      <c r="W60" s="185">
        <f t="shared" si="1"/>
        <v>0</v>
      </c>
      <c r="X60" s="185">
        <f t="shared" si="1"/>
        <v>0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69</v>
      </c>
      <c r="AR60" s="50">
        <f t="shared" si="7"/>
        <v>2.8837000000000002</v>
      </c>
      <c r="AS60" s="50">
        <f t="shared" si="7"/>
        <v>948.84400000000005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F61" si="8">+D6+D8+D10+D12+D14+D16+D18+D20+D22+D24+D26+D28+D30+D32+D34+D36+D38+D40+D42+D44+D46+D48+D50+D52+D54+D56+D58</f>
        <v>29</v>
      </c>
      <c r="E61" s="69">
        <f t="shared" si="8"/>
        <v>9.4245999999999999</v>
      </c>
      <c r="F61" s="69">
        <f t="shared" si="8"/>
        <v>5776.093479111647</v>
      </c>
      <c r="G61" s="155"/>
      <c r="H61" s="155"/>
      <c r="I61" s="155"/>
      <c r="J61" s="27">
        <f t="shared" si="6"/>
        <v>29</v>
      </c>
      <c r="K61" s="27">
        <f t="shared" si="6"/>
        <v>9.4245999999999999</v>
      </c>
      <c r="L61" s="27">
        <f t="shared" si="6"/>
        <v>5776.093479111647</v>
      </c>
      <c r="M61" s="155">
        <f t="shared" ref="M61:R61" si="9">+M6+M8+M10+M12+M14+M16+M18+M20+M22+M24+M26+M28+M30+M32+M34+M36+M38+M40+M42+M44+M46+M48+M50+M52+M54+M56+M58</f>
        <v>1285</v>
      </c>
      <c r="N61" s="155">
        <f t="shared" si="9"/>
        <v>481.45920000000001</v>
      </c>
      <c r="O61" s="155">
        <f t="shared" si="9"/>
        <v>187027.71300000002</v>
      </c>
      <c r="P61" s="161">
        <f t="shared" si="9"/>
        <v>336</v>
      </c>
      <c r="Q61" s="161">
        <f t="shared" si="9"/>
        <v>2288.1176999999998</v>
      </c>
      <c r="R61" s="161">
        <f t="shared" si="9"/>
        <v>261492.05599999998</v>
      </c>
      <c r="S61" s="57"/>
      <c r="T61" s="57"/>
      <c r="U61" s="57"/>
      <c r="V61" s="27">
        <f t="shared" si="4"/>
        <v>336</v>
      </c>
      <c r="W61" s="27">
        <f t="shared" si="1"/>
        <v>2288.1176999999998</v>
      </c>
      <c r="X61" s="27">
        <f t="shared" si="1"/>
        <v>261492.05599999998</v>
      </c>
      <c r="Y61" s="155">
        <f t="shared" ref="Y61:AP61" si="10">+Y6+Y8+Y10+Y12+Y14+Y16+Y18+Y20+Y22+Y24+Y26+Y28+Y30+Y32+Y34+Y36+Y38+Y40+Y42+Y44+Y46+Y48+Y50+Y52+Y54+Y56+Y58</f>
        <v>224</v>
      </c>
      <c r="Z61" s="155">
        <f t="shared" si="10"/>
        <v>335.02719999999999</v>
      </c>
      <c r="AA61" s="155">
        <f t="shared" si="10"/>
        <v>24872.281999999999</v>
      </c>
      <c r="AB61" s="36">
        <f t="shared" si="10"/>
        <v>1119</v>
      </c>
      <c r="AC61" s="36">
        <f t="shared" si="10"/>
        <v>101.94550000000001</v>
      </c>
      <c r="AD61" s="36">
        <f t="shared" si="10"/>
        <v>27481.497000000003</v>
      </c>
      <c r="AE61" s="36">
        <f t="shared" si="10"/>
        <v>100</v>
      </c>
      <c r="AF61" s="36">
        <f t="shared" si="10"/>
        <v>8.5637000000000008</v>
      </c>
      <c r="AG61" s="36">
        <f t="shared" si="10"/>
        <v>11238.359</v>
      </c>
      <c r="AH61" s="21">
        <f t="shared" si="10"/>
        <v>100</v>
      </c>
      <c r="AI61" s="21">
        <f t="shared" si="10"/>
        <v>17.237500000000001</v>
      </c>
      <c r="AJ61" s="21">
        <f t="shared" si="10"/>
        <v>7235.9560000000001</v>
      </c>
      <c r="AK61" s="27">
        <f t="shared" si="10"/>
        <v>80</v>
      </c>
      <c r="AL61" s="27">
        <f t="shared" si="10"/>
        <v>3.6708999999999996</v>
      </c>
      <c r="AM61" s="27">
        <f t="shared" si="10"/>
        <v>1769.701</v>
      </c>
      <c r="AN61" s="36">
        <f t="shared" si="10"/>
        <v>129</v>
      </c>
      <c r="AO61" s="36">
        <f t="shared" si="10"/>
        <v>21.885100000000001</v>
      </c>
      <c r="AP61" s="36">
        <f t="shared" si="10"/>
        <v>6004.9860000000008</v>
      </c>
      <c r="AQ61" s="155">
        <f t="shared" si="7"/>
        <v>3402</v>
      </c>
      <c r="AR61" s="155">
        <f t="shared" si="7"/>
        <v>3267.3314</v>
      </c>
      <c r="AS61" s="155">
        <f t="shared" si="7"/>
        <v>532898.6434791116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101</v>
      </c>
      <c r="B62" s="234" t="s">
        <v>68</v>
      </c>
      <c r="C62" s="149" t="s">
        <v>66</v>
      </c>
      <c r="D62" s="69"/>
      <c r="E62" s="69"/>
      <c r="F62" s="69"/>
      <c r="G62" s="171"/>
      <c r="H62" s="171"/>
      <c r="I62" s="171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55"/>
      <c r="N62" s="155"/>
      <c r="O62" s="15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101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1">+D7+D9+D11+D13+D15+D17+D19+D21+D23+D25+D27+D29+D31+D33+D35+D37+D39+D41+D43+D45+D47+D49+D51+D53+D55+D57+D60</f>
        <v>7</v>
      </c>
      <c r="E63" s="70">
        <f t="shared" si="11"/>
        <v>142.82759999999999</v>
      </c>
      <c r="F63" s="70">
        <f t="shared" si="11"/>
        <v>69492.630845307518</v>
      </c>
      <c r="G63" s="156">
        <f t="shared" si="11"/>
        <v>6</v>
      </c>
      <c r="H63" s="156">
        <f t="shared" si="11"/>
        <v>153.44759999999999</v>
      </c>
      <c r="I63" s="156">
        <f t="shared" si="11"/>
        <v>96338.092999999993</v>
      </c>
      <c r="J63" s="185">
        <f t="shared" si="6"/>
        <v>13</v>
      </c>
      <c r="K63" s="185">
        <f t="shared" si="6"/>
        <v>296.27519999999998</v>
      </c>
      <c r="L63" s="185">
        <f t="shared" si="6"/>
        <v>165830.72384530751</v>
      </c>
      <c r="M63" s="156">
        <f t="shared" ref="M63:R63" si="12">+M7+M9+M11+M13+M15+M17+M19+M21+M23+M25+M27+M29+M31+M33+M35+M37+M39+M41+M43+M45+M47+M49+M51+M53+M55+M57+M60</f>
        <v>84</v>
      </c>
      <c r="N63" s="156">
        <f t="shared" si="12"/>
        <v>185.2953</v>
      </c>
      <c r="O63" s="156">
        <f t="shared" si="12"/>
        <v>63291.701999999997</v>
      </c>
      <c r="P63" s="156">
        <f t="shared" si="12"/>
        <v>6</v>
      </c>
      <c r="Q63" s="156">
        <f t="shared" si="12"/>
        <v>605.23099999999999</v>
      </c>
      <c r="R63" s="156">
        <f t="shared" si="12"/>
        <v>63164.368000000002</v>
      </c>
      <c r="S63" s="48"/>
      <c r="T63" s="48"/>
      <c r="U63" s="48"/>
      <c r="V63" s="185">
        <f t="shared" si="4"/>
        <v>6</v>
      </c>
      <c r="W63" s="185">
        <f t="shared" si="1"/>
        <v>605.23099999999999</v>
      </c>
      <c r="X63" s="185">
        <f t="shared" si="1"/>
        <v>63164.368000000002</v>
      </c>
      <c r="Y63" s="156"/>
      <c r="Z63" s="156"/>
      <c r="AA63" s="15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103</v>
      </c>
      <c r="AR63" s="50">
        <f t="shared" si="7"/>
        <v>1086.8015</v>
      </c>
      <c r="AS63" s="50">
        <f t="shared" si="7"/>
        <v>292286.79384530749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155">
        <v>164</v>
      </c>
      <c r="H64" s="155">
        <v>57.218800000000002</v>
      </c>
      <c r="I64" s="155">
        <v>44193.029000000002</v>
      </c>
      <c r="J64" s="27">
        <f t="shared" si="6"/>
        <v>164</v>
      </c>
      <c r="K64" s="27">
        <f t="shared" si="6"/>
        <v>57.218800000000002</v>
      </c>
      <c r="L64" s="27">
        <f t="shared" si="6"/>
        <v>44193.029000000002</v>
      </c>
      <c r="M64" s="155">
        <v>768</v>
      </c>
      <c r="N64" s="155">
        <v>72.114699999999999</v>
      </c>
      <c r="O64" s="155">
        <v>66153.339000000007</v>
      </c>
      <c r="P64" s="155">
        <v>882</v>
      </c>
      <c r="Q64" s="155">
        <v>49.304400000000001</v>
      </c>
      <c r="R64" s="155">
        <v>37453.213000000003</v>
      </c>
      <c r="S64" s="160"/>
      <c r="T64" s="43"/>
      <c r="U64" s="43"/>
      <c r="V64" s="27">
        <f t="shared" si="4"/>
        <v>882</v>
      </c>
      <c r="W64" s="27">
        <f t="shared" si="1"/>
        <v>49.304400000000001</v>
      </c>
      <c r="X64" s="27">
        <f t="shared" si="1"/>
        <v>37453.213000000003</v>
      </c>
      <c r="Y64" s="155"/>
      <c r="Z64" s="155"/>
      <c r="AA64" s="155"/>
      <c r="AB64" s="27">
        <v>61</v>
      </c>
      <c r="AC64" s="27">
        <v>27.951650000000001</v>
      </c>
      <c r="AD64" s="27">
        <v>1723.4780000000001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1875</v>
      </c>
      <c r="AR64" s="155">
        <f t="shared" si="7"/>
        <v>206.58955</v>
      </c>
      <c r="AS64" s="155">
        <f t="shared" si="7"/>
        <v>149523.05900000001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409</v>
      </c>
      <c r="E65" s="70">
        <v>33.213279999999997</v>
      </c>
      <c r="F65" s="45">
        <v>49890.04667558083</v>
      </c>
      <c r="G65" s="156">
        <v>48</v>
      </c>
      <c r="H65" s="156">
        <v>4.0678999999999998</v>
      </c>
      <c r="I65" s="156">
        <v>7314.4750000000004</v>
      </c>
      <c r="J65" s="204">
        <f t="shared" si="6"/>
        <v>457</v>
      </c>
      <c r="K65" s="204">
        <f t="shared" si="6"/>
        <v>37.281179999999999</v>
      </c>
      <c r="L65" s="204">
        <f t="shared" si="6"/>
        <v>57204.521675580829</v>
      </c>
      <c r="M65" s="156">
        <v>8</v>
      </c>
      <c r="N65" s="156">
        <v>0.156</v>
      </c>
      <c r="O65" s="156">
        <v>261.262</v>
      </c>
      <c r="P65" s="156">
        <v>47</v>
      </c>
      <c r="Q65" s="156">
        <v>135.4776</v>
      </c>
      <c r="R65" s="156">
        <v>13404.388000000001</v>
      </c>
      <c r="S65" s="44"/>
      <c r="T65" s="44"/>
      <c r="U65" s="44"/>
      <c r="V65" s="204">
        <f t="shared" si="4"/>
        <v>47</v>
      </c>
      <c r="W65" s="204">
        <f t="shared" si="1"/>
        <v>135.4776</v>
      </c>
      <c r="X65" s="204">
        <f t="shared" si="1"/>
        <v>13404.388000000001</v>
      </c>
      <c r="Y65" s="156"/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512</v>
      </c>
      <c r="AR65" s="50">
        <f t="shared" si="7"/>
        <v>172.91478000000001</v>
      </c>
      <c r="AS65" s="50">
        <f t="shared" si="7"/>
        <v>70870.17167558083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99"/>
      <c r="H66" s="99"/>
      <c r="I66" s="99"/>
      <c r="J66" s="27">
        <f t="shared" si="6"/>
        <v>0</v>
      </c>
      <c r="K66" s="27">
        <f t="shared" si="6"/>
        <v>0</v>
      </c>
      <c r="L66" s="27">
        <f t="shared" si="6"/>
        <v>0</v>
      </c>
      <c r="M66" s="155"/>
      <c r="N66" s="155"/>
      <c r="O66" s="15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100"/>
      <c r="H67" s="100"/>
      <c r="I67" s="100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56"/>
      <c r="N67" s="156"/>
      <c r="O67" s="15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102</v>
      </c>
      <c r="B68" s="218"/>
      <c r="C68" s="149" t="s">
        <v>23</v>
      </c>
      <c r="D68" s="27">
        <f t="shared" ref="D68:I68" si="13">+D61+D64+D66</f>
        <v>29</v>
      </c>
      <c r="E68" s="27">
        <f t="shared" si="13"/>
        <v>9.4245999999999999</v>
      </c>
      <c r="F68" s="27">
        <f t="shared" si="13"/>
        <v>5776.093479111647</v>
      </c>
      <c r="G68" s="101">
        <f t="shared" si="13"/>
        <v>164</v>
      </c>
      <c r="H68" s="101">
        <f t="shared" si="13"/>
        <v>57.218800000000002</v>
      </c>
      <c r="I68" s="101">
        <f t="shared" si="13"/>
        <v>44193.029000000002</v>
      </c>
      <c r="J68" s="27">
        <f t="shared" si="6"/>
        <v>193</v>
      </c>
      <c r="K68" s="27">
        <f t="shared" si="6"/>
        <v>66.6434</v>
      </c>
      <c r="L68" s="27">
        <f t="shared" si="6"/>
        <v>49969.122479111647</v>
      </c>
      <c r="M68" s="155">
        <f>+M61+M64+M66</f>
        <v>2053</v>
      </c>
      <c r="N68" s="155">
        <f t="shared" ref="N68:O68" si="14">+N61+N64+N66</f>
        <v>553.57389999999998</v>
      </c>
      <c r="O68" s="155">
        <f t="shared" si="14"/>
        <v>253181.05200000003</v>
      </c>
      <c r="P68" s="155">
        <f>+P61+P64+P66</f>
        <v>1218</v>
      </c>
      <c r="Q68" s="155">
        <f t="shared" ref="Q68:R68" si="15">+Q61+Q64+Q66</f>
        <v>2337.4220999999998</v>
      </c>
      <c r="R68" s="155">
        <f t="shared" si="15"/>
        <v>298945.26899999997</v>
      </c>
      <c r="S68" s="27"/>
      <c r="T68" s="27"/>
      <c r="U68" s="27"/>
      <c r="V68" s="27">
        <f t="shared" si="4"/>
        <v>1218</v>
      </c>
      <c r="W68" s="27">
        <f t="shared" si="1"/>
        <v>2337.4220999999998</v>
      </c>
      <c r="X68" s="27">
        <f t="shared" si="1"/>
        <v>298945.26899999997</v>
      </c>
      <c r="Y68" s="155">
        <f>+Y61+Y64+Y66</f>
        <v>224</v>
      </c>
      <c r="Z68" s="155">
        <f t="shared" ref="Z68:AD68" si="16">+Z61+Z64+Z66</f>
        <v>335.02719999999999</v>
      </c>
      <c r="AA68" s="155">
        <f t="shared" si="16"/>
        <v>24872.281999999999</v>
      </c>
      <c r="AB68" s="27">
        <f t="shared" si="16"/>
        <v>1180</v>
      </c>
      <c r="AC68" s="27">
        <f t="shared" si="16"/>
        <v>129.89715000000001</v>
      </c>
      <c r="AD68" s="27">
        <f t="shared" si="16"/>
        <v>29204.975000000002</v>
      </c>
      <c r="AE68" s="27">
        <f>AE61+AE62+AE64+AE66</f>
        <v>100</v>
      </c>
      <c r="AF68" s="27">
        <f>+AF61+AF64+AF66</f>
        <v>8.5637000000000008</v>
      </c>
      <c r="AG68" s="27">
        <f>AG61+AG62+AG64+AG66</f>
        <v>11238.359</v>
      </c>
      <c r="AH68" s="27">
        <f>AH61+AH62+AH64+AH66</f>
        <v>100</v>
      </c>
      <c r="AI68" s="27">
        <f>+AI61+AI64+AI66</f>
        <v>17.237500000000001</v>
      </c>
      <c r="AJ68" s="27">
        <f>AJ61+AJ62+AJ64+AJ66</f>
        <v>7235.9560000000001</v>
      </c>
      <c r="AK68" s="27">
        <f>AK61+AK62+AK64+AK66</f>
        <v>80</v>
      </c>
      <c r="AL68" s="27">
        <f>+AL61+AL64+AL66</f>
        <v>3.6708999999999996</v>
      </c>
      <c r="AM68" s="27">
        <f>AM61+AM62+AM64+AM66</f>
        <v>1769.701</v>
      </c>
      <c r="AN68" s="27">
        <f>AN61+AN62+AN64+AN66</f>
        <v>129</v>
      </c>
      <c r="AO68" s="27">
        <f>+AO61+AO64+AO66</f>
        <v>21.885100000000001</v>
      </c>
      <c r="AP68" s="27">
        <f>+AP61+AP64+AP66+AP62</f>
        <v>6004.9860000000008</v>
      </c>
      <c r="AQ68" s="155">
        <f t="shared" si="7"/>
        <v>5277</v>
      </c>
      <c r="AR68" s="155">
        <f t="shared" si="7"/>
        <v>3473.9209500000006</v>
      </c>
      <c r="AS68" s="155">
        <f t="shared" si="7"/>
        <v>682421.70247911173</v>
      </c>
      <c r="AT68" s="33" t="s">
        <v>23</v>
      </c>
      <c r="AU68" s="221" t="s">
        <v>102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7">+D63+D65+D67</f>
        <v>416</v>
      </c>
      <c r="E69" s="26">
        <f t="shared" si="17"/>
        <v>176.04087999999999</v>
      </c>
      <c r="F69" s="26">
        <f t="shared" si="17"/>
        <v>119382.67752088835</v>
      </c>
      <c r="G69" s="102">
        <f t="shared" si="17"/>
        <v>54</v>
      </c>
      <c r="H69" s="102">
        <f t="shared" si="17"/>
        <v>157.5155</v>
      </c>
      <c r="I69" s="102">
        <f t="shared" si="17"/>
        <v>103652.568</v>
      </c>
      <c r="J69" s="204">
        <f t="shared" si="6"/>
        <v>470</v>
      </c>
      <c r="K69" s="204">
        <f t="shared" si="6"/>
        <v>333.55637999999999</v>
      </c>
      <c r="L69" s="204">
        <f t="shared" si="6"/>
        <v>223035.24552088836</v>
      </c>
      <c r="M69" s="156">
        <f t="shared" ref="M69:R69" si="18">+M63+M65+M67</f>
        <v>92</v>
      </c>
      <c r="N69" s="156">
        <f t="shared" si="18"/>
        <v>185.4513</v>
      </c>
      <c r="O69" s="156">
        <f t="shared" si="18"/>
        <v>63552.964</v>
      </c>
      <c r="P69" s="156">
        <f t="shared" si="18"/>
        <v>53</v>
      </c>
      <c r="Q69" s="156">
        <f t="shared" si="18"/>
        <v>740.70859999999993</v>
      </c>
      <c r="R69" s="156">
        <f t="shared" si="18"/>
        <v>76568.756000000008</v>
      </c>
      <c r="S69" s="26"/>
      <c r="T69" s="26"/>
      <c r="U69" s="26"/>
      <c r="V69" s="204">
        <f t="shared" si="4"/>
        <v>53</v>
      </c>
      <c r="W69" s="204">
        <f t="shared" si="1"/>
        <v>740.70859999999993</v>
      </c>
      <c r="X69" s="204">
        <f t="shared" si="1"/>
        <v>76568.756000000008</v>
      </c>
      <c r="Y69" s="156"/>
      <c r="Z69" s="156"/>
      <c r="AA69" s="15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615</v>
      </c>
      <c r="AR69" s="50">
        <f t="shared" si="7"/>
        <v>1259.7162799999999</v>
      </c>
      <c r="AS69" s="50">
        <f t="shared" si="7"/>
        <v>363156.96552088833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103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162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103</v>
      </c>
      <c r="AU70" s="226" t="s">
        <v>75</v>
      </c>
      <c r="AV70" s="228"/>
      <c r="AW70" s="12"/>
    </row>
    <row r="71" spans="1:49" ht="21.95" customHeight="1" thickBot="1">
      <c r="A71" s="209" t="s">
        <v>104</v>
      </c>
      <c r="B71" s="210" t="s">
        <v>77</v>
      </c>
      <c r="C71" s="210"/>
      <c r="D71" s="40">
        <f t="shared" ref="D71:I71" si="19">D68+D69</f>
        <v>445</v>
      </c>
      <c r="E71" s="40">
        <f t="shared" si="19"/>
        <v>185.46547999999999</v>
      </c>
      <c r="F71" s="40">
        <f t="shared" si="19"/>
        <v>125158.77099999999</v>
      </c>
      <c r="G71" s="40">
        <f t="shared" si="19"/>
        <v>218</v>
      </c>
      <c r="H71" s="40">
        <f t="shared" si="19"/>
        <v>214.73430000000002</v>
      </c>
      <c r="I71" s="40">
        <f t="shared" si="19"/>
        <v>147845.59700000001</v>
      </c>
      <c r="J71" s="205">
        <f t="shared" si="6"/>
        <v>663</v>
      </c>
      <c r="K71" s="205">
        <f t="shared" si="6"/>
        <v>400.19978000000003</v>
      </c>
      <c r="L71" s="205">
        <f t="shared" si="6"/>
        <v>273004.36800000002</v>
      </c>
      <c r="M71" s="162">
        <f t="shared" ref="M71:R71" si="20">M68+M69</f>
        <v>2145</v>
      </c>
      <c r="N71" s="40">
        <f t="shared" si="20"/>
        <v>739.02520000000004</v>
      </c>
      <c r="O71" s="40">
        <f t="shared" si="20"/>
        <v>316734.016</v>
      </c>
      <c r="P71" s="162">
        <f t="shared" si="20"/>
        <v>1271</v>
      </c>
      <c r="Q71" s="40">
        <f t="shared" si="20"/>
        <v>3078.1306999999997</v>
      </c>
      <c r="R71" s="40">
        <f t="shared" si="20"/>
        <v>375514.02499999997</v>
      </c>
      <c r="S71" s="40"/>
      <c r="T71" s="40"/>
      <c r="U71" s="40"/>
      <c r="V71" s="205">
        <f t="shared" si="4"/>
        <v>1271</v>
      </c>
      <c r="W71" s="205">
        <f t="shared" si="4"/>
        <v>3078.1306999999997</v>
      </c>
      <c r="X71" s="205">
        <f t="shared" si="4"/>
        <v>375514.02499999997</v>
      </c>
      <c r="Y71" s="162">
        <f t="shared" ref="Y71:AP71" si="21">Y68+Y69</f>
        <v>224</v>
      </c>
      <c r="Z71" s="40">
        <f t="shared" si="21"/>
        <v>335.02719999999999</v>
      </c>
      <c r="AA71" s="40">
        <f t="shared" si="21"/>
        <v>24872.281999999999</v>
      </c>
      <c r="AB71" s="40">
        <f t="shared" si="21"/>
        <v>1180</v>
      </c>
      <c r="AC71" s="40">
        <f t="shared" si="21"/>
        <v>129.89715000000001</v>
      </c>
      <c r="AD71" s="40">
        <f t="shared" si="21"/>
        <v>29204.975000000002</v>
      </c>
      <c r="AE71" s="40">
        <f t="shared" si="21"/>
        <v>100</v>
      </c>
      <c r="AF71" s="40">
        <f t="shared" si="21"/>
        <v>8.5637000000000008</v>
      </c>
      <c r="AG71" s="40">
        <f t="shared" si="21"/>
        <v>11238.359</v>
      </c>
      <c r="AH71" s="40">
        <f t="shared" si="21"/>
        <v>100</v>
      </c>
      <c r="AI71" s="40">
        <f t="shared" si="21"/>
        <v>17.237500000000001</v>
      </c>
      <c r="AJ71" s="40">
        <f t="shared" si="21"/>
        <v>7235.9560000000001</v>
      </c>
      <c r="AK71" s="40">
        <f t="shared" si="21"/>
        <v>80</v>
      </c>
      <c r="AL71" s="40">
        <f t="shared" si="21"/>
        <v>3.6708999999999996</v>
      </c>
      <c r="AM71" s="40">
        <f t="shared" si="21"/>
        <v>1769.701</v>
      </c>
      <c r="AN71" s="40">
        <f t="shared" si="21"/>
        <v>129</v>
      </c>
      <c r="AO71" s="40">
        <f t="shared" si="21"/>
        <v>21.885100000000001</v>
      </c>
      <c r="AP71" s="40">
        <f t="shared" si="21"/>
        <v>6004.9860000000008</v>
      </c>
      <c r="AQ71" s="51">
        <f t="shared" si="7"/>
        <v>5892</v>
      </c>
      <c r="AR71" s="51">
        <f t="shared" si="7"/>
        <v>4733.6372299999994</v>
      </c>
      <c r="AS71" s="51">
        <f t="shared" si="7"/>
        <v>1045578.6680000001</v>
      </c>
      <c r="AT71" s="211" t="s">
        <v>104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79</v>
      </c>
    </row>
    <row r="73" spans="1:49">
      <c r="AR73" s="42"/>
      <c r="AS73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topLeftCell="T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89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3" t="s">
        <v>15</v>
      </c>
      <c r="AI4" s="13" t="s">
        <v>16</v>
      </c>
      <c r="AJ4" s="13" t="s">
        <v>17</v>
      </c>
      <c r="AK4" s="13" t="s">
        <v>15</v>
      </c>
      <c r="AL4" s="13" t="s">
        <v>16</v>
      </c>
      <c r="AM4" s="13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7" t="s">
        <v>18</v>
      </c>
      <c r="AI5" s="17" t="s">
        <v>19</v>
      </c>
      <c r="AJ5" s="17" t="s">
        <v>20</v>
      </c>
      <c r="AK5" s="17" t="s">
        <v>18</v>
      </c>
      <c r="AL5" s="17" t="s">
        <v>19</v>
      </c>
      <c r="AM5" s="17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155"/>
      <c r="H6" s="155"/>
      <c r="I6" s="155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55"/>
      <c r="N6" s="155"/>
      <c r="O6" s="15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/>
      <c r="AC6" s="27"/>
      <c r="AD6" s="27"/>
      <c r="AE6" s="27"/>
      <c r="AF6" s="27"/>
      <c r="AG6" s="27"/>
      <c r="AH6" s="22"/>
      <c r="AI6" s="22"/>
      <c r="AJ6" s="22"/>
      <c r="AK6" s="22"/>
      <c r="AL6" s="22"/>
      <c r="AM6" s="22"/>
      <c r="AN6" s="27"/>
      <c r="AO6" s="27"/>
      <c r="AP6" s="27"/>
      <c r="AQ6" s="155">
        <f>SUM(J6,M6,V6,Y6,AB6,AE6,AH6,AK6,AN6)</f>
        <v>0</v>
      </c>
      <c r="AR6" s="155">
        <f t="shared" ref="AR6:AS21" si="2">SUM(K6,N6,W6,Z6,AC6,AF6,AI6,AL6,AO6)</f>
        <v>0</v>
      </c>
      <c r="AS6" s="155">
        <f t="shared" si="2"/>
        <v>0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/>
      <c r="E7" s="70"/>
      <c r="F7" s="45"/>
      <c r="G7" s="156"/>
      <c r="H7" s="156"/>
      <c r="I7" s="156"/>
      <c r="J7" s="204">
        <f>SUM(D7,G7)</f>
        <v>0</v>
      </c>
      <c r="K7" s="204">
        <f t="shared" si="0"/>
        <v>0</v>
      </c>
      <c r="L7" s="204">
        <f t="shared" si="0"/>
        <v>0</v>
      </c>
      <c r="M7" s="156"/>
      <c r="N7" s="156"/>
      <c r="O7" s="15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5"/>
      <c r="AI7" s="25"/>
      <c r="AJ7" s="25"/>
      <c r="AK7" s="25"/>
      <c r="AL7" s="25"/>
      <c r="AM7" s="25"/>
      <c r="AN7" s="26"/>
      <c r="AO7" s="26"/>
      <c r="AP7" s="26"/>
      <c r="AQ7" s="50">
        <f>SUM(J7,M7,V7,Y7,AB7,AE7,AH7,AK7,AN7)</f>
        <v>0</v>
      </c>
      <c r="AR7" s="50">
        <f>SUM(K7,N7,W7,Z7,AC7,AF7,AI7,AL7,AO7)</f>
        <v>0</v>
      </c>
      <c r="AS7" s="50">
        <f t="shared" si="2"/>
        <v>0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155"/>
      <c r="H8" s="155"/>
      <c r="I8" s="155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55"/>
      <c r="N8" s="155"/>
      <c r="O8" s="155"/>
      <c r="P8" s="155">
        <v>1</v>
      </c>
      <c r="Q8" s="155">
        <v>74.941999999999993</v>
      </c>
      <c r="R8" s="155">
        <v>7131.5720000000001</v>
      </c>
      <c r="S8" s="27"/>
      <c r="T8" s="27"/>
      <c r="U8" s="27"/>
      <c r="V8" s="27">
        <f t="shared" ref="V8:X71" si="4">SUM(P8,S8)</f>
        <v>1</v>
      </c>
      <c r="W8" s="27">
        <f t="shared" si="1"/>
        <v>74.941999999999993</v>
      </c>
      <c r="X8" s="27">
        <f t="shared" si="1"/>
        <v>7131.5720000000001</v>
      </c>
      <c r="Y8" s="155"/>
      <c r="Z8" s="155"/>
      <c r="AA8" s="155"/>
      <c r="AB8" s="27"/>
      <c r="AC8" s="27"/>
      <c r="AD8" s="27"/>
      <c r="AE8" s="27"/>
      <c r="AF8" s="27"/>
      <c r="AG8" s="27"/>
      <c r="AH8" s="22"/>
      <c r="AI8" s="22"/>
      <c r="AJ8" s="22"/>
      <c r="AK8" s="22"/>
      <c r="AL8" s="22"/>
      <c r="AM8" s="22"/>
      <c r="AN8" s="27"/>
      <c r="AO8" s="27"/>
      <c r="AP8" s="27"/>
      <c r="AQ8" s="155">
        <f t="shared" ref="AQ8:AS57" si="5">SUM(J8,M8,V8,Y8,AB8,AE8,AH8,AK8,AN8)</f>
        <v>1</v>
      </c>
      <c r="AR8" s="155">
        <f t="shared" si="5"/>
        <v>74.941999999999993</v>
      </c>
      <c r="AS8" s="155">
        <f t="shared" si="2"/>
        <v>7131.5720000000001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156"/>
      <c r="H9" s="156"/>
      <c r="I9" s="156"/>
      <c r="J9" s="204">
        <f t="shared" si="3"/>
        <v>0</v>
      </c>
      <c r="K9" s="204">
        <f t="shared" si="0"/>
        <v>0</v>
      </c>
      <c r="L9" s="204">
        <f t="shared" si="0"/>
        <v>0</v>
      </c>
      <c r="M9" s="156"/>
      <c r="N9" s="156"/>
      <c r="O9" s="156"/>
      <c r="P9" s="156">
        <v>2</v>
      </c>
      <c r="Q9" s="156">
        <v>75.186999999999998</v>
      </c>
      <c r="R9" s="156">
        <v>7750.6459999999997</v>
      </c>
      <c r="S9" s="26"/>
      <c r="T9" s="26"/>
      <c r="U9" s="26"/>
      <c r="V9" s="204">
        <f t="shared" si="4"/>
        <v>2</v>
      </c>
      <c r="W9" s="204">
        <f t="shared" si="1"/>
        <v>75.186999999999998</v>
      </c>
      <c r="X9" s="204">
        <f t="shared" si="1"/>
        <v>7750.6459999999997</v>
      </c>
      <c r="Y9" s="156"/>
      <c r="Z9" s="156"/>
      <c r="AA9" s="156"/>
      <c r="AB9" s="26"/>
      <c r="AC9" s="26"/>
      <c r="AD9" s="26"/>
      <c r="AE9" s="26"/>
      <c r="AF9" s="26"/>
      <c r="AG9" s="26"/>
      <c r="AH9" s="25"/>
      <c r="AI9" s="25"/>
      <c r="AJ9" s="25"/>
      <c r="AK9" s="25"/>
      <c r="AL9" s="25"/>
      <c r="AM9" s="25"/>
      <c r="AN9" s="26"/>
      <c r="AO9" s="26"/>
      <c r="AP9" s="26"/>
      <c r="AQ9" s="50">
        <f t="shared" si="5"/>
        <v>2</v>
      </c>
      <c r="AR9" s="50">
        <f t="shared" si="5"/>
        <v>75.186999999999998</v>
      </c>
      <c r="AS9" s="50">
        <f t="shared" si="2"/>
        <v>7750.6459999999997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155"/>
      <c r="H10" s="155"/>
      <c r="I10" s="155"/>
      <c r="J10" s="27">
        <f t="shared" si="3"/>
        <v>0</v>
      </c>
      <c r="K10" s="27">
        <f t="shared" si="0"/>
        <v>0</v>
      </c>
      <c r="L10" s="27">
        <f t="shared" si="0"/>
        <v>0</v>
      </c>
      <c r="M10" s="155"/>
      <c r="N10" s="155"/>
      <c r="O10" s="15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2"/>
      <c r="AI10" s="22"/>
      <c r="AJ10" s="22"/>
      <c r="AK10" s="22"/>
      <c r="AL10" s="22"/>
      <c r="AM10" s="22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156"/>
      <c r="H11" s="156"/>
      <c r="I11" s="156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56"/>
      <c r="N11" s="156"/>
      <c r="O11" s="15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5"/>
      <c r="AI11" s="25"/>
      <c r="AJ11" s="25"/>
      <c r="AK11" s="25"/>
      <c r="AL11" s="25"/>
      <c r="AM11" s="25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155"/>
      <c r="H12" s="155"/>
      <c r="I12" s="155"/>
      <c r="J12" s="27">
        <f t="shared" si="3"/>
        <v>0</v>
      </c>
      <c r="K12" s="27">
        <f t="shared" si="0"/>
        <v>0</v>
      </c>
      <c r="L12" s="27">
        <f t="shared" si="0"/>
        <v>0</v>
      </c>
      <c r="M12" s="155"/>
      <c r="N12" s="155"/>
      <c r="O12" s="15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2"/>
      <c r="AI12" s="22"/>
      <c r="AJ12" s="22"/>
      <c r="AK12" s="22"/>
      <c r="AL12" s="22"/>
      <c r="AM12" s="22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156"/>
      <c r="H13" s="156"/>
      <c r="I13" s="156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56"/>
      <c r="N13" s="156"/>
      <c r="O13" s="15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5"/>
      <c r="AI13" s="25"/>
      <c r="AJ13" s="25"/>
      <c r="AK13" s="25"/>
      <c r="AL13" s="25"/>
      <c r="AM13" s="25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155"/>
      <c r="H14" s="155"/>
      <c r="I14" s="155"/>
      <c r="J14" s="27">
        <f t="shared" si="3"/>
        <v>0</v>
      </c>
      <c r="K14" s="27">
        <f t="shared" si="0"/>
        <v>0</v>
      </c>
      <c r="L14" s="27">
        <f t="shared" si="0"/>
        <v>0</v>
      </c>
      <c r="M14" s="155"/>
      <c r="N14" s="155"/>
      <c r="O14" s="155"/>
      <c r="P14" s="155">
        <v>180</v>
      </c>
      <c r="Q14" s="155">
        <v>2850.2150000000001</v>
      </c>
      <c r="R14" s="155">
        <v>214587.65400000001</v>
      </c>
      <c r="S14" s="43"/>
      <c r="T14" s="43"/>
      <c r="U14" s="43"/>
      <c r="V14" s="27">
        <f t="shared" si="4"/>
        <v>180</v>
      </c>
      <c r="W14" s="27">
        <f t="shared" si="1"/>
        <v>2850.2150000000001</v>
      </c>
      <c r="X14" s="27">
        <f t="shared" si="1"/>
        <v>214587.65400000001</v>
      </c>
      <c r="Y14" s="155">
        <v>41</v>
      </c>
      <c r="Z14" s="155">
        <v>530.50139999999999</v>
      </c>
      <c r="AA14" s="155">
        <v>29183.569</v>
      </c>
      <c r="AB14" s="27"/>
      <c r="AC14" s="27"/>
      <c r="AD14" s="27"/>
      <c r="AE14" s="27"/>
      <c r="AF14" s="27"/>
      <c r="AG14" s="27"/>
      <c r="AH14" s="22"/>
      <c r="AI14" s="22"/>
      <c r="AJ14" s="22"/>
      <c r="AK14" s="22"/>
      <c r="AL14" s="22"/>
      <c r="AM14" s="22"/>
      <c r="AN14" s="27"/>
      <c r="AO14" s="27"/>
      <c r="AP14" s="27"/>
      <c r="AQ14" s="155">
        <f t="shared" si="5"/>
        <v>221</v>
      </c>
      <c r="AR14" s="155">
        <f t="shared" si="5"/>
        <v>3380.7164000000002</v>
      </c>
      <c r="AS14" s="155">
        <f t="shared" si="2"/>
        <v>243771.223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156"/>
      <c r="H15" s="156"/>
      <c r="I15" s="156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56"/>
      <c r="N15" s="156"/>
      <c r="O15" s="15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5"/>
      <c r="AI15" s="25"/>
      <c r="AJ15" s="25"/>
      <c r="AK15" s="25"/>
      <c r="AL15" s="25"/>
      <c r="AM15" s="25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>
        <v>10</v>
      </c>
      <c r="E16" s="69">
        <v>6.2926000000000002</v>
      </c>
      <c r="F16" s="69">
        <v>4822.2677237004318</v>
      </c>
      <c r="G16" s="155">
        <v>2</v>
      </c>
      <c r="H16" s="155">
        <v>0.95250000000000001</v>
      </c>
      <c r="I16" s="155">
        <v>541.41099999999994</v>
      </c>
      <c r="J16" s="27">
        <f t="shared" si="3"/>
        <v>12</v>
      </c>
      <c r="K16" s="27">
        <f t="shared" si="0"/>
        <v>7.2450999999999999</v>
      </c>
      <c r="L16" s="27">
        <f t="shared" si="0"/>
        <v>5363.6787237004319</v>
      </c>
      <c r="M16" s="155"/>
      <c r="N16" s="155"/>
      <c r="O16" s="155"/>
      <c r="P16" s="155">
        <v>195</v>
      </c>
      <c r="Q16" s="155">
        <v>598.41200000000003</v>
      </c>
      <c r="R16" s="155">
        <v>130424.121</v>
      </c>
      <c r="S16" s="43"/>
      <c r="T16" s="43"/>
      <c r="U16" s="43"/>
      <c r="V16" s="27">
        <f t="shared" si="4"/>
        <v>195</v>
      </c>
      <c r="W16" s="27">
        <f t="shared" si="1"/>
        <v>598.41200000000003</v>
      </c>
      <c r="X16" s="27">
        <f t="shared" si="1"/>
        <v>130424.121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2">
        <v>1</v>
      </c>
      <c r="AI16" s="22">
        <v>0.75080000000000002</v>
      </c>
      <c r="AJ16" s="22">
        <v>297.68799999999999</v>
      </c>
      <c r="AK16" s="22"/>
      <c r="AL16" s="22"/>
      <c r="AM16" s="22"/>
      <c r="AN16" s="27"/>
      <c r="AO16" s="27"/>
      <c r="AP16" s="27"/>
      <c r="AQ16" s="155">
        <f t="shared" si="5"/>
        <v>208</v>
      </c>
      <c r="AR16" s="155">
        <f t="shared" si="5"/>
        <v>606.40790000000004</v>
      </c>
      <c r="AS16" s="155">
        <f t="shared" si="2"/>
        <v>136085.48772370044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156"/>
      <c r="H17" s="156"/>
      <c r="I17" s="156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56"/>
      <c r="N17" s="156"/>
      <c r="O17" s="15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5"/>
      <c r="AI17" s="25"/>
      <c r="AJ17" s="25"/>
      <c r="AK17" s="25"/>
      <c r="AL17" s="25"/>
      <c r="AM17" s="25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/>
      <c r="E18" s="69"/>
      <c r="F18" s="69"/>
      <c r="G18" s="155"/>
      <c r="H18" s="155"/>
      <c r="I18" s="155"/>
      <c r="J18" s="27">
        <f t="shared" si="3"/>
        <v>0</v>
      </c>
      <c r="K18" s="27">
        <f t="shared" si="0"/>
        <v>0</v>
      </c>
      <c r="L18" s="27">
        <f t="shared" si="0"/>
        <v>0</v>
      </c>
      <c r="M18" s="155"/>
      <c r="N18" s="155"/>
      <c r="O18" s="155"/>
      <c r="P18" s="155">
        <v>18</v>
      </c>
      <c r="Q18" s="155">
        <v>61.759300000000003</v>
      </c>
      <c r="R18" s="155">
        <v>11118.290999999999</v>
      </c>
      <c r="S18" s="157"/>
      <c r="T18" s="43"/>
      <c r="U18" s="43"/>
      <c r="V18" s="27">
        <f t="shared" si="4"/>
        <v>18</v>
      </c>
      <c r="W18" s="27">
        <f t="shared" si="1"/>
        <v>61.759300000000003</v>
      </c>
      <c r="X18" s="27">
        <f t="shared" si="1"/>
        <v>11118.290999999999</v>
      </c>
      <c r="Y18" s="155"/>
      <c r="Z18" s="155"/>
      <c r="AA18" s="155"/>
      <c r="AB18" s="27"/>
      <c r="AC18" s="27"/>
      <c r="AD18" s="27"/>
      <c r="AE18" s="27">
        <v>116</v>
      </c>
      <c r="AF18" s="27">
        <v>10.972899999999999</v>
      </c>
      <c r="AG18" s="27">
        <v>15564.757</v>
      </c>
      <c r="AH18" s="22">
        <v>37</v>
      </c>
      <c r="AI18" s="22">
        <v>6.4071999999999996</v>
      </c>
      <c r="AJ18" s="22">
        <v>2079.7919999999999</v>
      </c>
      <c r="AK18" s="22"/>
      <c r="AL18" s="22"/>
      <c r="AM18" s="22"/>
      <c r="AN18" s="27"/>
      <c r="AO18" s="27"/>
      <c r="AP18" s="27"/>
      <c r="AQ18" s="155">
        <f t="shared" si="5"/>
        <v>171</v>
      </c>
      <c r="AR18" s="155">
        <f t="shared" si="5"/>
        <v>79.139400000000009</v>
      </c>
      <c r="AS18" s="155">
        <f t="shared" si="2"/>
        <v>28762.84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156"/>
      <c r="H19" s="156"/>
      <c r="I19" s="156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56"/>
      <c r="N19" s="156"/>
      <c r="O19" s="15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5"/>
      <c r="AI19" s="25"/>
      <c r="AJ19" s="25"/>
      <c r="AK19" s="25"/>
      <c r="AL19" s="25"/>
      <c r="AM19" s="25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155"/>
      <c r="H20" s="155"/>
      <c r="I20" s="155"/>
      <c r="J20" s="27">
        <f t="shared" si="3"/>
        <v>0</v>
      </c>
      <c r="K20" s="27">
        <f t="shared" si="0"/>
        <v>0</v>
      </c>
      <c r="L20" s="27">
        <f t="shared" si="0"/>
        <v>0</v>
      </c>
      <c r="M20" s="155"/>
      <c r="N20" s="155"/>
      <c r="O20" s="155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2"/>
      <c r="AI20" s="22"/>
      <c r="AJ20" s="22"/>
      <c r="AK20" s="22"/>
      <c r="AL20" s="22"/>
      <c r="AM20" s="22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156"/>
      <c r="H21" s="156"/>
      <c r="I21" s="156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56"/>
      <c r="N21" s="156"/>
      <c r="O21" s="156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5"/>
      <c r="AI21" s="25"/>
      <c r="AJ21" s="25"/>
      <c r="AK21" s="25"/>
      <c r="AL21" s="25"/>
      <c r="AM21" s="25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155"/>
      <c r="H22" s="155"/>
      <c r="I22" s="155"/>
      <c r="J22" s="27">
        <f t="shared" si="3"/>
        <v>0</v>
      </c>
      <c r="K22" s="27">
        <f t="shared" si="3"/>
        <v>0</v>
      </c>
      <c r="L22" s="27">
        <f t="shared" si="3"/>
        <v>0</v>
      </c>
      <c r="M22" s="155"/>
      <c r="N22" s="155"/>
      <c r="O22" s="15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2"/>
      <c r="AI22" s="22"/>
      <c r="AJ22" s="22"/>
      <c r="AK22" s="22"/>
      <c r="AL22" s="22"/>
      <c r="AM22" s="22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156"/>
      <c r="H23" s="156"/>
      <c r="I23" s="156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56"/>
      <c r="N23" s="156"/>
      <c r="O23" s="15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5"/>
      <c r="AI23" s="25"/>
      <c r="AJ23" s="25"/>
      <c r="AK23" s="25"/>
      <c r="AL23" s="25"/>
      <c r="AM23" s="25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155"/>
      <c r="H24" s="155"/>
      <c r="I24" s="155"/>
      <c r="J24" s="27">
        <f t="shared" si="3"/>
        <v>0</v>
      </c>
      <c r="K24" s="27">
        <f t="shared" si="3"/>
        <v>0</v>
      </c>
      <c r="L24" s="27">
        <f t="shared" si="3"/>
        <v>0</v>
      </c>
      <c r="M24" s="155">
        <v>26</v>
      </c>
      <c r="N24" s="155">
        <v>162.27699999999999</v>
      </c>
      <c r="O24" s="155">
        <v>24480.355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2"/>
      <c r="AI24" s="22"/>
      <c r="AJ24" s="22"/>
      <c r="AK24" s="22"/>
      <c r="AL24" s="22"/>
      <c r="AM24" s="22"/>
      <c r="AN24" s="27"/>
      <c r="AO24" s="27"/>
      <c r="AP24" s="27"/>
      <c r="AQ24" s="155">
        <f t="shared" si="5"/>
        <v>26</v>
      </c>
      <c r="AR24" s="155">
        <f t="shared" si="5"/>
        <v>162.27699999999999</v>
      </c>
      <c r="AS24" s="155">
        <f t="shared" si="5"/>
        <v>24480.355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156"/>
      <c r="H25" s="156"/>
      <c r="I25" s="156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56">
        <v>7</v>
      </c>
      <c r="N25" s="156">
        <v>54.118000000000002</v>
      </c>
      <c r="O25" s="156">
        <v>8262.6380000000008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5"/>
      <c r="AI25" s="25"/>
      <c r="AJ25" s="25"/>
      <c r="AK25" s="25"/>
      <c r="AL25" s="25"/>
      <c r="AM25" s="25"/>
      <c r="AN25" s="26"/>
      <c r="AO25" s="26"/>
      <c r="AP25" s="26"/>
      <c r="AQ25" s="50">
        <f t="shared" si="5"/>
        <v>7</v>
      </c>
      <c r="AR25" s="50">
        <f t="shared" si="5"/>
        <v>54.118000000000002</v>
      </c>
      <c r="AS25" s="50">
        <f t="shared" si="5"/>
        <v>8262.6380000000008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155"/>
      <c r="H26" s="155"/>
      <c r="I26" s="155"/>
      <c r="J26" s="27">
        <f t="shared" si="3"/>
        <v>0</v>
      </c>
      <c r="K26" s="27">
        <f t="shared" si="3"/>
        <v>0</v>
      </c>
      <c r="L26" s="27">
        <f t="shared" si="3"/>
        <v>0</v>
      </c>
      <c r="M26" s="155"/>
      <c r="N26" s="155"/>
      <c r="O26" s="15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2"/>
      <c r="AI26" s="22"/>
      <c r="AJ26" s="22"/>
      <c r="AK26" s="22"/>
      <c r="AL26" s="22"/>
      <c r="AM26" s="22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156"/>
      <c r="H27" s="156"/>
      <c r="I27" s="156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56"/>
      <c r="N27" s="156"/>
      <c r="O27" s="15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5"/>
      <c r="AI27" s="25"/>
      <c r="AJ27" s="25"/>
      <c r="AK27" s="25"/>
      <c r="AL27" s="25"/>
      <c r="AM27" s="25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155"/>
      <c r="H28" s="155"/>
      <c r="I28" s="155"/>
      <c r="J28" s="27">
        <f t="shared" si="3"/>
        <v>0</v>
      </c>
      <c r="K28" s="27">
        <f t="shared" si="3"/>
        <v>0</v>
      </c>
      <c r="L28" s="27">
        <f t="shared" si="3"/>
        <v>0</v>
      </c>
      <c r="M28" s="155"/>
      <c r="N28" s="155"/>
      <c r="O28" s="15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2"/>
      <c r="AI28" s="22"/>
      <c r="AJ28" s="22"/>
      <c r="AK28" s="22"/>
      <c r="AL28" s="22"/>
      <c r="AM28" s="22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156"/>
      <c r="H29" s="156"/>
      <c r="I29" s="156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56"/>
      <c r="N29" s="156"/>
      <c r="O29" s="15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5"/>
      <c r="AI29" s="25"/>
      <c r="AJ29" s="25"/>
      <c r="AK29" s="25"/>
      <c r="AL29" s="25"/>
      <c r="AM29" s="25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>
        <v>13</v>
      </c>
      <c r="E30" s="69">
        <v>2.3992</v>
      </c>
      <c r="F30" s="158">
        <v>738.80954917860595</v>
      </c>
      <c r="G30" s="155">
        <v>6</v>
      </c>
      <c r="H30" s="155">
        <v>0.83660000000000001</v>
      </c>
      <c r="I30" s="155">
        <v>284.19499999999999</v>
      </c>
      <c r="J30" s="27">
        <f t="shared" si="3"/>
        <v>19</v>
      </c>
      <c r="K30" s="27">
        <f t="shared" si="3"/>
        <v>3.2358000000000002</v>
      </c>
      <c r="L30" s="27">
        <f t="shared" si="3"/>
        <v>1023.0045491786059</v>
      </c>
      <c r="M30" s="155"/>
      <c r="N30" s="155"/>
      <c r="O30" s="15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161</v>
      </c>
      <c r="Z30" s="155">
        <v>5.6528</v>
      </c>
      <c r="AA30" s="155">
        <v>2369.7739999999999</v>
      </c>
      <c r="AB30" s="27">
        <v>348</v>
      </c>
      <c r="AC30" s="27">
        <v>14.858000000000001</v>
      </c>
      <c r="AD30" s="27">
        <v>5761.3320000000003</v>
      </c>
      <c r="AE30" s="27"/>
      <c r="AF30" s="27"/>
      <c r="AG30" s="27"/>
      <c r="AH30" s="22">
        <v>77</v>
      </c>
      <c r="AI30" s="22">
        <v>3.7865000000000002</v>
      </c>
      <c r="AJ30" s="22">
        <v>7275.6760000000004</v>
      </c>
      <c r="AK30" s="22">
        <v>72</v>
      </c>
      <c r="AL30" s="22">
        <v>2.4186999999999999</v>
      </c>
      <c r="AM30" s="22">
        <v>1768.82</v>
      </c>
      <c r="AN30" s="27">
        <v>244</v>
      </c>
      <c r="AO30" s="27">
        <v>33.4026</v>
      </c>
      <c r="AP30" s="27">
        <v>18079.952000000001</v>
      </c>
      <c r="AQ30" s="155">
        <f t="shared" si="5"/>
        <v>921</v>
      </c>
      <c r="AR30" s="155">
        <f t="shared" si="5"/>
        <v>63.354399999999998</v>
      </c>
      <c r="AS30" s="155">
        <f t="shared" si="5"/>
        <v>36278.558549178604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156"/>
      <c r="H31" s="156"/>
      <c r="I31" s="156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56"/>
      <c r="N31" s="156"/>
      <c r="O31" s="15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5"/>
      <c r="AI31" s="25"/>
      <c r="AJ31" s="25"/>
      <c r="AK31" s="25"/>
      <c r="AL31" s="25"/>
      <c r="AM31" s="25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155"/>
      <c r="H32" s="155"/>
      <c r="I32" s="155"/>
      <c r="J32" s="27">
        <f t="shared" si="3"/>
        <v>0</v>
      </c>
      <c r="K32" s="27">
        <f t="shared" si="3"/>
        <v>0</v>
      </c>
      <c r="L32" s="27">
        <f t="shared" si="3"/>
        <v>0</v>
      </c>
      <c r="M32" s="155"/>
      <c r="N32" s="155"/>
      <c r="O32" s="155"/>
      <c r="P32" s="155">
        <v>45</v>
      </c>
      <c r="Q32" s="155">
        <v>115.31480000000001</v>
      </c>
      <c r="R32" s="155">
        <v>13744.205</v>
      </c>
      <c r="S32" s="43"/>
      <c r="T32" s="43"/>
      <c r="U32" s="43"/>
      <c r="V32" s="27">
        <f t="shared" si="4"/>
        <v>45</v>
      </c>
      <c r="W32" s="27">
        <f t="shared" si="1"/>
        <v>115.31480000000001</v>
      </c>
      <c r="X32" s="27">
        <f t="shared" si="1"/>
        <v>13744.205</v>
      </c>
      <c r="Y32" s="155"/>
      <c r="Z32" s="155"/>
      <c r="AA32" s="155"/>
      <c r="AB32" s="27"/>
      <c r="AC32" s="27"/>
      <c r="AD32" s="27"/>
      <c r="AE32" s="27"/>
      <c r="AF32" s="27"/>
      <c r="AG32" s="27"/>
      <c r="AH32" s="22"/>
      <c r="AI32" s="22"/>
      <c r="AJ32" s="22"/>
      <c r="AK32" s="22">
        <v>4</v>
      </c>
      <c r="AL32" s="22">
        <v>3.0000000000000001E-3</v>
      </c>
      <c r="AM32" s="22">
        <v>8200.5059999999994</v>
      </c>
      <c r="AN32" s="27"/>
      <c r="AO32" s="27"/>
      <c r="AP32" s="27"/>
      <c r="AQ32" s="155">
        <f t="shared" si="5"/>
        <v>49</v>
      </c>
      <c r="AR32" s="155">
        <f t="shared" si="5"/>
        <v>115.31780000000001</v>
      </c>
      <c r="AS32" s="155">
        <f t="shared" si="5"/>
        <v>21944.710999999999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156"/>
      <c r="H33" s="156"/>
      <c r="I33" s="156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56"/>
      <c r="N33" s="156"/>
      <c r="O33" s="15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5"/>
      <c r="AI33" s="25"/>
      <c r="AJ33" s="25"/>
      <c r="AK33" s="25"/>
      <c r="AL33" s="25"/>
      <c r="AM33" s="25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155"/>
      <c r="H34" s="155"/>
      <c r="I34" s="155"/>
      <c r="J34" s="27">
        <f t="shared" si="3"/>
        <v>0</v>
      </c>
      <c r="K34" s="27">
        <f t="shared" si="3"/>
        <v>0</v>
      </c>
      <c r="L34" s="27">
        <f t="shared" si="3"/>
        <v>0</v>
      </c>
      <c r="M34" s="155">
        <v>5</v>
      </c>
      <c r="N34" s="155">
        <v>0.46279999999999999</v>
      </c>
      <c r="O34" s="155">
        <v>292.66199999999998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3</v>
      </c>
      <c r="AC34" s="27">
        <v>9.8400000000000001E-2</v>
      </c>
      <c r="AD34" s="27">
        <v>29.831</v>
      </c>
      <c r="AE34" s="27"/>
      <c r="AF34" s="27"/>
      <c r="AG34" s="27"/>
      <c r="AH34" s="22">
        <v>10</v>
      </c>
      <c r="AI34" s="22">
        <v>1.2914000000000001</v>
      </c>
      <c r="AJ34" s="22">
        <v>135.61799999999999</v>
      </c>
      <c r="AK34" s="22"/>
      <c r="AL34" s="22"/>
      <c r="AM34" s="22"/>
      <c r="AN34" s="27">
        <v>2</v>
      </c>
      <c r="AO34" s="27">
        <v>6.1999999999999998E-3</v>
      </c>
      <c r="AP34" s="27">
        <v>4.37</v>
      </c>
      <c r="AQ34" s="155">
        <f t="shared" si="5"/>
        <v>20</v>
      </c>
      <c r="AR34" s="155">
        <f t="shared" si="5"/>
        <v>1.8588000000000002</v>
      </c>
      <c r="AS34" s="155">
        <f t="shared" si="5"/>
        <v>462.48099999999999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156"/>
      <c r="H35" s="156"/>
      <c r="I35" s="156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56"/>
      <c r="N35" s="156"/>
      <c r="O35" s="156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5"/>
      <c r="AI35" s="25"/>
      <c r="AJ35" s="25"/>
      <c r="AK35" s="25"/>
      <c r="AL35" s="25"/>
      <c r="AM35" s="25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155"/>
      <c r="H36" s="155"/>
      <c r="I36" s="155"/>
      <c r="J36" s="27">
        <f t="shared" si="3"/>
        <v>0</v>
      </c>
      <c r="K36" s="27">
        <f t="shared" si="3"/>
        <v>0</v>
      </c>
      <c r="L36" s="27">
        <f t="shared" si="3"/>
        <v>0</v>
      </c>
      <c r="M36" s="155"/>
      <c r="N36" s="155"/>
      <c r="O36" s="155"/>
      <c r="P36" s="155">
        <v>210</v>
      </c>
      <c r="Q36" s="155">
        <v>452.245</v>
      </c>
      <c r="R36" s="155">
        <v>36769.402000000002</v>
      </c>
      <c r="S36" s="43"/>
      <c r="T36" s="43"/>
      <c r="U36" s="43"/>
      <c r="V36" s="27">
        <f t="shared" si="4"/>
        <v>210</v>
      </c>
      <c r="W36" s="27">
        <f t="shared" si="1"/>
        <v>452.245</v>
      </c>
      <c r="X36" s="27">
        <f t="shared" si="1"/>
        <v>36769.402000000002</v>
      </c>
      <c r="Y36" s="155">
        <v>39</v>
      </c>
      <c r="Z36" s="155">
        <v>72.852000000000004</v>
      </c>
      <c r="AA36" s="155">
        <v>5938.9369999999999</v>
      </c>
      <c r="AB36" s="27"/>
      <c r="AC36" s="27"/>
      <c r="AD36" s="21"/>
      <c r="AE36" s="27"/>
      <c r="AF36" s="27"/>
      <c r="AG36" s="21"/>
      <c r="AH36" s="22"/>
      <c r="AI36" s="22"/>
      <c r="AJ36" s="137"/>
      <c r="AK36" s="22"/>
      <c r="AL36" s="22"/>
      <c r="AM36" s="137"/>
      <c r="AN36" s="27"/>
      <c r="AO36" s="27"/>
      <c r="AP36" s="21"/>
      <c r="AQ36" s="155">
        <f t="shared" si="5"/>
        <v>249</v>
      </c>
      <c r="AR36" s="155">
        <f t="shared" si="5"/>
        <v>525.09699999999998</v>
      </c>
      <c r="AS36" s="155">
        <f t="shared" si="5"/>
        <v>42708.339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156"/>
      <c r="H37" s="156"/>
      <c r="I37" s="156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56"/>
      <c r="N37" s="156"/>
      <c r="O37" s="15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5"/>
      <c r="AI37" s="25"/>
      <c r="AJ37" s="25"/>
      <c r="AK37" s="25"/>
      <c r="AL37" s="25"/>
      <c r="AM37" s="25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16</v>
      </c>
      <c r="E38" s="69">
        <v>2.7528999999999999</v>
      </c>
      <c r="F38" s="159">
        <v>1188.9887400776802</v>
      </c>
      <c r="G38" s="155"/>
      <c r="H38" s="155"/>
      <c r="I38" s="155"/>
      <c r="J38" s="27">
        <f t="shared" si="3"/>
        <v>16</v>
      </c>
      <c r="K38" s="27">
        <f t="shared" si="3"/>
        <v>2.7528999999999999</v>
      </c>
      <c r="L38" s="27">
        <f t="shared" si="3"/>
        <v>1188.9887400776802</v>
      </c>
      <c r="M38" s="155">
        <v>328</v>
      </c>
      <c r="N38" s="155">
        <v>1647.93</v>
      </c>
      <c r="O38" s="155">
        <v>47797.843999999997</v>
      </c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>
        <v>383</v>
      </c>
      <c r="Z38" s="155">
        <v>2290.48</v>
      </c>
      <c r="AA38" s="155">
        <v>83952.709000000003</v>
      </c>
      <c r="AB38" s="27">
        <v>278</v>
      </c>
      <c r="AC38" s="27">
        <v>1503.1579999999999</v>
      </c>
      <c r="AD38" s="27">
        <v>44408.107000000004</v>
      </c>
      <c r="AE38" s="27"/>
      <c r="AF38" s="27"/>
      <c r="AG38" s="27"/>
      <c r="AH38" s="22"/>
      <c r="AI38" s="22"/>
      <c r="AJ38" s="22"/>
      <c r="AK38" s="22"/>
      <c r="AL38" s="22"/>
      <c r="AM38" s="22"/>
      <c r="AN38" s="27"/>
      <c r="AO38" s="27"/>
      <c r="AP38" s="27"/>
      <c r="AQ38" s="155">
        <f t="shared" si="5"/>
        <v>1005</v>
      </c>
      <c r="AR38" s="155">
        <f t="shared" si="5"/>
        <v>5444.3209000000006</v>
      </c>
      <c r="AS38" s="155">
        <f t="shared" si="5"/>
        <v>177347.64874007768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156"/>
      <c r="H39" s="156"/>
      <c r="I39" s="156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56"/>
      <c r="N39" s="156"/>
      <c r="O39" s="15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5"/>
      <c r="AI39" s="25"/>
      <c r="AJ39" s="25"/>
      <c r="AK39" s="25"/>
      <c r="AL39" s="25"/>
      <c r="AM39" s="25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155"/>
      <c r="H40" s="155"/>
      <c r="I40" s="155"/>
      <c r="J40" s="27">
        <f t="shared" si="3"/>
        <v>0</v>
      </c>
      <c r="K40" s="27">
        <f t="shared" si="3"/>
        <v>0</v>
      </c>
      <c r="L40" s="27">
        <f t="shared" si="3"/>
        <v>0</v>
      </c>
      <c r="M40" s="155"/>
      <c r="N40" s="155"/>
      <c r="O40" s="15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2"/>
      <c r="AI40" s="22"/>
      <c r="AJ40" s="22"/>
      <c r="AK40" s="22"/>
      <c r="AL40" s="22"/>
      <c r="AM40" s="22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156"/>
      <c r="H41" s="156"/>
      <c r="I41" s="156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56"/>
      <c r="N41" s="156"/>
      <c r="O41" s="15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5"/>
      <c r="AI41" s="25"/>
      <c r="AJ41" s="25"/>
      <c r="AK41" s="25"/>
      <c r="AL41" s="25"/>
      <c r="AM41" s="25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/>
      <c r="E42" s="69"/>
      <c r="F42" s="69"/>
      <c r="G42" s="155">
        <v>1</v>
      </c>
      <c r="H42" s="155">
        <v>11.2818</v>
      </c>
      <c r="I42" s="155">
        <v>6827.47</v>
      </c>
      <c r="J42" s="27">
        <f t="shared" si="3"/>
        <v>1</v>
      </c>
      <c r="K42" s="27">
        <f t="shared" si="3"/>
        <v>11.2818</v>
      </c>
      <c r="L42" s="27">
        <f t="shared" si="3"/>
        <v>6827.47</v>
      </c>
      <c r="M42" s="155">
        <v>14</v>
      </c>
      <c r="N42" s="155">
        <v>580.17679999999996</v>
      </c>
      <c r="O42" s="155">
        <v>212480.967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2"/>
      <c r="AI42" s="22"/>
      <c r="AJ42" s="22"/>
      <c r="AK42" s="22"/>
      <c r="AL42" s="22"/>
      <c r="AM42" s="22"/>
      <c r="AN42" s="27"/>
      <c r="AO42" s="27"/>
      <c r="AP42" s="27"/>
      <c r="AQ42" s="155">
        <f t="shared" si="5"/>
        <v>15</v>
      </c>
      <c r="AR42" s="155">
        <f t="shared" si="5"/>
        <v>591.45859999999993</v>
      </c>
      <c r="AS42" s="155">
        <f t="shared" si="5"/>
        <v>219308.43700000001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9</v>
      </c>
      <c r="E43" s="70">
        <v>178.76159999999999</v>
      </c>
      <c r="F43" s="45">
        <v>105711.05194491545</v>
      </c>
      <c r="G43" s="156">
        <v>7</v>
      </c>
      <c r="H43" s="156">
        <v>179.9522</v>
      </c>
      <c r="I43" s="156">
        <v>135587.603</v>
      </c>
      <c r="J43" s="204">
        <f t="shared" si="3"/>
        <v>16</v>
      </c>
      <c r="K43" s="204">
        <f t="shared" si="3"/>
        <v>358.71379999999999</v>
      </c>
      <c r="L43" s="204">
        <f t="shared" si="3"/>
        <v>241298.65494491544</v>
      </c>
      <c r="M43" s="156">
        <v>9</v>
      </c>
      <c r="N43" s="156">
        <v>126.01909999999999</v>
      </c>
      <c r="O43" s="156">
        <v>24556.409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5"/>
      <c r="AI43" s="25"/>
      <c r="AJ43" s="25"/>
      <c r="AK43" s="25"/>
      <c r="AL43" s="25"/>
      <c r="AM43" s="25"/>
      <c r="AN43" s="26"/>
      <c r="AO43" s="26"/>
      <c r="AP43" s="26"/>
      <c r="AQ43" s="50">
        <f t="shared" si="5"/>
        <v>25</v>
      </c>
      <c r="AR43" s="50">
        <f t="shared" si="5"/>
        <v>484.73289999999997</v>
      </c>
      <c r="AS43" s="50">
        <f t="shared" si="5"/>
        <v>265855.06394491543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155"/>
      <c r="H44" s="155"/>
      <c r="I44" s="155"/>
      <c r="J44" s="27">
        <f t="shared" si="3"/>
        <v>0</v>
      </c>
      <c r="K44" s="27">
        <f t="shared" si="3"/>
        <v>0</v>
      </c>
      <c r="L44" s="27">
        <f t="shared" si="3"/>
        <v>0</v>
      </c>
      <c r="M44" s="155">
        <v>32</v>
      </c>
      <c r="N44" s="155">
        <v>1.1976</v>
      </c>
      <c r="O44" s="155">
        <v>475.99400000000003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2"/>
      <c r="AI44" s="22"/>
      <c r="AJ44" s="22"/>
      <c r="AK44" s="22"/>
      <c r="AL44" s="22"/>
      <c r="AM44" s="22"/>
      <c r="AN44" s="27"/>
      <c r="AO44" s="27"/>
      <c r="AP44" s="27"/>
      <c r="AQ44" s="155">
        <f t="shared" si="5"/>
        <v>32</v>
      </c>
      <c r="AR44" s="155">
        <f t="shared" si="5"/>
        <v>1.1976</v>
      </c>
      <c r="AS44" s="155">
        <f t="shared" si="5"/>
        <v>475.99400000000003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156"/>
      <c r="H45" s="156"/>
      <c r="I45" s="156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56">
        <v>8</v>
      </c>
      <c r="N45" s="156">
        <v>0.27250000000000002</v>
      </c>
      <c r="O45" s="156">
        <v>60.39</v>
      </c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5"/>
      <c r="AI45" s="25"/>
      <c r="AJ45" s="25"/>
      <c r="AK45" s="25"/>
      <c r="AL45" s="25"/>
      <c r="AM45" s="25"/>
      <c r="AN45" s="26"/>
      <c r="AO45" s="26"/>
      <c r="AP45" s="26"/>
      <c r="AQ45" s="50">
        <f t="shared" si="5"/>
        <v>8</v>
      </c>
      <c r="AR45" s="50">
        <f t="shared" si="5"/>
        <v>0.27250000000000002</v>
      </c>
      <c r="AS45" s="50">
        <f t="shared" si="5"/>
        <v>60.39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155"/>
      <c r="H46" s="155"/>
      <c r="I46" s="155"/>
      <c r="J46" s="27">
        <f t="shared" si="3"/>
        <v>0</v>
      </c>
      <c r="K46" s="27">
        <f t="shared" si="3"/>
        <v>0</v>
      </c>
      <c r="L46" s="27">
        <f t="shared" si="3"/>
        <v>0</v>
      </c>
      <c r="M46" s="155"/>
      <c r="N46" s="155"/>
      <c r="O46" s="15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2"/>
      <c r="AI46" s="22"/>
      <c r="AJ46" s="22"/>
      <c r="AK46" s="22"/>
      <c r="AL46" s="22"/>
      <c r="AM46" s="22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156"/>
      <c r="H47" s="156"/>
      <c r="I47" s="156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56"/>
      <c r="N47" s="156"/>
      <c r="O47" s="15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5"/>
      <c r="AI47" s="25"/>
      <c r="AJ47" s="25"/>
      <c r="AK47" s="25"/>
      <c r="AL47" s="25"/>
      <c r="AM47" s="25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155"/>
      <c r="H48" s="155"/>
      <c r="I48" s="155"/>
      <c r="J48" s="27">
        <f t="shared" si="3"/>
        <v>0</v>
      </c>
      <c r="K48" s="27">
        <f t="shared" si="3"/>
        <v>0</v>
      </c>
      <c r="L48" s="27">
        <f t="shared" si="3"/>
        <v>0</v>
      </c>
      <c r="M48" s="155"/>
      <c r="N48" s="155"/>
      <c r="O48" s="155"/>
      <c r="P48" s="155"/>
      <c r="Q48" s="155"/>
      <c r="R48" s="155"/>
      <c r="S48" s="160"/>
      <c r="T48" s="43"/>
      <c r="U48" s="43"/>
      <c r="V48" s="27">
        <f t="shared" si="4"/>
        <v>0</v>
      </c>
      <c r="W48" s="27">
        <f t="shared" si="1"/>
        <v>0</v>
      </c>
      <c r="X48" s="27">
        <f t="shared" si="1"/>
        <v>0</v>
      </c>
      <c r="Y48" s="155"/>
      <c r="Z48" s="155"/>
      <c r="AA48" s="155"/>
      <c r="AB48" s="27"/>
      <c r="AC48" s="27"/>
      <c r="AD48" s="27"/>
      <c r="AE48" s="27"/>
      <c r="AF48" s="27"/>
      <c r="AG48" s="27"/>
      <c r="AH48" s="22"/>
      <c r="AI48" s="22"/>
      <c r="AJ48" s="22"/>
      <c r="AK48" s="22"/>
      <c r="AL48" s="22"/>
      <c r="AM48" s="22"/>
      <c r="AN48" s="27"/>
      <c r="AO48" s="27"/>
      <c r="AP48" s="27"/>
      <c r="AQ48" s="155">
        <f t="shared" si="5"/>
        <v>0</v>
      </c>
      <c r="AR48" s="155">
        <f t="shared" si="5"/>
        <v>0</v>
      </c>
      <c r="AS48" s="155">
        <f t="shared" si="5"/>
        <v>0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156"/>
      <c r="H49" s="156"/>
      <c r="I49" s="156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56"/>
      <c r="N49" s="156"/>
      <c r="O49" s="15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5"/>
      <c r="AI49" s="25"/>
      <c r="AJ49" s="25"/>
      <c r="AK49" s="25"/>
      <c r="AL49" s="25"/>
      <c r="AM49" s="25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/>
      <c r="E50" s="69"/>
      <c r="F50" s="69"/>
      <c r="G50" s="155"/>
      <c r="H50" s="155"/>
      <c r="I50" s="155"/>
      <c r="J50" s="27">
        <f t="shared" si="3"/>
        <v>0</v>
      </c>
      <c r="K50" s="27">
        <f t="shared" si="3"/>
        <v>0</v>
      </c>
      <c r="L50" s="27">
        <f t="shared" si="3"/>
        <v>0</v>
      </c>
      <c r="M50" s="155"/>
      <c r="N50" s="155"/>
      <c r="O50" s="15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2"/>
      <c r="AI50" s="22"/>
      <c r="AJ50" s="22"/>
      <c r="AK50" s="22"/>
      <c r="AL50" s="22"/>
      <c r="AM50" s="22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/>
      <c r="E51" s="70"/>
      <c r="F51" s="70"/>
      <c r="G51" s="156"/>
      <c r="H51" s="156"/>
      <c r="I51" s="156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56"/>
      <c r="N51" s="156"/>
      <c r="O51" s="15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5"/>
      <c r="AI51" s="25"/>
      <c r="AJ51" s="25"/>
      <c r="AK51" s="25"/>
      <c r="AL51" s="25"/>
      <c r="AM51" s="25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155"/>
      <c r="H52" s="155"/>
      <c r="I52" s="155"/>
      <c r="J52" s="27">
        <f t="shared" si="3"/>
        <v>0</v>
      </c>
      <c r="K52" s="27">
        <f t="shared" si="3"/>
        <v>0</v>
      </c>
      <c r="L52" s="27">
        <f t="shared" si="3"/>
        <v>0</v>
      </c>
      <c r="M52" s="155"/>
      <c r="N52" s="155"/>
      <c r="O52" s="15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2"/>
      <c r="AI52" s="22"/>
      <c r="AJ52" s="22"/>
      <c r="AK52" s="22"/>
      <c r="AL52" s="22"/>
      <c r="AM52" s="22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156"/>
      <c r="H53" s="156"/>
      <c r="I53" s="156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56"/>
      <c r="N53" s="156"/>
      <c r="O53" s="156"/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5"/>
      <c r="AI53" s="25"/>
      <c r="AJ53" s="25"/>
      <c r="AK53" s="25"/>
      <c r="AL53" s="25"/>
      <c r="AM53" s="25"/>
      <c r="AN53" s="26"/>
      <c r="AO53" s="26"/>
      <c r="AP53" s="26"/>
      <c r="AQ53" s="50">
        <f t="shared" si="5"/>
        <v>0</v>
      </c>
      <c r="AR53" s="50">
        <f t="shared" si="5"/>
        <v>0</v>
      </c>
      <c r="AS53" s="50">
        <f t="shared" si="5"/>
        <v>0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155"/>
      <c r="H54" s="155"/>
      <c r="I54" s="155"/>
      <c r="J54" s="27">
        <f t="shared" si="3"/>
        <v>0</v>
      </c>
      <c r="K54" s="27">
        <f t="shared" si="3"/>
        <v>0</v>
      </c>
      <c r="L54" s="27">
        <f t="shared" si="3"/>
        <v>0</v>
      </c>
      <c r="M54" s="155"/>
      <c r="N54" s="155"/>
      <c r="O54" s="155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2"/>
      <c r="AI54" s="22"/>
      <c r="AJ54" s="22"/>
      <c r="AK54" s="22"/>
      <c r="AL54" s="22"/>
      <c r="AM54" s="22"/>
      <c r="AN54" s="27">
        <v>39</v>
      </c>
      <c r="AO54" s="27">
        <v>3.3959000000000001</v>
      </c>
      <c r="AP54" s="27">
        <v>3406.24</v>
      </c>
      <c r="AQ54" s="155">
        <f t="shared" si="5"/>
        <v>39</v>
      </c>
      <c r="AR54" s="155">
        <f t="shared" si="5"/>
        <v>3.3959000000000001</v>
      </c>
      <c r="AS54" s="155">
        <f t="shared" si="5"/>
        <v>3406.24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156"/>
      <c r="H55" s="156"/>
      <c r="I55" s="156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56"/>
      <c r="N55" s="156"/>
      <c r="O55" s="15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5"/>
      <c r="AI55" s="25"/>
      <c r="AJ55" s="25"/>
      <c r="AK55" s="25"/>
      <c r="AL55" s="25"/>
      <c r="AM55" s="25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155"/>
      <c r="H56" s="155"/>
      <c r="I56" s="155"/>
      <c r="J56" s="27">
        <f t="shared" si="3"/>
        <v>0</v>
      </c>
      <c r="K56" s="27">
        <f t="shared" si="3"/>
        <v>0</v>
      </c>
      <c r="L56" s="27">
        <f t="shared" si="3"/>
        <v>0</v>
      </c>
      <c r="M56" s="155"/>
      <c r="N56" s="155"/>
      <c r="O56" s="155"/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2"/>
      <c r="AI56" s="22"/>
      <c r="AJ56" s="22"/>
      <c r="AK56" s="22"/>
      <c r="AL56" s="22"/>
      <c r="AM56" s="22"/>
      <c r="AN56" s="27"/>
      <c r="AO56" s="27"/>
      <c r="AP56" s="27"/>
      <c r="AQ56" s="155">
        <f t="shared" si="5"/>
        <v>0</v>
      </c>
      <c r="AR56" s="155">
        <f t="shared" si="5"/>
        <v>0</v>
      </c>
      <c r="AS56" s="155">
        <f t="shared" si="5"/>
        <v>0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156"/>
      <c r="H57" s="156"/>
      <c r="I57" s="156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56"/>
      <c r="N57" s="156"/>
      <c r="O57" s="156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5"/>
      <c r="AI57" s="25"/>
      <c r="AJ57" s="25"/>
      <c r="AK57" s="25"/>
      <c r="AL57" s="25"/>
      <c r="AM57" s="25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161"/>
      <c r="H58" s="161"/>
      <c r="I58" s="161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61">
        <v>1297</v>
      </c>
      <c r="N58" s="161">
        <v>50.76</v>
      </c>
      <c r="O58" s="161">
        <v>17420.344000000001</v>
      </c>
      <c r="P58" s="161"/>
      <c r="Q58" s="161"/>
      <c r="R58" s="161"/>
      <c r="S58" s="56"/>
      <c r="T58" s="56"/>
      <c r="U58" s="46"/>
      <c r="V58" s="27">
        <f t="shared" si="4"/>
        <v>0</v>
      </c>
      <c r="W58" s="27">
        <f t="shared" si="1"/>
        <v>0</v>
      </c>
      <c r="X58" s="27">
        <f t="shared" si="1"/>
        <v>0</v>
      </c>
      <c r="Y58" s="161">
        <v>140</v>
      </c>
      <c r="Z58" s="161">
        <v>6.7050999999999998</v>
      </c>
      <c r="AA58" s="161">
        <v>3831.0549999999998</v>
      </c>
      <c r="AB58" s="36">
        <v>393</v>
      </c>
      <c r="AC58" s="36">
        <v>40.680599999999998</v>
      </c>
      <c r="AD58" s="36">
        <v>11938.601000000001</v>
      </c>
      <c r="AE58" s="36"/>
      <c r="AF58" s="36"/>
      <c r="AG58" s="36"/>
      <c r="AH58" s="35"/>
      <c r="AI58" s="143"/>
      <c r="AJ58" s="35"/>
      <c r="AK58" s="35">
        <v>27</v>
      </c>
      <c r="AL58" s="35">
        <v>1.2181999999999999</v>
      </c>
      <c r="AM58" s="35">
        <v>1040.932</v>
      </c>
      <c r="AN58" s="36">
        <v>20</v>
      </c>
      <c r="AO58" s="36">
        <v>0.60709999999999997</v>
      </c>
      <c r="AP58" s="36">
        <v>335.77</v>
      </c>
      <c r="AQ58" s="155">
        <f t="shared" ref="AQ58:AS71" si="7">SUM(J58,M58,V58,Y58,AB58,AE58,AH58,AK58,AN58)</f>
        <v>1877</v>
      </c>
      <c r="AR58" s="155">
        <f t="shared" si="7"/>
        <v>99.971000000000004</v>
      </c>
      <c r="AS58" s="155">
        <f t="shared" si="7"/>
        <v>34566.701999999997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171"/>
      <c r="H59" s="172"/>
      <c r="I59" s="171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71"/>
      <c r="N59" s="172"/>
      <c r="O59" s="171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5"/>
      <c r="AI59" s="136"/>
      <c r="AJ59" s="135"/>
      <c r="AK59" s="135"/>
      <c r="AL59" s="136"/>
      <c r="AM59" s="135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156"/>
      <c r="H60" s="156"/>
      <c r="I60" s="156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56"/>
      <c r="N60" s="156"/>
      <c r="O60" s="156"/>
      <c r="P60" s="156">
        <v>1</v>
      </c>
      <c r="Q60" s="156">
        <v>1.9359999999999999</v>
      </c>
      <c r="R60" s="156">
        <v>310.233</v>
      </c>
      <c r="S60" s="44"/>
      <c r="T60" s="44"/>
      <c r="U60" s="44"/>
      <c r="V60" s="185">
        <f t="shared" si="4"/>
        <v>1</v>
      </c>
      <c r="W60" s="185">
        <f t="shared" si="1"/>
        <v>1.9359999999999999</v>
      </c>
      <c r="X60" s="185">
        <f t="shared" si="1"/>
        <v>310.233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5"/>
      <c r="AI60" s="25"/>
      <c r="AJ60" s="25"/>
      <c r="AK60" s="25"/>
      <c r="AL60" s="25"/>
      <c r="AM60" s="25"/>
      <c r="AN60" s="26"/>
      <c r="AO60" s="26"/>
      <c r="AP60" s="26"/>
      <c r="AQ60" s="50">
        <f t="shared" si="7"/>
        <v>1</v>
      </c>
      <c r="AR60" s="50">
        <f t="shared" si="7"/>
        <v>1.9359999999999999</v>
      </c>
      <c r="AS60" s="50">
        <f t="shared" si="7"/>
        <v>310.233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8">+D6+D8+D10+D12+D14+D16+D18+D20+D22+D24+D26+D28+D30+D32+D34+D36+D38+D40+D42+D44+D46+D48+D50+D52+D54+D56+D58</f>
        <v>39</v>
      </c>
      <c r="E61" s="69">
        <f t="shared" si="8"/>
        <v>11.444700000000001</v>
      </c>
      <c r="F61" s="69">
        <f t="shared" si="8"/>
        <v>6750.0660129567186</v>
      </c>
      <c r="G61" s="155">
        <f t="shared" si="8"/>
        <v>9</v>
      </c>
      <c r="H61" s="155">
        <f t="shared" si="8"/>
        <v>13.0709</v>
      </c>
      <c r="I61" s="155">
        <f t="shared" si="8"/>
        <v>7653.076</v>
      </c>
      <c r="J61" s="27">
        <f t="shared" si="6"/>
        <v>48</v>
      </c>
      <c r="K61" s="27">
        <f t="shared" si="6"/>
        <v>24.515599999999999</v>
      </c>
      <c r="L61" s="27">
        <f t="shared" si="6"/>
        <v>14403.14201295672</v>
      </c>
      <c r="M61" s="155">
        <f t="shared" ref="M61:R61" si="9">+M6+M8+M10+M12+M14+M16+M18+M20+M22+M24+M26+M28+M30+M32+M34+M36+M38+M40+M42+M44+M46+M48+M50+M52+M54+M56+M58</f>
        <v>1702</v>
      </c>
      <c r="N61" s="155">
        <f t="shared" si="9"/>
        <v>2442.8042</v>
      </c>
      <c r="O61" s="155">
        <f t="shared" si="9"/>
        <v>302948.16599999997</v>
      </c>
      <c r="P61" s="161">
        <f t="shared" si="9"/>
        <v>649</v>
      </c>
      <c r="Q61" s="161">
        <f t="shared" si="9"/>
        <v>4152.888100000001</v>
      </c>
      <c r="R61" s="161">
        <f t="shared" si="9"/>
        <v>413775.24500000005</v>
      </c>
      <c r="S61" s="57"/>
      <c r="T61" s="57"/>
      <c r="U61" s="57"/>
      <c r="V61" s="27">
        <f t="shared" si="4"/>
        <v>649</v>
      </c>
      <c r="W61" s="27">
        <f t="shared" si="1"/>
        <v>4152.888100000001</v>
      </c>
      <c r="X61" s="27">
        <f t="shared" si="1"/>
        <v>413775.24500000005</v>
      </c>
      <c r="Y61" s="155">
        <f t="shared" ref="Y61:AM61" si="10">+Y6+Y8+Y10+Y12+Y14+Y16+Y18+Y20+Y22+Y24+Y26+Y28+Y30+Y32+Y34+Y36+Y38+Y40+Y42+Y44+Y46+Y48+Y50+Y52+Y54+Y56+Y58</f>
        <v>764</v>
      </c>
      <c r="Z61" s="155">
        <f t="shared" si="10"/>
        <v>2906.1913</v>
      </c>
      <c r="AA61" s="155">
        <f t="shared" si="10"/>
        <v>125276.04399999999</v>
      </c>
      <c r="AB61" s="36">
        <f t="shared" si="10"/>
        <v>1022</v>
      </c>
      <c r="AC61" s="36">
        <f t="shared" si="10"/>
        <v>1558.7949999999998</v>
      </c>
      <c r="AD61" s="36">
        <f t="shared" si="10"/>
        <v>62137.871000000006</v>
      </c>
      <c r="AE61" s="36">
        <f t="shared" si="10"/>
        <v>116</v>
      </c>
      <c r="AF61" s="36">
        <f t="shared" si="10"/>
        <v>10.972899999999999</v>
      </c>
      <c r="AG61" s="36">
        <f t="shared" si="10"/>
        <v>15564.757</v>
      </c>
      <c r="AH61" s="20">
        <f t="shared" si="10"/>
        <v>125</v>
      </c>
      <c r="AI61" s="20">
        <f t="shared" si="10"/>
        <v>12.235899999999999</v>
      </c>
      <c r="AJ61" s="20">
        <f t="shared" si="10"/>
        <v>9788.7740000000013</v>
      </c>
      <c r="AK61" s="22">
        <f t="shared" si="10"/>
        <v>103</v>
      </c>
      <c r="AL61" s="22">
        <f t="shared" si="10"/>
        <v>3.6398999999999999</v>
      </c>
      <c r="AM61" s="22">
        <f t="shared" si="10"/>
        <v>11010.258</v>
      </c>
      <c r="AN61" s="36">
        <f t="shared" ref="AN61:AP61" si="11">+AN6+AN8+AN10+AN12+AN14+AN16+AN18+AN20+AN22+AN24+AN26+AN28+AN30+AN32+AN34+AN36+AN38+AN40+AN42+AN44+AN46+AN48+AN50+AN52+AN54+AN56+AN58</f>
        <v>305</v>
      </c>
      <c r="AO61" s="36">
        <f t="shared" si="11"/>
        <v>37.411799999999999</v>
      </c>
      <c r="AP61" s="36">
        <f t="shared" si="11"/>
        <v>21826.331999999999</v>
      </c>
      <c r="AQ61" s="155">
        <f t="shared" si="7"/>
        <v>4834</v>
      </c>
      <c r="AR61" s="155">
        <f t="shared" si="7"/>
        <v>11149.454700000002</v>
      </c>
      <c r="AS61" s="155">
        <f t="shared" si="7"/>
        <v>976730.58901295683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171"/>
      <c r="H62" s="171"/>
      <c r="I62" s="171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55"/>
      <c r="N62" s="155"/>
      <c r="O62" s="15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2"/>
      <c r="AI62" s="22"/>
      <c r="AJ62" s="22"/>
      <c r="AK62" s="22"/>
      <c r="AL62" s="22"/>
      <c r="AM62" s="22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2">+D7+D9+D11+D13+D15+D17+D19+D21+D23+D25+D27+D29+D31+D33+D35+D37+D39+D41+D43+D45+D47+D49+D51+D53+D55+D57+D60</f>
        <v>9</v>
      </c>
      <c r="E63" s="70">
        <f t="shared" si="12"/>
        <v>178.76159999999999</v>
      </c>
      <c r="F63" s="70">
        <f t="shared" si="12"/>
        <v>105711.05194491545</v>
      </c>
      <c r="G63" s="156">
        <f t="shared" si="12"/>
        <v>7</v>
      </c>
      <c r="H63" s="156">
        <f t="shared" si="12"/>
        <v>179.9522</v>
      </c>
      <c r="I63" s="156">
        <f t="shared" si="12"/>
        <v>135587.603</v>
      </c>
      <c r="J63" s="185">
        <f t="shared" si="6"/>
        <v>16</v>
      </c>
      <c r="K63" s="185">
        <f t="shared" si="6"/>
        <v>358.71379999999999</v>
      </c>
      <c r="L63" s="185">
        <f t="shared" si="6"/>
        <v>241298.65494491544</v>
      </c>
      <c r="M63" s="156">
        <f t="shared" ref="M63:R63" si="13">+M7+M9+M11+M13+M15+M17+M19+M21+M23+M25+M27+M29+M31+M33+M35+M37+M39+M41+M43+M45+M47+M49+M51+M53+M55+M57+M60</f>
        <v>24</v>
      </c>
      <c r="N63" s="156">
        <f t="shared" si="13"/>
        <v>180.40960000000001</v>
      </c>
      <c r="O63" s="156">
        <f t="shared" si="13"/>
        <v>32879.436999999998</v>
      </c>
      <c r="P63" s="156">
        <f t="shared" si="13"/>
        <v>3</v>
      </c>
      <c r="Q63" s="156">
        <f t="shared" si="13"/>
        <v>77.12299999999999</v>
      </c>
      <c r="R63" s="156">
        <f t="shared" si="13"/>
        <v>8060.8789999999999</v>
      </c>
      <c r="S63" s="48"/>
      <c r="T63" s="48"/>
      <c r="U63" s="48"/>
      <c r="V63" s="185">
        <f t="shared" si="4"/>
        <v>3</v>
      </c>
      <c r="W63" s="185">
        <f t="shared" si="1"/>
        <v>77.12299999999999</v>
      </c>
      <c r="X63" s="185">
        <f t="shared" si="1"/>
        <v>8060.8789999999999</v>
      </c>
      <c r="Y63" s="156"/>
      <c r="Z63" s="156"/>
      <c r="AA63" s="156"/>
      <c r="AB63" s="26"/>
      <c r="AC63" s="26"/>
      <c r="AD63" s="26"/>
      <c r="AE63" s="26"/>
      <c r="AF63" s="26"/>
      <c r="AG63" s="26"/>
      <c r="AH63" s="25"/>
      <c r="AI63" s="25"/>
      <c r="AJ63" s="25"/>
      <c r="AK63" s="25"/>
      <c r="AL63" s="25"/>
      <c r="AM63" s="25"/>
      <c r="AN63" s="26"/>
      <c r="AO63" s="26"/>
      <c r="AP63" s="26"/>
      <c r="AQ63" s="50">
        <f t="shared" si="7"/>
        <v>43</v>
      </c>
      <c r="AR63" s="50">
        <f t="shared" si="7"/>
        <v>616.24639999999999</v>
      </c>
      <c r="AS63" s="50">
        <f t="shared" si="7"/>
        <v>282238.97094491543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155">
        <v>213</v>
      </c>
      <c r="H64" s="155">
        <v>28.4358</v>
      </c>
      <c r="I64" s="155">
        <v>36483.803</v>
      </c>
      <c r="J64" s="27">
        <f t="shared" si="6"/>
        <v>213</v>
      </c>
      <c r="K64" s="27">
        <f t="shared" si="6"/>
        <v>28.4358</v>
      </c>
      <c r="L64" s="27">
        <f t="shared" si="6"/>
        <v>36483.803</v>
      </c>
      <c r="M64" s="155">
        <v>1216</v>
      </c>
      <c r="N64" s="155">
        <v>103.003</v>
      </c>
      <c r="O64" s="155">
        <v>99161.581000000006</v>
      </c>
      <c r="P64" s="155">
        <v>929</v>
      </c>
      <c r="Q64" s="155">
        <v>44.314799999999998</v>
      </c>
      <c r="R64" s="155">
        <v>35204.985000000001</v>
      </c>
      <c r="S64" s="160"/>
      <c r="T64" s="43"/>
      <c r="U64" s="43"/>
      <c r="V64" s="27">
        <f t="shared" si="4"/>
        <v>929</v>
      </c>
      <c r="W64" s="27">
        <f t="shared" si="1"/>
        <v>44.314799999999998</v>
      </c>
      <c r="X64" s="27">
        <f t="shared" si="1"/>
        <v>35204.985000000001</v>
      </c>
      <c r="Y64" s="155">
        <v>26</v>
      </c>
      <c r="Z64" s="155">
        <v>185.70500000000001</v>
      </c>
      <c r="AA64" s="155">
        <v>20819.762999999999</v>
      </c>
      <c r="AB64" s="27">
        <v>55</v>
      </c>
      <c r="AC64" s="27">
        <v>54.257849999999998</v>
      </c>
      <c r="AD64" s="27">
        <v>2720.5859999999998</v>
      </c>
      <c r="AE64" s="27"/>
      <c r="AF64" s="27"/>
      <c r="AG64" s="27"/>
      <c r="AH64" s="22"/>
      <c r="AI64" s="22"/>
      <c r="AJ64" s="22"/>
      <c r="AK64" s="22"/>
      <c r="AL64" s="22"/>
      <c r="AM64" s="22"/>
      <c r="AN64" s="27"/>
      <c r="AO64" s="27"/>
      <c r="AP64" s="27"/>
      <c r="AQ64" s="155">
        <f t="shared" si="7"/>
        <v>2439</v>
      </c>
      <c r="AR64" s="155">
        <f t="shared" si="7"/>
        <v>415.71645000000007</v>
      </c>
      <c r="AS64" s="155">
        <f t="shared" si="7"/>
        <v>194390.71800000002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449</v>
      </c>
      <c r="E65" s="70">
        <v>41.242899999999999</v>
      </c>
      <c r="F65" s="45">
        <v>62857.976042127826</v>
      </c>
      <c r="G65" s="156">
        <v>67</v>
      </c>
      <c r="H65" s="156">
        <v>6.0880000000000001</v>
      </c>
      <c r="I65" s="156">
        <v>10349.549000000001</v>
      </c>
      <c r="J65" s="204">
        <f t="shared" si="6"/>
        <v>516</v>
      </c>
      <c r="K65" s="204">
        <f t="shared" si="6"/>
        <v>47.3309</v>
      </c>
      <c r="L65" s="204">
        <f t="shared" si="6"/>
        <v>73207.525042127832</v>
      </c>
      <c r="M65" s="156">
        <v>38</v>
      </c>
      <c r="N65" s="156">
        <v>2.7284999999999999</v>
      </c>
      <c r="O65" s="156">
        <v>3223.5259999999998</v>
      </c>
      <c r="P65" s="156">
        <v>54</v>
      </c>
      <c r="Q65" s="156">
        <v>63.044600000000003</v>
      </c>
      <c r="R65" s="156">
        <v>8309.7870000000003</v>
      </c>
      <c r="S65" s="44"/>
      <c r="T65" s="44"/>
      <c r="U65" s="44"/>
      <c r="V65" s="204">
        <f t="shared" si="4"/>
        <v>54</v>
      </c>
      <c r="W65" s="204">
        <f t="shared" si="1"/>
        <v>63.044600000000003</v>
      </c>
      <c r="X65" s="204">
        <f t="shared" si="1"/>
        <v>8309.7870000000003</v>
      </c>
      <c r="Y65" s="156">
        <v>14</v>
      </c>
      <c r="Z65" s="156">
        <v>240</v>
      </c>
      <c r="AA65" s="156">
        <v>10880.731</v>
      </c>
      <c r="AB65" s="26"/>
      <c r="AC65" s="26"/>
      <c r="AD65" s="26"/>
      <c r="AE65" s="26"/>
      <c r="AF65" s="26"/>
      <c r="AG65" s="26"/>
      <c r="AH65" s="25"/>
      <c r="AI65" s="25"/>
      <c r="AJ65" s="25"/>
      <c r="AK65" s="25"/>
      <c r="AL65" s="25"/>
      <c r="AM65" s="25"/>
      <c r="AN65" s="26"/>
      <c r="AO65" s="26"/>
      <c r="AP65" s="26"/>
      <c r="AQ65" s="50">
        <f t="shared" si="7"/>
        <v>622</v>
      </c>
      <c r="AR65" s="50">
        <f t="shared" si="7"/>
        <v>353.10399999999998</v>
      </c>
      <c r="AS65" s="50">
        <f t="shared" si="7"/>
        <v>95621.569042127827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99"/>
      <c r="H66" s="99"/>
      <c r="I66" s="99"/>
      <c r="J66" s="27">
        <f t="shared" si="6"/>
        <v>0</v>
      </c>
      <c r="K66" s="27">
        <f t="shared" si="6"/>
        <v>0</v>
      </c>
      <c r="L66" s="27">
        <f t="shared" si="6"/>
        <v>0</v>
      </c>
      <c r="M66" s="155"/>
      <c r="N66" s="155"/>
      <c r="O66" s="15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2"/>
      <c r="AI66" s="22"/>
      <c r="AJ66" s="22"/>
      <c r="AK66" s="22"/>
      <c r="AL66" s="22"/>
      <c r="AM66" s="22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100"/>
      <c r="H67" s="100"/>
      <c r="I67" s="100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56"/>
      <c r="N67" s="156"/>
      <c r="O67" s="15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5"/>
      <c r="AI67" s="25"/>
      <c r="AJ67" s="25"/>
      <c r="AK67" s="25"/>
      <c r="AL67" s="25"/>
      <c r="AM67" s="25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39</v>
      </c>
      <c r="E68" s="27">
        <f t="shared" si="14"/>
        <v>11.444700000000001</v>
      </c>
      <c r="F68" s="27">
        <f t="shared" si="14"/>
        <v>6750.0660129567186</v>
      </c>
      <c r="G68" s="101">
        <f t="shared" si="14"/>
        <v>222</v>
      </c>
      <c r="H68" s="101">
        <f t="shared" si="14"/>
        <v>41.506700000000002</v>
      </c>
      <c r="I68" s="101">
        <f t="shared" si="14"/>
        <v>44136.879000000001</v>
      </c>
      <c r="J68" s="27">
        <f t="shared" si="6"/>
        <v>261</v>
      </c>
      <c r="K68" s="27">
        <f t="shared" si="6"/>
        <v>52.951400000000007</v>
      </c>
      <c r="L68" s="27">
        <f t="shared" si="6"/>
        <v>50886.945012956719</v>
      </c>
      <c r="M68" s="155">
        <f t="shared" ref="M68:R68" si="15">+M61+M64+M66</f>
        <v>2918</v>
      </c>
      <c r="N68" s="155">
        <f t="shared" si="15"/>
        <v>2545.8072000000002</v>
      </c>
      <c r="O68" s="155">
        <f t="shared" si="15"/>
        <v>402109.74699999997</v>
      </c>
      <c r="P68" s="155">
        <f t="shared" si="15"/>
        <v>1578</v>
      </c>
      <c r="Q68" s="155">
        <f t="shared" si="15"/>
        <v>4197.2029000000011</v>
      </c>
      <c r="R68" s="155">
        <f t="shared" si="15"/>
        <v>448980.23000000004</v>
      </c>
      <c r="S68" s="27"/>
      <c r="T68" s="27"/>
      <c r="U68" s="27"/>
      <c r="V68" s="27">
        <f t="shared" si="4"/>
        <v>1578</v>
      </c>
      <c r="W68" s="27">
        <f t="shared" si="1"/>
        <v>4197.2029000000011</v>
      </c>
      <c r="X68" s="27">
        <f t="shared" si="1"/>
        <v>448980.23000000004</v>
      </c>
      <c r="Y68" s="155">
        <f>+Y61+Y64+Y66</f>
        <v>790</v>
      </c>
      <c r="Z68" s="155">
        <f>+Z61+Z64+Z66</f>
        <v>3091.8962999999999</v>
      </c>
      <c r="AA68" s="155">
        <f>+AA61+AA64+AA66</f>
        <v>146095.807</v>
      </c>
      <c r="AB68" s="27">
        <f t="shared" ref="AB68:AD68" si="16">+AB61+AB64+AB66</f>
        <v>1077</v>
      </c>
      <c r="AC68" s="27">
        <f t="shared" si="16"/>
        <v>1613.0528499999998</v>
      </c>
      <c r="AD68" s="27">
        <f t="shared" si="16"/>
        <v>64858.457000000009</v>
      </c>
      <c r="AE68" s="27">
        <f>AE61+AE62+AE64+AE66</f>
        <v>116</v>
      </c>
      <c r="AF68" s="27">
        <f>+AF61+AF64+AF66</f>
        <v>10.972899999999999</v>
      </c>
      <c r="AG68" s="27">
        <f>AG61+AG62+AG64+AG66</f>
        <v>15564.757</v>
      </c>
      <c r="AH68" s="22">
        <f>AH61+AH62+AH64+AH66</f>
        <v>125</v>
      </c>
      <c r="AI68" s="22">
        <f>+AI61+AI64+AI66</f>
        <v>12.235899999999999</v>
      </c>
      <c r="AJ68" s="22">
        <f t="shared" ref="AJ68" si="17">AJ61+AJ62+AJ64+AJ66</f>
        <v>9788.7740000000013</v>
      </c>
      <c r="AK68" s="22">
        <f>AK61+AK62+AK64+AK66</f>
        <v>103</v>
      </c>
      <c r="AL68" s="22">
        <f>+AL61+AL64+AL66</f>
        <v>3.6398999999999999</v>
      </c>
      <c r="AM68" s="22">
        <f>AM61+AM62+AM64+AM66</f>
        <v>11010.258</v>
      </c>
      <c r="AN68" s="27">
        <f>AN61+AN62+AN64+AN66</f>
        <v>305</v>
      </c>
      <c r="AO68" s="27">
        <f>+AO61+AO64+AO66</f>
        <v>37.411799999999999</v>
      </c>
      <c r="AP68" s="27">
        <f>+AP61+AP64+AP66+AP62</f>
        <v>21826.331999999999</v>
      </c>
      <c r="AQ68" s="155">
        <f t="shared" si="7"/>
        <v>7273</v>
      </c>
      <c r="AR68" s="155">
        <f t="shared" si="7"/>
        <v>11565.171150000002</v>
      </c>
      <c r="AS68" s="155">
        <f t="shared" si="7"/>
        <v>1171121.3070129566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8">+D63+D65+D67</f>
        <v>458</v>
      </c>
      <c r="E69" s="26">
        <f t="shared" si="18"/>
        <v>220.00449999999998</v>
      </c>
      <c r="F69" s="26">
        <f t="shared" si="18"/>
        <v>168569.02798704329</v>
      </c>
      <c r="G69" s="102">
        <f t="shared" si="18"/>
        <v>74</v>
      </c>
      <c r="H69" s="102">
        <f t="shared" si="18"/>
        <v>186.0402</v>
      </c>
      <c r="I69" s="102">
        <f t="shared" si="18"/>
        <v>145937.152</v>
      </c>
      <c r="J69" s="204">
        <f t="shared" si="6"/>
        <v>532</v>
      </c>
      <c r="K69" s="204">
        <f t="shared" si="6"/>
        <v>406.04469999999998</v>
      </c>
      <c r="L69" s="204">
        <f t="shared" si="6"/>
        <v>314506.17998704326</v>
      </c>
      <c r="M69" s="156">
        <f t="shared" ref="M69:R69" si="19">+M63+M65+M67</f>
        <v>62</v>
      </c>
      <c r="N69" s="156">
        <f t="shared" si="19"/>
        <v>183.13810000000001</v>
      </c>
      <c r="O69" s="156">
        <f t="shared" si="19"/>
        <v>36102.962999999996</v>
      </c>
      <c r="P69" s="156">
        <f t="shared" si="19"/>
        <v>57</v>
      </c>
      <c r="Q69" s="156">
        <f t="shared" si="19"/>
        <v>140.16759999999999</v>
      </c>
      <c r="R69" s="156">
        <f t="shared" si="19"/>
        <v>16370.666000000001</v>
      </c>
      <c r="S69" s="26"/>
      <c r="T69" s="26"/>
      <c r="U69" s="26"/>
      <c r="V69" s="204">
        <f t="shared" si="4"/>
        <v>57</v>
      </c>
      <c r="W69" s="204">
        <f t="shared" si="1"/>
        <v>140.16759999999999</v>
      </c>
      <c r="X69" s="204">
        <f t="shared" si="1"/>
        <v>16370.666000000001</v>
      </c>
      <c r="Y69" s="156">
        <f>+Y63+Y65+Y67</f>
        <v>14</v>
      </c>
      <c r="Z69" s="156">
        <f>+Z63+Z65+Z67</f>
        <v>240</v>
      </c>
      <c r="AA69" s="156">
        <f>+AA63+AA65+AA67</f>
        <v>10880.731</v>
      </c>
      <c r="AB69" s="26"/>
      <c r="AC69" s="26"/>
      <c r="AD69" s="26"/>
      <c r="AE69" s="26"/>
      <c r="AF69" s="26"/>
      <c r="AG69" s="26"/>
      <c r="AH69" s="25"/>
      <c r="AI69" s="25"/>
      <c r="AJ69" s="25"/>
      <c r="AK69" s="25"/>
      <c r="AL69" s="25"/>
      <c r="AM69" s="25"/>
      <c r="AN69" s="26"/>
      <c r="AO69" s="26"/>
      <c r="AP69" s="26"/>
      <c r="AQ69" s="50">
        <f t="shared" si="7"/>
        <v>665</v>
      </c>
      <c r="AR69" s="50">
        <f t="shared" si="7"/>
        <v>969.35040000000004</v>
      </c>
      <c r="AS69" s="50">
        <f t="shared" si="7"/>
        <v>377860.53998704324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162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39"/>
      <c r="AI70" s="39"/>
      <c r="AJ70" s="39"/>
      <c r="AK70" s="39"/>
      <c r="AL70" s="39"/>
      <c r="AM70" s="39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0">D68+D69</f>
        <v>497</v>
      </c>
      <c r="E71" s="40">
        <f t="shared" si="20"/>
        <v>231.44919999999999</v>
      </c>
      <c r="F71" s="40">
        <f t="shared" si="20"/>
        <v>175319.09400000001</v>
      </c>
      <c r="G71" s="40">
        <f t="shared" si="20"/>
        <v>296</v>
      </c>
      <c r="H71" s="40">
        <f t="shared" si="20"/>
        <v>227.54689999999999</v>
      </c>
      <c r="I71" s="40">
        <f t="shared" si="20"/>
        <v>190074.03100000002</v>
      </c>
      <c r="J71" s="205">
        <f t="shared" si="6"/>
        <v>793</v>
      </c>
      <c r="K71" s="205">
        <f t="shared" si="6"/>
        <v>458.99609999999996</v>
      </c>
      <c r="L71" s="205">
        <f t="shared" si="6"/>
        <v>365393.125</v>
      </c>
      <c r="M71" s="162">
        <f t="shared" ref="M71:R71" si="21">M68+M69</f>
        <v>2980</v>
      </c>
      <c r="N71" s="40">
        <f t="shared" si="21"/>
        <v>2728.9453000000003</v>
      </c>
      <c r="O71" s="40">
        <f t="shared" si="21"/>
        <v>438212.70999999996</v>
      </c>
      <c r="P71" s="162">
        <f t="shared" si="21"/>
        <v>1635</v>
      </c>
      <c r="Q71" s="40">
        <f t="shared" si="21"/>
        <v>4337.3705000000009</v>
      </c>
      <c r="R71" s="40">
        <f t="shared" si="21"/>
        <v>465350.89600000007</v>
      </c>
      <c r="S71" s="40"/>
      <c r="T71" s="40"/>
      <c r="U71" s="40"/>
      <c r="V71" s="205">
        <f t="shared" si="4"/>
        <v>1635</v>
      </c>
      <c r="W71" s="205">
        <f t="shared" si="4"/>
        <v>4337.3705000000009</v>
      </c>
      <c r="X71" s="205">
        <f t="shared" si="4"/>
        <v>465350.89600000007</v>
      </c>
      <c r="Y71" s="162">
        <f t="shared" ref="Y71:AM71" si="22">Y68+Y69</f>
        <v>804</v>
      </c>
      <c r="Z71" s="40">
        <f t="shared" si="22"/>
        <v>3331.8962999999999</v>
      </c>
      <c r="AA71" s="40">
        <f t="shared" si="22"/>
        <v>156976.538</v>
      </c>
      <c r="AB71" s="40">
        <f t="shared" si="22"/>
        <v>1077</v>
      </c>
      <c r="AC71" s="40">
        <f t="shared" si="22"/>
        <v>1613.0528499999998</v>
      </c>
      <c r="AD71" s="40">
        <f t="shared" si="22"/>
        <v>64858.457000000009</v>
      </c>
      <c r="AE71" s="40">
        <f t="shared" si="22"/>
        <v>116</v>
      </c>
      <c r="AF71" s="40">
        <f t="shared" si="22"/>
        <v>10.972899999999999</v>
      </c>
      <c r="AG71" s="40">
        <f t="shared" si="22"/>
        <v>15564.757</v>
      </c>
      <c r="AH71" s="39">
        <f t="shared" si="22"/>
        <v>125</v>
      </c>
      <c r="AI71" s="39">
        <f t="shared" si="22"/>
        <v>12.235899999999999</v>
      </c>
      <c r="AJ71" s="39">
        <f t="shared" si="22"/>
        <v>9788.7740000000013</v>
      </c>
      <c r="AK71" s="39">
        <f t="shared" si="22"/>
        <v>103</v>
      </c>
      <c r="AL71" s="39">
        <f t="shared" si="22"/>
        <v>3.6398999999999999</v>
      </c>
      <c r="AM71" s="39">
        <f t="shared" si="22"/>
        <v>11010.258</v>
      </c>
      <c r="AN71" s="40">
        <f t="shared" ref="AN71:AP71" si="23">AN68+AN69</f>
        <v>305</v>
      </c>
      <c r="AO71" s="40">
        <f t="shared" si="23"/>
        <v>37.411799999999999</v>
      </c>
      <c r="AP71" s="40">
        <f t="shared" si="23"/>
        <v>21826.331999999999</v>
      </c>
      <c r="AQ71" s="51">
        <f t="shared" si="7"/>
        <v>7938</v>
      </c>
      <c r="AR71" s="51">
        <f t="shared" si="7"/>
        <v>12534.521550000001</v>
      </c>
      <c r="AS71" s="51">
        <f t="shared" si="7"/>
        <v>1548981.8469999998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80</v>
      </c>
    </row>
    <row r="73" spans="1:49">
      <c r="AR73" s="42"/>
      <c r="AS73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1"/>
  <sheetViews>
    <sheetView topLeftCell="V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90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155"/>
      <c r="H6" s="155"/>
      <c r="I6" s="155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55"/>
      <c r="N6" s="155"/>
      <c r="O6" s="155"/>
      <c r="P6" s="155"/>
      <c r="Q6" s="155"/>
      <c r="R6" s="155"/>
      <c r="S6" s="27"/>
      <c r="T6" s="27"/>
      <c r="U6" s="27"/>
      <c r="V6" s="27">
        <f>SUM(P6,S6)</f>
        <v>0</v>
      </c>
      <c r="W6" s="27">
        <f t="shared" ref="W6:X69" si="1">SUM(Q6,T6)</f>
        <v>0</v>
      </c>
      <c r="X6" s="27">
        <f t="shared" si="1"/>
        <v>0</v>
      </c>
      <c r="Y6" s="155"/>
      <c r="Z6" s="155"/>
      <c r="AA6" s="155"/>
      <c r="AB6" s="27">
        <v>1</v>
      </c>
      <c r="AC6" s="27">
        <v>5.0000000000000001E-3</v>
      </c>
      <c r="AD6" s="27">
        <v>9.3770000000000007</v>
      </c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1</v>
      </c>
      <c r="AR6" s="155">
        <f t="shared" ref="AR6:AS21" si="2">SUM(K6,N6,W6,Z6,AC6,AF6,AI6,AL6,AO6)</f>
        <v>5.0000000000000001E-3</v>
      </c>
      <c r="AS6" s="155">
        <f t="shared" si="2"/>
        <v>9.3770000000000007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/>
      <c r="E7" s="70"/>
      <c r="F7" s="45"/>
      <c r="G7" s="156"/>
      <c r="H7" s="156"/>
      <c r="I7" s="156"/>
      <c r="J7" s="204">
        <f>SUM(D7,G7)</f>
        <v>0</v>
      </c>
      <c r="K7" s="204">
        <f t="shared" si="0"/>
        <v>0</v>
      </c>
      <c r="L7" s="204">
        <f t="shared" si="0"/>
        <v>0</v>
      </c>
      <c r="M7" s="156"/>
      <c r="N7" s="156"/>
      <c r="O7" s="156"/>
      <c r="P7" s="156"/>
      <c r="Q7" s="156"/>
      <c r="R7" s="156"/>
      <c r="S7" s="26"/>
      <c r="T7" s="26"/>
      <c r="U7" s="26"/>
      <c r="V7" s="204">
        <f>SUM(P7,S7)</f>
        <v>0</v>
      </c>
      <c r="W7" s="204">
        <f t="shared" si="1"/>
        <v>0</v>
      </c>
      <c r="X7" s="204">
        <f t="shared" si="1"/>
        <v>0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0</v>
      </c>
      <c r="AR7" s="50">
        <f>SUM(K7,N7,W7,Z7,AC7,AF7,AI7,AL7,AO7)</f>
        <v>0</v>
      </c>
      <c r="AS7" s="50">
        <f t="shared" si="2"/>
        <v>0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155"/>
      <c r="H8" s="155"/>
      <c r="I8" s="155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55"/>
      <c r="N8" s="155"/>
      <c r="O8" s="155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156"/>
      <c r="H9" s="156"/>
      <c r="I9" s="156"/>
      <c r="J9" s="204">
        <f t="shared" si="3"/>
        <v>0</v>
      </c>
      <c r="K9" s="204">
        <f t="shared" si="0"/>
        <v>0</v>
      </c>
      <c r="L9" s="204">
        <f t="shared" si="0"/>
        <v>0</v>
      </c>
      <c r="M9" s="156"/>
      <c r="N9" s="156"/>
      <c r="O9" s="156"/>
      <c r="P9" s="156"/>
      <c r="Q9" s="156"/>
      <c r="R9" s="156"/>
      <c r="S9" s="26"/>
      <c r="T9" s="26"/>
      <c r="U9" s="26"/>
      <c r="V9" s="204">
        <f t="shared" si="4"/>
        <v>0</v>
      </c>
      <c r="W9" s="204">
        <f t="shared" si="1"/>
        <v>0</v>
      </c>
      <c r="X9" s="204">
        <f t="shared" si="1"/>
        <v>0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0</v>
      </c>
      <c r="AR9" s="50">
        <f t="shared" si="5"/>
        <v>0</v>
      </c>
      <c r="AS9" s="50">
        <f t="shared" si="2"/>
        <v>0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155"/>
      <c r="H10" s="155"/>
      <c r="I10" s="155"/>
      <c r="J10" s="27">
        <f t="shared" si="3"/>
        <v>0</v>
      </c>
      <c r="K10" s="27">
        <f t="shared" si="0"/>
        <v>0</v>
      </c>
      <c r="L10" s="27">
        <f t="shared" si="0"/>
        <v>0</v>
      </c>
      <c r="M10" s="155"/>
      <c r="N10" s="155"/>
      <c r="O10" s="15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156"/>
      <c r="H11" s="156"/>
      <c r="I11" s="156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56"/>
      <c r="N11" s="156"/>
      <c r="O11" s="15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155"/>
      <c r="H12" s="155"/>
      <c r="I12" s="155"/>
      <c r="J12" s="27">
        <f t="shared" si="3"/>
        <v>0</v>
      </c>
      <c r="K12" s="27">
        <f t="shared" si="0"/>
        <v>0</v>
      </c>
      <c r="L12" s="27">
        <f t="shared" si="0"/>
        <v>0</v>
      </c>
      <c r="M12" s="155"/>
      <c r="N12" s="155"/>
      <c r="O12" s="15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156"/>
      <c r="H13" s="156"/>
      <c r="I13" s="156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56"/>
      <c r="N13" s="156"/>
      <c r="O13" s="15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155"/>
      <c r="H14" s="155"/>
      <c r="I14" s="155"/>
      <c r="J14" s="27">
        <f t="shared" si="3"/>
        <v>0</v>
      </c>
      <c r="K14" s="27">
        <f t="shared" si="0"/>
        <v>0</v>
      </c>
      <c r="L14" s="27">
        <f t="shared" si="0"/>
        <v>0</v>
      </c>
      <c r="M14" s="155"/>
      <c r="N14" s="155"/>
      <c r="O14" s="155"/>
      <c r="P14" s="155">
        <v>151</v>
      </c>
      <c r="Q14" s="155">
        <v>1306.211</v>
      </c>
      <c r="R14" s="155">
        <v>168215.25</v>
      </c>
      <c r="S14" s="43"/>
      <c r="T14" s="43"/>
      <c r="U14" s="43"/>
      <c r="V14" s="27">
        <f t="shared" si="4"/>
        <v>151</v>
      </c>
      <c r="W14" s="27">
        <f t="shared" si="1"/>
        <v>1306.211</v>
      </c>
      <c r="X14" s="27">
        <f t="shared" si="1"/>
        <v>168215.25</v>
      </c>
      <c r="Y14" s="155">
        <v>43</v>
      </c>
      <c r="Z14" s="155">
        <v>290.86070000000001</v>
      </c>
      <c r="AA14" s="155">
        <v>18812.694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194</v>
      </c>
      <c r="AR14" s="155">
        <f t="shared" si="5"/>
        <v>1597.0717</v>
      </c>
      <c r="AS14" s="155">
        <f t="shared" si="2"/>
        <v>187027.94399999999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156"/>
      <c r="H15" s="156"/>
      <c r="I15" s="156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56"/>
      <c r="N15" s="156"/>
      <c r="O15" s="15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/>
      <c r="E16" s="69"/>
      <c r="F16" s="69"/>
      <c r="G16" s="155">
        <v>3</v>
      </c>
      <c r="H16" s="155">
        <v>1.2470000000000001</v>
      </c>
      <c r="I16" s="155">
        <v>634.09799999999996</v>
      </c>
      <c r="J16" s="27">
        <f t="shared" si="3"/>
        <v>3</v>
      </c>
      <c r="K16" s="27">
        <f t="shared" si="0"/>
        <v>1.2470000000000001</v>
      </c>
      <c r="L16" s="27">
        <f t="shared" si="0"/>
        <v>634.09799999999996</v>
      </c>
      <c r="M16" s="155"/>
      <c r="N16" s="155"/>
      <c r="O16" s="155"/>
      <c r="P16" s="155">
        <v>208</v>
      </c>
      <c r="Q16" s="155">
        <v>715.93119999999999</v>
      </c>
      <c r="R16" s="155">
        <v>146664.24600000001</v>
      </c>
      <c r="S16" s="43"/>
      <c r="T16" s="43"/>
      <c r="U16" s="43"/>
      <c r="V16" s="27">
        <f t="shared" si="4"/>
        <v>208</v>
      </c>
      <c r="W16" s="27">
        <f t="shared" si="1"/>
        <v>715.93119999999999</v>
      </c>
      <c r="X16" s="27">
        <f t="shared" si="1"/>
        <v>146664.24600000001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5</v>
      </c>
      <c r="AI16" s="27">
        <v>0.72970000000000002</v>
      </c>
      <c r="AJ16" s="27">
        <v>243.108</v>
      </c>
      <c r="AK16" s="27"/>
      <c r="AL16" s="27"/>
      <c r="AM16" s="27"/>
      <c r="AN16" s="27"/>
      <c r="AO16" s="27"/>
      <c r="AP16" s="27"/>
      <c r="AQ16" s="155">
        <f t="shared" si="5"/>
        <v>216</v>
      </c>
      <c r="AR16" s="155">
        <f t="shared" si="5"/>
        <v>717.90789999999993</v>
      </c>
      <c r="AS16" s="155">
        <f t="shared" si="2"/>
        <v>147541.45200000002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156"/>
      <c r="H17" s="156"/>
      <c r="I17" s="156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56"/>
      <c r="N17" s="156"/>
      <c r="O17" s="168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>
        <v>9</v>
      </c>
      <c r="E18" s="69">
        <v>4.29</v>
      </c>
      <c r="F18" s="69">
        <v>3032.8762714014629</v>
      </c>
      <c r="G18" s="155"/>
      <c r="H18" s="155"/>
      <c r="I18" s="155"/>
      <c r="J18" s="27">
        <f t="shared" si="3"/>
        <v>9</v>
      </c>
      <c r="K18" s="27">
        <f t="shared" si="0"/>
        <v>4.29</v>
      </c>
      <c r="L18" s="27">
        <f t="shared" si="0"/>
        <v>3032.8762714014629</v>
      </c>
      <c r="M18" s="155"/>
      <c r="N18" s="155"/>
      <c r="O18" s="155"/>
      <c r="P18" s="155">
        <v>15</v>
      </c>
      <c r="Q18" s="155">
        <v>24.028400000000001</v>
      </c>
      <c r="R18" s="155">
        <v>5784.8760000000002</v>
      </c>
      <c r="S18" s="157"/>
      <c r="T18" s="43"/>
      <c r="U18" s="43"/>
      <c r="V18" s="27">
        <f t="shared" si="4"/>
        <v>15</v>
      </c>
      <c r="W18" s="27">
        <f t="shared" si="1"/>
        <v>24.028400000000001</v>
      </c>
      <c r="X18" s="27">
        <f t="shared" si="1"/>
        <v>5784.8760000000002</v>
      </c>
      <c r="Y18" s="155"/>
      <c r="Z18" s="155"/>
      <c r="AA18" s="155"/>
      <c r="AB18" s="27"/>
      <c r="AC18" s="27"/>
      <c r="AD18" s="27"/>
      <c r="AE18" s="27">
        <v>149</v>
      </c>
      <c r="AF18" s="27">
        <v>11.5189</v>
      </c>
      <c r="AG18" s="27">
        <v>17485.877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155">
        <f t="shared" si="5"/>
        <v>173</v>
      </c>
      <c r="AR18" s="155">
        <f t="shared" si="5"/>
        <v>39.837299999999999</v>
      </c>
      <c r="AS18" s="155">
        <f t="shared" si="2"/>
        <v>26303.629271401463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156"/>
      <c r="H19" s="156"/>
      <c r="I19" s="156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56"/>
      <c r="N19" s="156"/>
      <c r="O19" s="15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155"/>
      <c r="H20" s="155"/>
      <c r="I20" s="155"/>
      <c r="J20" s="27">
        <f t="shared" si="3"/>
        <v>0</v>
      </c>
      <c r="K20" s="27">
        <f t="shared" si="0"/>
        <v>0</v>
      </c>
      <c r="L20" s="27">
        <f t="shared" si="0"/>
        <v>0</v>
      </c>
      <c r="M20" s="155"/>
      <c r="N20" s="155"/>
      <c r="O20" s="155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156"/>
      <c r="H21" s="156"/>
      <c r="I21" s="156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56"/>
      <c r="N21" s="156"/>
      <c r="O21" s="156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155"/>
      <c r="H22" s="155"/>
      <c r="I22" s="155"/>
      <c r="J22" s="27">
        <f t="shared" si="3"/>
        <v>0</v>
      </c>
      <c r="K22" s="27">
        <f t="shared" si="3"/>
        <v>0</v>
      </c>
      <c r="L22" s="27">
        <f t="shared" si="3"/>
        <v>0</v>
      </c>
      <c r="M22" s="155"/>
      <c r="N22" s="155"/>
      <c r="O22" s="155"/>
      <c r="P22" s="155">
        <v>364</v>
      </c>
      <c r="Q22" s="155">
        <v>528.13099999999997</v>
      </c>
      <c r="R22" s="155">
        <v>175864.565</v>
      </c>
      <c r="S22" s="43"/>
      <c r="T22" s="43"/>
      <c r="U22" s="43"/>
      <c r="V22" s="27">
        <f t="shared" si="4"/>
        <v>364</v>
      </c>
      <c r="W22" s="27">
        <f t="shared" si="1"/>
        <v>528.13099999999997</v>
      </c>
      <c r="X22" s="27">
        <f t="shared" si="1"/>
        <v>175864.565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364</v>
      </c>
      <c r="AR22" s="155">
        <f t="shared" si="5"/>
        <v>528.13099999999997</v>
      </c>
      <c r="AS22" s="155">
        <f t="shared" si="5"/>
        <v>175864.565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156"/>
      <c r="H23" s="156"/>
      <c r="I23" s="156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56"/>
      <c r="N23" s="156"/>
      <c r="O23" s="156"/>
      <c r="P23" s="156">
        <v>1</v>
      </c>
      <c r="Q23" s="156">
        <v>0.45200000000000001</v>
      </c>
      <c r="R23" s="156">
        <v>52.206000000000003</v>
      </c>
      <c r="S23" s="44"/>
      <c r="T23" s="44"/>
      <c r="U23" s="44"/>
      <c r="V23" s="204">
        <f t="shared" si="4"/>
        <v>1</v>
      </c>
      <c r="W23" s="204">
        <f t="shared" si="1"/>
        <v>0.45200000000000001</v>
      </c>
      <c r="X23" s="204">
        <f t="shared" si="1"/>
        <v>52.206000000000003</v>
      </c>
      <c r="Y23" s="156"/>
      <c r="Z23" s="156"/>
      <c r="AA23" s="168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1</v>
      </c>
      <c r="AR23" s="50">
        <f t="shared" si="5"/>
        <v>0.45200000000000001</v>
      </c>
      <c r="AS23" s="50">
        <f t="shared" si="5"/>
        <v>52.206000000000003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155"/>
      <c r="H24" s="155"/>
      <c r="I24" s="155"/>
      <c r="J24" s="27">
        <f t="shared" si="3"/>
        <v>0</v>
      </c>
      <c r="K24" s="27">
        <f t="shared" si="3"/>
        <v>0</v>
      </c>
      <c r="L24" s="27">
        <f t="shared" si="3"/>
        <v>0</v>
      </c>
      <c r="M24" s="155">
        <v>30</v>
      </c>
      <c r="N24" s="155">
        <v>170.44200000000001</v>
      </c>
      <c r="O24" s="155">
        <v>19199.62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30</v>
      </c>
      <c r="AR24" s="155">
        <f t="shared" si="5"/>
        <v>170.44200000000001</v>
      </c>
      <c r="AS24" s="155">
        <f t="shared" si="5"/>
        <v>19199.62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156"/>
      <c r="H25" s="156"/>
      <c r="I25" s="156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56">
        <v>15</v>
      </c>
      <c r="N25" s="156">
        <v>101.1767</v>
      </c>
      <c r="O25" s="156">
        <v>11238.213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15</v>
      </c>
      <c r="AR25" s="50">
        <f t="shared" si="5"/>
        <v>101.1767</v>
      </c>
      <c r="AS25" s="50">
        <f t="shared" si="5"/>
        <v>11238.213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155"/>
      <c r="H26" s="155"/>
      <c r="I26" s="155"/>
      <c r="J26" s="27">
        <f t="shared" si="3"/>
        <v>0</v>
      </c>
      <c r="K26" s="27">
        <f t="shared" si="3"/>
        <v>0</v>
      </c>
      <c r="L26" s="27">
        <f t="shared" si="3"/>
        <v>0</v>
      </c>
      <c r="M26" s="155"/>
      <c r="N26" s="155"/>
      <c r="O26" s="15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156"/>
      <c r="H27" s="156"/>
      <c r="I27" s="156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56"/>
      <c r="N27" s="156"/>
      <c r="O27" s="15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155"/>
      <c r="H28" s="155"/>
      <c r="I28" s="155"/>
      <c r="J28" s="27">
        <f t="shared" si="3"/>
        <v>0</v>
      </c>
      <c r="K28" s="27">
        <f t="shared" si="3"/>
        <v>0</v>
      </c>
      <c r="L28" s="27">
        <f t="shared" si="3"/>
        <v>0</v>
      </c>
      <c r="M28" s="155"/>
      <c r="N28" s="155"/>
      <c r="O28" s="15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156"/>
      <c r="H29" s="156"/>
      <c r="I29" s="156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56"/>
      <c r="N29" s="156"/>
      <c r="O29" s="15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>
        <v>19</v>
      </c>
      <c r="E30" s="69">
        <v>3.702</v>
      </c>
      <c r="F30" s="158">
        <v>2413.4286444837694</v>
      </c>
      <c r="G30" s="155">
        <v>21</v>
      </c>
      <c r="H30" s="155">
        <v>3.7227000000000001</v>
      </c>
      <c r="I30" s="155">
        <v>2194.9679999999998</v>
      </c>
      <c r="J30" s="27">
        <f t="shared" si="3"/>
        <v>40</v>
      </c>
      <c r="K30" s="27">
        <f t="shared" si="3"/>
        <v>7.4246999999999996</v>
      </c>
      <c r="L30" s="27">
        <f t="shared" si="3"/>
        <v>4608.3966444837697</v>
      </c>
      <c r="M30" s="155"/>
      <c r="N30" s="155"/>
      <c r="O30" s="15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169</v>
      </c>
      <c r="Z30" s="155">
        <v>4.8505000000000003</v>
      </c>
      <c r="AA30" s="155">
        <v>2156.136</v>
      </c>
      <c r="AB30" s="27">
        <v>394</v>
      </c>
      <c r="AC30" s="27">
        <v>7.8490000000000002</v>
      </c>
      <c r="AD30" s="27">
        <v>5153.8130000000001</v>
      </c>
      <c r="AE30" s="27"/>
      <c r="AF30" s="27"/>
      <c r="AG30" s="27"/>
      <c r="AH30" s="27">
        <v>67</v>
      </c>
      <c r="AI30" s="27">
        <v>2.6537999999999999</v>
      </c>
      <c r="AJ30" s="27">
        <v>4539.6610000000001</v>
      </c>
      <c r="AK30" s="27">
        <v>87</v>
      </c>
      <c r="AL30" s="27">
        <v>2.7267000000000001</v>
      </c>
      <c r="AM30" s="27">
        <v>2388.5459999999998</v>
      </c>
      <c r="AN30" s="27">
        <v>313</v>
      </c>
      <c r="AO30" s="27">
        <v>24.24126</v>
      </c>
      <c r="AP30" s="27">
        <v>21539.78</v>
      </c>
      <c r="AQ30" s="155">
        <f t="shared" si="5"/>
        <v>1070</v>
      </c>
      <c r="AR30" s="155">
        <f t="shared" si="5"/>
        <v>49.745960000000004</v>
      </c>
      <c r="AS30" s="155">
        <f t="shared" si="5"/>
        <v>40386.332644483773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156"/>
      <c r="H31" s="156"/>
      <c r="I31" s="156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56"/>
      <c r="N31" s="156"/>
      <c r="O31" s="15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155"/>
      <c r="H32" s="155"/>
      <c r="I32" s="155"/>
      <c r="J32" s="27">
        <f t="shared" si="3"/>
        <v>0</v>
      </c>
      <c r="K32" s="27">
        <f t="shared" si="3"/>
        <v>0</v>
      </c>
      <c r="L32" s="27">
        <f t="shared" si="3"/>
        <v>0</v>
      </c>
      <c r="M32" s="155"/>
      <c r="N32" s="155"/>
      <c r="O32" s="155"/>
      <c r="P32" s="155">
        <v>82</v>
      </c>
      <c r="Q32" s="155">
        <v>59.725000000000001</v>
      </c>
      <c r="R32" s="155">
        <v>19302.287</v>
      </c>
      <c r="S32" s="43"/>
      <c r="T32" s="43"/>
      <c r="U32" s="43"/>
      <c r="V32" s="27">
        <f t="shared" si="4"/>
        <v>82</v>
      </c>
      <c r="W32" s="27">
        <f t="shared" si="1"/>
        <v>59.725000000000001</v>
      </c>
      <c r="X32" s="27">
        <f t="shared" si="1"/>
        <v>19302.287</v>
      </c>
      <c r="Y32" s="155">
        <v>29</v>
      </c>
      <c r="Z32" s="155">
        <v>14.6739</v>
      </c>
      <c r="AA32" s="155">
        <v>5137.7849999999999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111</v>
      </c>
      <c r="AR32" s="155">
        <f t="shared" si="5"/>
        <v>74.398899999999998</v>
      </c>
      <c r="AS32" s="155">
        <f t="shared" si="5"/>
        <v>24440.072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156"/>
      <c r="H33" s="156"/>
      <c r="I33" s="156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56"/>
      <c r="N33" s="156"/>
      <c r="O33" s="15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155">
        <v>10</v>
      </c>
      <c r="H34" s="155">
        <v>0.36930000000000002</v>
      </c>
      <c r="I34" s="155">
        <v>344.57900000000001</v>
      </c>
      <c r="J34" s="27">
        <f t="shared" si="3"/>
        <v>10</v>
      </c>
      <c r="K34" s="27">
        <f t="shared" si="3"/>
        <v>0.36930000000000002</v>
      </c>
      <c r="L34" s="27">
        <f t="shared" si="3"/>
        <v>344.57900000000001</v>
      </c>
      <c r="M34" s="155">
        <v>15</v>
      </c>
      <c r="N34" s="155">
        <v>2.1122000000000001</v>
      </c>
      <c r="O34" s="155">
        <v>1420.4159999999999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56</v>
      </c>
      <c r="AC34" s="27">
        <v>4.0696000000000003</v>
      </c>
      <c r="AD34" s="27">
        <v>1129.55</v>
      </c>
      <c r="AE34" s="27"/>
      <c r="AF34" s="27"/>
      <c r="AG34" s="27"/>
      <c r="AH34" s="27">
        <v>24</v>
      </c>
      <c r="AI34" s="27">
        <v>4.5995999999999997</v>
      </c>
      <c r="AJ34" s="27">
        <v>1249.9380000000001</v>
      </c>
      <c r="AK34" s="27"/>
      <c r="AL34" s="27"/>
      <c r="AM34" s="27"/>
      <c r="AN34" s="27">
        <v>9</v>
      </c>
      <c r="AO34" s="27">
        <v>6.88E-2</v>
      </c>
      <c r="AP34" s="27">
        <v>52.338999999999999</v>
      </c>
      <c r="AQ34" s="155">
        <f t="shared" si="5"/>
        <v>114</v>
      </c>
      <c r="AR34" s="155">
        <f t="shared" si="5"/>
        <v>11.2195</v>
      </c>
      <c r="AS34" s="155">
        <f t="shared" si="5"/>
        <v>4196.8220000000001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156"/>
      <c r="H35" s="156"/>
      <c r="I35" s="156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56"/>
      <c r="N35" s="156"/>
      <c r="O35" s="168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155"/>
      <c r="H36" s="155"/>
      <c r="I36" s="155"/>
      <c r="J36" s="27">
        <f t="shared" si="3"/>
        <v>0</v>
      </c>
      <c r="K36" s="27">
        <f t="shared" si="3"/>
        <v>0</v>
      </c>
      <c r="L36" s="27">
        <f t="shared" si="3"/>
        <v>0</v>
      </c>
      <c r="M36" s="155"/>
      <c r="N36" s="155"/>
      <c r="O36" s="155"/>
      <c r="P36" s="155">
        <v>237</v>
      </c>
      <c r="Q36" s="155">
        <v>463.33600000000001</v>
      </c>
      <c r="R36" s="155">
        <v>39268.123</v>
      </c>
      <c r="S36" s="43"/>
      <c r="T36" s="43"/>
      <c r="U36" s="43"/>
      <c r="V36" s="27">
        <f t="shared" si="4"/>
        <v>237</v>
      </c>
      <c r="W36" s="27">
        <f t="shared" si="1"/>
        <v>463.33600000000001</v>
      </c>
      <c r="X36" s="27">
        <f t="shared" si="1"/>
        <v>39268.123</v>
      </c>
      <c r="Y36" s="155">
        <v>45</v>
      </c>
      <c r="Z36" s="155">
        <v>123.911</v>
      </c>
      <c r="AA36" s="155">
        <v>10520.742</v>
      </c>
      <c r="AB36" s="27"/>
      <c r="AC36" s="27"/>
      <c r="AD36" s="27"/>
      <c r="AE36" s="27"/>
      <c r="AF36" s="27"/>
      <c r="AG36" s="27"/>
      <c r="AH36" s="27">
        <v>8</v>
      </c>
      <c r="AI36" s="27">
        <v>5.4128999999999996</v>
      </c>
      <c r="AJ36" s="27">
        <v>1626.444</v>
      </c>
      <c r="AK36" s="27"/>
      <c r="AL36" s="27"/>
      <c r="AM36" s="27"/>
      <c r="AN36" s="27"/>
      <c r="AO36" s="27"/>
      <c r="AP36" s="27"/>
      <c r="AQ36" s="155">
        <f t="shared" si="5"/>
        <v>290</v>
      </c>
      <c r="AR36" s="155">
        <f t="shared" si="5"/>
        <v>592.65990000000011</v>
      </c>
      <c r="AS36" s="155">
        <f t="shared" si="5"/>
        <v>51415.309000000001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156"/>
      <c r="H37" s="156"/>
      <c r="I37" s="156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56"/>
      <c r="N37" s="156"/>
      <c r="O37" s="15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16</v>
      </c>
      <c r="E38" s="69">
        <v>2.4051</v>
      </c>
      <c r="F38" s="159">
        <v>1105.0422764104519</v>
      </c>
      <c r="G38" s="155"/>
      <c r="H38" s="155"/>
      <c r="I38" s="155"/>
      <c r="J38" s="27">
        <f t="shared" si="3"/>
        <v>16</v>
      </c>
      <c r="K38" s="27">
        <f t="shared" si="3"/>
        <v>2.4051</v>
      </c>
      <c r="L38" s="27">
        <f t="shared" si="3"/>
        <v>1105.0422764104519</v>
      </c>
      <c r="M38" s="155">
        <v>365</v>
      </c>
      <c r="N38" s="155">
        <v>1656.51</v>
      </c>
      <c r="O38" s="155">
        <v>60948.548999999999</v>
      </c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>
        <v>484</v>
      </c>
      <c r="Z38" s="155">
        <v>2544.6</v>
      </c>
      <c r="AA38" s="155">
        <v>93606.451000000001</v>
      </c>
      <c r="AB38" s="27">
        <v>316</v>
      </c>
      <c r="AC38" s="27">
        <v>1611.5098</v>
      </c>
      <c r="AD38" s="27">
        <v>57999.673999999999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1181</v>
      </c>
      <c r="AR38" s="155">
        <f t="shared" si="5"/>
        <v>5815.0248999999994</v>
      </c>
      <c r="AS38" s="155">
        <f t="shared" si="5"/>
        <v>213659.71627641044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156"/>
      <c r="H39" s="156"/>
      <c r="I39" s="156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56"/>
      <c r="N39" s="156"/>
      <c r="O39" s="15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155"/>
      <c r="H40" s="155"/>
      <c r="I40" s="155"/>
      <c r="J40" s="27">
        <f t="shared" si="3"/>
        <v>0</v>
      </c>
      <c r="K40" s="27">
        <f t="shared" si="3"/>
        <v>0</v>
      </c>
      <c r="L40" s="27">
        <f t="shared" si="3"/>
        <v>0</v>
      </c>
      <c r="M40" s="155"/>
      <c r="N40" s="155"/>
      <c r="O40" s="15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156"/>
      <c r="H41" s="156"/>
      <c r="I41" s="156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56"/>
      <c r="N41" s="156"/>
      <c r="O41" s="15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/>
      <c r="E42" s="69"/>
      <c r="F42" s="69"/>
      <c r="G42" s="155">
        <v>1</v>
      </c>
      <c r="H42" s="155">
        <v>10.9756</v>
      </c>
      <c r="I42" s="155">
        <v>3008.3069999999998</v>
      </c>
      <c r="J42" s="27">
        <f t="shared" si="3"/>
        <v>1</v>
      </c>
      <c r="K42" s="27">
        <f t="shared" si="3"/>
        <v>10.9756</v>
      </c>
      <c r="L42" s="27">
        <f t="shared" si="3"/>
        <v>3008.3069999999998</v>
      </c>
      <c r="M42" s="155">
        <v>15</v>
      </c>
      <c r="N42" s="155">
        <v>400.5856</v>
      </c>
      <c r="O42" s="155">
        <v>170775.38200000001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16</v>
      </c>
      <c r="AR42" s="155">
        <f t="shared" si="5"/>
        <v>411.56119999999999</v>
      </c>
      <c r="AS42" s="155">
        <f t="shared" si="5"/>
        <v>173783.68900000001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10</v>
      </c>
      <c r="E43" s="70">
        <v>173.5043</v>
      </c>
      <c r="F43" s="45">
        <v>105035.2017705047</v>
      </c>
      <c r="G43" s="156">
        <v>7</v>
      </c>
      <c r="H43" s="156">
        <v>143.88399999999999</v>
      </c>
      <c r="I43" s="156">
        <v>81939.149000000005</v>
      </c>
      <c r="J43" s="204">
        <f t="shared" si="3"/>
        <v>17</v>
      </c>
      <c r="K43" s="204">
        <f t="shared" si="3"/>
        <v>317.38829999999996</v>
      </c>
      <c r="L43" s="204">
        <f t="shared" si="3"/>
        <v>186974.35077050471</v>
      </c>
      <c r="M43" s="156">
        <v>10</v>
      </c>
      <c r="N43" s="156">
        <v>202.91650000000001</v>
      </c>
      <c r="O43" s="156">
        <v>57852.194000000003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27</v>
      </c>
      <c r="AR43" s="50">
        <f t="shared" si="5"/>
        <v>520.3048</v>
      </c>
      <c r="AS43" s="50">
        <f t="shared" si="5"/>
        <v>244826.5447705047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155"/>
      <c r="H44" s="155"/>
      <c r="I44" s="155"/>
      <c r="J44" s="27">
        <f t="shared" si="3"/>
        <v>0</v>
      </c>
      <c r="K44" s="27">
        <f t="shared" si="3"/>
        <v>0</v>
      </c>
      <c r="L44" s="27">
        <f t="shared" si="3"/>
        <v>0</v>
      </c>
      <c r="M44" s="155">
        <v>52</v>
      </c>
      <c r="N44" s="155">
        <v>1.9120999999999999</v>
      </c>
      <c r="O44" s="200">
        <v>623.41999999999996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52</v>
      </c>
      <c r="AR44" s="155">
        <f t="shared" si="5"/>
        <v>1.9120999999999999</v>
      </c>
      <c r="AS44" s="155">
        <f t="shared" si="5"/>
        <v>623.41999999999996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156"/>
      <c r="H45" s="156"/>
      <c r="I45" s="156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56"/>
      <c r="N45" s="156"/>
      <c r="O45" s="156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155"/>
      <c r="H46" s="155"/>
      <c r="I46" s="155"/>
      <c r="J46" s="27">
        <f t="shared" si="3"/>
        <v>0</v>
      </c>
      <c r="K46" s="27">
        <f t="shared" si="3"/>
        <v>0</v>
      </c>
      <c r="L46" s="27">
        <f t="shared" si="3"/>
        <v>0</v>
      </c>
      <c r="M46" s="155"/>
      <c r="N46" s="155"/>
      <c r="O46" s="15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156"/>
      <c r="H47" s="156"/>
      <c r="I47" s="156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56"/>
      <c r="N47" s="156"/>
      <c r="O47" s="15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155"/>
      <c r="H48" s="155"/>
      <c r="I48" s="155"/>
      <c r="J48" s="27">
        <f t="shared" si="3"/>
        <v>0</v>
      </c>
      <c r="K48" s="27">
        <f t="shared" si="3"/>
        <v>0</v>
      </c>
      <c r="L48" s="27">
        <f t="shared" si="3"/>
        <v>0</v>
      </c>
      <c r="M48" s="155"/>
      <c r="N48" s="155"/>
      <c r="O48" s="155"/>
      <c r="P48" s="155"/>
      <c r="Q48" s="155"/>
      <c r="R48" s="155"/>
      <c r="S48" s="160"/>
      <c r="T48" s="43"/>
      <c r="U48" s="43"/>
      <c r="V48" s="27">
        <f t="shared" si="4"/>
        <v>0</v>
      </c>
      <c r="W48" s="27">
        <f t="shared" si="1"/>
        <v>0</v>
      </c>
      <c r="X48" s="27">
        <f t="shared" si="1"/>
        <v>0</v>
      </c>
      <c r="Y48" s="155"/>
      <c r="Z48" s="155"/>
      <c r="AA48" s="155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0</v>
      </c>
      <c r="AR48" s="155">
        <f t="shared" si="5"/>
        <v>0</v>
      </c>
      <c r="AS48" s="155">
        <f t="shared" si="5"/>
        <v>0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156"/>
      <c r="H49" s="156"/>
      <c r="I49" s="156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56"/>
      <c r="N49" s="156"/>
      <c r="O49" s="15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/>
      <c r="E50" s="69"/>
      <c r="F50" s="69"/>
      <c r="G50" s="155"/>
      <c r="H50" s="155"/>
      <c r="I50" s="155"/>
      <c r="J50" s="27">
        <f t="shared" si="3"/>
        <v>0</v>
      </c>
      <c r="K50" s="27">
        <f t="shared" si="3"/>
        <v>0</v>
      </c>
      <c r="L50" s="27">
        <f t="shared" si="3"/>
        <v>0</v>
      </c>
      <c r="M50" s="155"/>
      <c r="N50" s="155"/>
      <c r="O50" s="155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/>
      <c r="E51" s="70"/>
      <c r="F51" s="70"/>
      <c r="G51" s="156"/>
      <c r="H51" s="156"/>
      <c r="I51" s="156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56"/>
      <c r="N51" s="156"/>
      <c r="O51" s="15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155"/>
      <c r="H52" s="155"/>
      <c r="I52" s="155"/>
      <c r="J52" s="27">
        <f t="shared" si="3"/>
        <v>0</v>
      </c>
      <c r="K52" s="27">
        <f t="shared" si="3"/>
        <v>0</v>
      </c>
      <c r="L52" s="27">
        <f t="shared" si="3"/>
        <v>0</v>
      </c>
      <c r="M52" s="155"/>
      <c r="N52" s="155"/>
      <c r="O52" s="15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156"/>
      <c r="H53" s="156"/>
      <c r="I53" s="156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56"/>
      <c r="N53" s="156"/>
      <c r="O53" s="168"/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0</v>
      </c>
      <c r="AR53" s="50">
        <f t="shared" si="5"/>
        <v>0</v>
      </c>
      <c r="AS53" s="50">
        <f t="shared" si="5"/>
        <v>0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155"/>
      <c r="H54" s="155"/>
      <c r="I54" s="155"/>
      <c r="J54" s="27">
        <f t="shared" si="3"/>
        <v>0</v>
      </c>
      <c r="K54" s="27">
        <f t="shared" si="3"/>
        <v>0</v>
      </c>
      <c r="L54" s="27">
        <f t="shared" si="3"/>
        <v>0</v>
      </c>
      <c r="M54" s="155"/>
      <c r="N54" s="155"/>
      <c r="O54" s="200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>
        <v>24</v>
      </c>
      <c r="AO54" s="27">
        <v>2.0994000000000002</v>
      </c>
      <c r="AP54" s="27">
        <v>2400.1959999999999</v>
      </c>
      <c r="AQ54" s="155">
        <f t="shared" si="5"/>
        <v>24</v>
      </c>
      <c r="AR54" s="155">
        <f t="shared" si="5"/>
        <v>2.0994000000000002</v>
      </c>
      <c r="AS54" s="155">
        <f t="shared" si="5"/>
        <v>2400.1959999999999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156"/>
      <c r="H55" s="156"/>
      <c r="I55" s="156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56"/>
      <c r="N55" s="156"/>
      <c r="O55" s="15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155"/>
      <c r="H56" s="155"/>
      <c r="I56" s="155"/>
      <c r="J56" s="27">
        <f t="shared" si="3"/>
        <v>0</v>
      </c>
      <c r="K56" s="27">
        <f t="shared" si="3"/>
        <v>0</v>
      </c>
      <c r="L56" s="27">
        <f t="shared" si="3"/>
        <v>0</v>
      </c>
      <c r="M56" s="155">
        <v>1</v>
      </c>
      <c r="N56" s="155">
        <v>1.345</v>
      </c>
      <c r="O56" s="155">
        <v>145.625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1</v>
      </c>
      <c r="AR56" s="155">
        <f t="shared" si="5"/>
        <v>1.345</v>
      </c>
      <c r="AS56" s="155">
        <f t="shared" si="5"/>
        <v>145.625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156"/>
      <c r="H57" s="156"/>
      <c r="I57" s="156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56"/>
      <c r="N57" s="156"/>
      <c r="O57" s="156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161"/>
      <c r="H58" s="161"/>
      <c r="I58" s="161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61">
        <v>961</v>
      </c>
      <c r="N58" s="161">
        <v>40.503900000000002</v>
      </c>
      <c r="O58" s="161">
        <v>15005.662</v>
      </c>
      <c r="P58" s="161"/>
      <c r="Q58" s="161"/>
      <c r="R58" s="161"/>
      <c r="S58" s="56"/>
      <c r="T58" s="56"/>
      <c r="U58" s="46"/>
      <c r="V58" s="27">
        <f t="shared" si="4"/>
        <v>0</v>
      </c>
      <c r="W58" s="27">
        <f t="shared" si="1"/>
        <v>0</v>
      </c>
      <c r="X58" s="27">
        <f t="shared" si="1"/>
        <v>0</v>
      </c>
      <c r="Y58" s="161">
        <v>190</v>
      </c>
      <c r="Z58" s="161">
        <v>153.614</v>
      </c>
      <c r="AA58" s="161">
        <v>84828.027000000002</v>
      </c>
      <c r="AB58" s="36">
        <v>298</v>
      </c>
      <c r="AC58" s="36">
        <v>85.671499999999995</v>
      </c>
      <c r="AD58" s="36">
        <v>34128.192999999999</v>
      </c>
      <c r="AE58" s="36"/>
      <c r="AF58" s="36"/>
      <c r="AG58" s="36"/>
      <c r="AH58" s="36"/>
      <c r="AI58" s="36"/>
      <c r="AJ58" s="36"/>
      <c r="AK58" s="36">
        <v>19</v>
      </c>
      <c r="AL58" s="36">
        <v>0.64759999999999995</v>
      </c>
      <c r="AM58" s="36">
        <v>578.63300000000004</v>
      </c>
      <c r="AN58" s="36">
        <v>14</v>
      </c>
      <c r="AO58" s="36">
        <v>1.6085</v>
      </c>
      <c r="AP58" s="36">
        <v>387.46</v>
      </c>
      <c r="AQ58" s="155">
        <f t="shared" ref="AQ58:AS71" si="7">SUM(J58,M58,V58,Y58,AB58,AE58,AH58,AK58,AN58)</f>
        <v>1482</v>
      </c>
      <c r="AR58" s="155">
        <f t="shared" si="7"/>
        <v>282.0455</v>
      </c>
      <c r="AS58" s="155">
        <f t="shared" si="7"/>
        <v>134927.97499999998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171"/>
      <c r="H59" s="172"/>
      <c r="I59" s="171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71"/>
      <c r="N59" s="172"/>
      <c r="O59" s="171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39"/>
      <c r="AL59" s="173"/>
      <c r="AM59" s="139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156"/>
      <c r="H60" s="156"/>
      <c r="I60" s="156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56">
        <v>10</v>
      </c>
      <c r="N60" s="156">
        <v>0.3382</v>
      </c>
      <c r="O60" s="156">
        <v>372.10599999999999</v>
      </c>
      <c r="P60" s="156">
        <v>4</v>
      </c>
      <c r="Q60" s="156">
        <v>16.986000000000001</v>
      </c>
      <c r="R60" s="156">
        <v>2939.28</v>
      </c>
      <c r="S60" s="44"/>
      <c r="T60" s="44"/>
      <c r="U60" s="44"/>
      <c r="V60" s="185">
        <f t="shared" si="4"/>
        <v>4</v>
      </c>
      <c r="W60" s="185">
        <f t="shared" si="1"/>
        <v>16.986000000000001</v>
      </c>
      <c r="X60" s="185">
        <f t="shared" si="1"/>
        <v>2939.28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14</v>
      </c>
      <c r="AR60" s="50">
        <f t="shared" si="7"/>
        <v>17.324200000000001</v>
      </c>
      <c r="AS60" s="50">
        <f t="shared" si="7"/>
        <v>3311.3860000000004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8">+D6+D8+D10+D12+D14+D16+D18+D20+D22+D24+D26+D28+D30+D32+D34+D36+D38+D40+D42+D44+D46+D48+D50+D52+D54+D56+D58</f>
        <v>44</v>
      </c>
      <c r="E61" s="69">
        <f t="shared" si="8"/>
        <v>10.3971</v>
      </c>
      <c r="F61" s="69">
        <f t="shared" si="8"/>
        <v>6551.3471922956833</v>
      </c>
      <c r="G61" s="155">
        <f t="shared" si="8"/>
        <v>35</v>
      </c>
      <c r="H61" s="155">
        <f t="shared" si="8"/>
        <v>16.314599999999999</v>
      </c>
      <c r="I61" s="155">
        <f t="shared" si="8"/>
        <v>6181.9519999999993</v>
      </c>
      <c r="J61" s="27">
        <f t="shared" si="6"/>
        <v>79</v>
      </c>
      <c r="K61" s="27">
        <f t="shared" si="6"/>
        <v>26.7117</v>
      </c>
      <c r="L61" s="27">
        <f t="shared" si="6"/>
        <v>12733.299192295683</v>
      </c>
      <c r="M61" s="155">
        <f t="shared" ref="M61:R61" si="9">+M6+M8+M10+M12+M14+M16+M18+M20+M22+M24+M26+M28+M30+M32+M34+M36+M38+M40+M42+M44+M46+M48+M50+M52+M54+M56+M58</f>
        <v>1439</v>
      </c>
      <c r="N61" s="155">
        <f t="shared" si="9"/>
        <v>2273.4108000000001</v>
      </c>
      <c r="O61" s="155">
        <f t="shared" si="9"/>
        <v>268118.674</v>
      </c>
      <c r="P61" s="161">
        <f t="shared" si="9"/>
        <v>1057</v>
      </c>
      <c r="Q61" s="161">
        <f t="shared" si="9"/>
        <v>3097.3625999999995</v>
      </c>
      <c r="R61" s="161">
        <f t="shared" si="9"/>
        <v>555099.34700000007</v>
      </c>
      <c r="S61" s="57"/>
      <c r="T61" s="57"/>
      <c r="U61" s="57"/>
      <c r="V61" s="27">
        <f t="shared" si="4"/>
        <v>1057</v>
      </c>
      <c r="W61" s="27">
        <f t="shared" si="1"/>
        <v>3097.3625999999995</v>
      </c>
      <c r="X61" s="27">
        <f t="shared" si="1"/>
        <v>555099.34700000007</v>
      </c>
      <c r="Y61" s="155">
        <f t="shared" ref="Y61:AP61" si="10">+Y6+Y8+Y10+Y12+Y14+Y16+Y18+Y20+Y22+Y24+Y26+Y28+Y30+Y32+Y34+Y36+Y38+Y40+Y42+Y44+Y46+Y48+Y50+Y52+Y54+Y56+Y58</f>
        <v>960</v>
      </c>
      <c r="Z61" s="155">
        <f t="shared" si="10"/>
        <v>3132.5101</v>
      </c>
      <c r="AA61" s="155">
        <f t="shared" si="10"/>
        <v>215061.83499999999</v>
      </c>
      <c r="AB61" s="36">
        <f t="shared" si="10"/>
        <v>1065</v>
      </c>
      <c r="AC61" s="36">
        <f t="shared" si="10"/>
        <v>1709.1049</v>
      </c>
      <c r="AD61" s="36">
        <f t="shared" si="10"/>
        <v>98420.606999999989</v>
      </c>
      <c r="AE61" s="36">
        <f t="shared" si="10"/>
        <v>149</v>
      </c>
      <c r="AF61" s="36">
        <f t="shared" si="10"/>
        <v>11.5189</v>
      </c>
      <c r="AG61" s="36">
        <f t="shared" si="10"/>
        <v>17485.877</v>
      </c>
      <c r="AH61" s="21">
        <f t="shared" si="10"/>
        <v>104</v>
      </c>
      <c r="AI61" s="21">
        <f t="shared" si="10"/>
        <v>13.395999999999999</v>
      </c>
      <c r="AJ61" s="21">
        <f t="shared" si="10"/>
        <v>7659.1509999999998</v>
      </c>
      <c r="AK61" s="27">
        <f t="shared" si="10"/>
        <v>106</v>
      </c>
      <c r="AL61" s="27">
        <f t="shared" si="10"/>
        <v>3.3742999999999999</v>
      </c>
      <c r="AM61" s="27">
        <f t="shared" si="10"/>
        <v>2967.1790000000001</v>
      </c>
      <c r="AN61" s="36">
        <f t="shared" si="10"/>
        <v>360</v>
      </c>
      <c r="AO61" s="36">
        <f t="shared" si="10"/>
        <v>28.017959999999999</v>
      </c>
      <c r="AP61" s="36">
        <f t="shared" si="10"/>
        <v>24379.774999999998</v>
      </c>
      <c r="AQ61" s="155">
        <f t="shared" si="7"/>
        <v>5319</v>
      </c>
      <c r="AR61" s="155">
        <f t="shared" si="7"/>
        <v>10295.407259999998</v>
      </c>
      <c r="AS61" s="155">
        <f t="shared" si="7"/>
        <v>1201925.7441922959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171"/>
      <c r="H62" s="171"/>
      <c r="I62" s="171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55"/>
      <c r="N62" s="155"/>
      <c r="O62" s="15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1">+D7+D9+D11+D13+D15+D17+D19+D21+D23+D25+D27+D29+D31+D33+D35+D37+D39+D41+D43+D45+D47+D49+D51+D53+D55+D57+D60</f>
        <v>10</v>
      </c>
      <c r="E63" s="70">
        <f t="shared" si="11"/>
        <v>173.5043</v>
      </c>
      <c r="F63" s="70">
        <f t="shared" si="11"/>
        <v>105035.2017705047</v>
      </c>
      <c r="G63" s="156">
        <f t="shared" si="11"/>
        <v>7</v>
      </c>
      <c r="H63" s="156">
        <f t="shared" si="11"/>
        <v>143.88399999999999</v>
      </c>
      <c r="I63" s="156">
        <f t="shared" si="11"/>
        <v>81939.149000000005</v>
      </c>
      <c r="J63" s="185">
        <f t="shared" si="6"/>
        <v>17</v>
      </c>
      <c r="K63" s="185">
        <f t="shared" si="6"/>
        <v>317.38829999999996</v>
      </c>
      <c r="L63" s="185">
        <f t="shared" si="6"/>
        <v>186974.35077050471</v>
      </c>
      <c r="M63" s="156">
        <f t="shared" ref="M63:R63" si="12">+M7+M9+M11+M13+M15+M17+M19+M21+M23+M25+M27+M29+M31+M33+M35+M37+M39+M41+M43+M45+M47+M49+M51+M53+M55+M57+M60</f>
        <v>35</v>
      </c>
      <c r="N63" s="156">
        <f t="shared" si="12"/>
        <v>304.4314</v>
      </c>
      <c r="O63" s="156">
        <f t="shared" si="12"/>
        <v>69462.513000000006</v>
      </c>
      <c r="P63" s="156">
        <f t="shared" si="12"/>
        <v>5</v>
      </c>
      <c r="Q63" s="156">
        <f t="shared" si="12"/>
        <v>17.438000000000002</v>
      </c>
      <c r="R63" s="156">
        <f t="shared" si="12"/>
        <v>2991.4860000000003</v>
      </c>
      <c r="S63" s="48"/>
      <c r="T63" s="48"/>
      <c r="U63" s="48"/>
      <c r="V63" s="185">
        <f t="shared" si="4"/>
        <v>5</v>
      </c>
      <c r="W63" s="185">
        <f t="shared" si="1"/>
        <v>17.438000000000002</v>
      </c>
      <c r="X63" s="185">
        <f t="shared" si="1"/>
        <v>2991.4860000000003</v>
      </c>
      <c r="Y63" s="156"/>
      <c r="Z63" s="156"/>
      <c r="AA63" s="15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57</v>
      </c>
      <c r="AR63" s="50">
        <f t="shared" si="7"/>
        <v>639.2577</v>
      </c>
      <c r="AS63" s="50">
        <f t="shared" si="7"/>
        <v>259428.34977050472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155">
        <v>215</v>
      </c>
      <c r="H64" s="155">
        <v>516.44560000000001</v>
      </c>
      <c r="I64" s="155">
        <v>255263.02799999999</v>
      </c>
      <c r="J64" s="27">
        <f t="shared" si="6"/>
        <v>215</v>
      </c>
      <c r="K64" s="27">
        <f t="shared" si="6"/>
        <v>516.44560000000001</v>
      </c>
      <c r="L64" s="27">
        <f t="shared" si="6"/>
        <v>255263.02799999999</v>
      </c>
      <c r="M64" s="155">
        <v>1106</v>
      </c>
      <c r="N64" s="155">
        <v>91.336399999999998</v>
      </c>
      <c r="O64" s="155">
        <v>90270.184999999998</v>
      </c>
      <c r="P64" s="155">
        <v>1241</v>
      </c>
      <c r="Q64" s="155">
        <v>153.20407</v>
      </c>
      <c r="R64" s="155">
        <v>91708.415999999997</v>
      </c>
      <c r="S64" s="160"/>
      <c r="T64" s="43"/>
      <c r="U64" s="43"/>
      <c r="V64" s="27">
        <f t="shared" si="4"/>
        <v>1241</v>
      </c>
      <c r="W64" s="27">
        <f t="shared" si="1"/>
        <v>153.20407</v>
      </c>
      <c r="X64" s="27">
        <f t="shared" si="1"/>
        <v>91708.415999999997</v>
      </c>
      <c r="Y64" s="155">
        <v>36</v>
      </c>
      <c r="Z64" s="155">
        <v>485.59500000000003</v>
      </c>
      <c r="AA64" s="155">
        <v>39905.538999999997</v>
      </c>
      <c r="AB64" s="27">
        <v>65</v>
      </c>
      <c r="AC64" s="27">
        <v>103.4545</v>
      </c>
      <c r="AD64" s="27">
        <v>7223.5240000000003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2663</v>
      </c>
      <c r="AR64" s="155">
        <f t="shared" si="7"/>
        <v>1350.0355700000002</v>
      </c>
      <c r="AS64" s="155">
        <f t="shared" si="7"/>
        <v>484370.69199999992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383</v>
      </c>
      <c r="E65" s="70">
        <v>33.2316</v>
      </c>
      <c r="F65" s="45">
        <v>51917.017037199621</v>
      </c>
      <c r="G65" s="156">
        <v>68</v>
      </c>
      <c r="H65" s="156">
        <v>615.42049999999995</v>
      </c>
      <c r="I65" s="156">
        <v>231742.77499999999</v>
      </c>
      <c r="J65" s="204">
        <f t="shared" si="6"/>
        <v>451</v>
      </c>
      <c r="K65" s="204">
        <f t="shared" si="6"/>
        <v>648.6520999999999</v>
      </c>
      <c r="L65" s="204">
        <f t="shared" si="6"/>
        <v>283659.7920371996</v>
      </c>
      <c r="M65" s="156">
        <v>55</v>
      </c>
      <c r="N65" s="156">
        <v>2.7643</v>
      </c>
      <c r="O65" s="168">
        <v>2876.0509999999999</v>
      </c>
      <c r="P65" s="156">
        <v>60</v>
      </c>
      <c r="Q65" s="156">
        <v>71.060299999999998</v>
      </c>
      <c r="R65" s="156">
        <v>10990.849</v>
      </c>
      <c r="S65" s="44"/>
      <c r="T65" s="44"/>
      <c r="U65" s="44"/>
      <c r="V65" s="204">
        <f t="shared" si="4"/>
        <v>60</v>
      </c>
      <c r="W65" s="204">
        <f t="shared" si="1"/>
        <v>71.060299999999998</v>
      </c>
      <c r="X65" s="204">
        <f t="shared" si="1"/>
        <v>10990.849</v>
      </c>
      <c r="Y65" s="156">
        <v>6</v>
      </c>
      <c r="Z65" s="156">
        <v>72</v>
      </c>
      <c r="AA65" s="156">
        <v>3099.6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572</v>
      </c>
      <c r="AR65" s="50">
        <f t="shared" si="7"/>
        <v>794.47669999999994</v>
      </c>
      <c r="AS65" s="50">
        <f t="shared" si="7"/>
        <v>300626.29203719954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99"/>
      <c r="H66" s="99"/>
      <c r="I66" s="99"/>
      <c r="J66" s="27">
        <f t="shared" si="6"/>
        <v>0</v>
      </c>
      <c r="K66" s="27">
        <f t="shared" si="6"/>
        <v>0</v>
      </c>
      <c r="L66" s="27">
        <f t="shared" si="6"/>
        <v>0</v>
      </c>
      <c r="M66" s="155"/>
      <c r="N66" s="155"/>
      <c r="O66" s="15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100"/>
      <c r="H67" s="100"/>
      <c r="I67" s="100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56"/>
      <c r="N67" s="156"/>
      <c r="O67" s="15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3">+D61+D64+D66</f>
        <v>44</v>
      </c>
      <c r="E68" s="27">
        <f t="shared" si="13"/>
        <v>10.3971</v>
      </c>
      <c r="F68" s="27">
        <f t="shared" si="13"/>
        <v>6551.3471922956833</v>
      </c>
      <c r="G68" s="27">
        <f t="shared" si="13"/>
        <v>250</v>
      </c>
      <c r="H68" s="27">
        <f t="shared" si="13"/>
        <v>532.76020000000005</v>
      </c>
      <c r="I68" s="27">
        <f t="shared" si="13"/>
        <v>261444.97999999998</v>
      </c>
      <c r="J68" s="27">
        <f t="shared" si="6"/>
        <v>294</v>
      </c>
      <c r="K68" s="27">
        <f t="shared" si="6"/>
        <v>543.15730000000008</v>
      </c>
      <c r="L68" s="27">
        <f t="shared" si="6"/>
        <v>267996.32719229569</v>
      </c>
      <c r="M68" s="27">
        <f t="shared" ref="M68:R68" si="14">+M61+M64+M66</f>
        <v>2545</v>
      </c>
      <c r="N68" s="27">
        <f t="shared" si="14"/>
        <v>2364.7472000000002</v>
      </c>
      <c r="O68" s="27">
        <f t="shared" si="14"/>
        <v>358388.859</v>
      </c>
      <c r="P68" s="155">
        <f t="shared" si="14"/>
        <v>2298</v>
      </c>
      <c r="Q68" s="155">
        <f t="shared" si="14"/>
        <v>3250.5666699999992</v>
      </c>
      <c r="R68" s="155">
        <f t="shared" si="14"/>
        <v>646807.76300000004</v>
      </c>
      <c r="S68" s="27"/>
      <c r="T68" s="27"/>
      <c r="U68" s="27"/>
      <c r="V68" s="27">
        <f t="shared" si="4"/>
        <v>2298</v>
      </c>
      <c r="W68" s="27">
        <f t="shared" si="1"/>
        <v>3250.5666699999992</v>
      </c>
      <c r="X68" s="27">
        <f t="shared" si="1"/>
        <v>646807.76300000004</v>
      </c>
      <c r="Y68" s="155">
        <f t="shared" ref="Y68:AD68" si="15">+Y61+Y64+Y66</f>
        <v>996</v>
      </c>
      <c r="Z68" s="155">
        <f t="shared" si="15"/>
        <v>3618.1050999999998</v>
      </c>
      <c r="AA68" s="155">
        <f t="shared" si="15"/>
        <v>254967.37399999998</v>
      </c>
      <c r="AB68" s="27">
        <f t="shared" si="15"/>
        <v>1130</v>
      </c>
      <c r="AC68" s="27">
        <f t="shared" si="15"/>
        <v>1812.5594000000001</v>
      </c>
      <c r="AD68" s="27">
        <f t="shared" si="15"/>
        <v>105644.13099999999</v>
      </c>
      <c r="AE68" s="27">
        <f>AE61+AE62+AE64+AE66</f>
        <v>149</v>
      </c>
      <c r="AF68" s="27">
        <f>+AF61+AF64+AF66</f>
        <v>11.5189</v>
      </c>
      <c r="AG68" s="27">
        <f>AG61+AG62+AG64+AG66</f>
        <v>17485.877</v>
      </c>
      <c r="AH68" s="27">
        <f t="shared" ref="AH68:AJ68" si="16">AH61+AH62+AH64+AH66</f>
        <v>104</v>
      </c>
      <c r="AI68" s="27">
        <f>+AI61+AI64+AI66</f>
        <v>13.395999999999999</v>
      </c>
      <c r="AJ68" s="27">
        <f t="shared" si="16"/>
        <v>7659.1509999999998</v>
      </c>
      <c r="AK68" s="27">
        <f>AK61+AK62+AK64+AK66</f>
        <v>106</v>
      </c>
      <c r="AL68" s="27">
        <f>+AL61+AL64+AL66</f>
        <v>3.3742999999999999</v>
      </c>
      <c r="AM68" s="27">
        <f>AM61+AM62+AM64+AM66</f>
        <v>2967.1790000000001</v>
      </c>
      <c r="AN68" s="27">
        <f>AN61+AN62+AN64+AN66</f>
        <v>360</v>
      </c>
      <c r="AO68" s="27">
        <f>+AO61+AO64+AO66</f>
        <v>28.017959999999999</v>
      </c>
      <c r="AP68" s="27">
        <f>+AP61+AP64+AP66+AP62</f>
        <v>24379.774999999998</v>
      </c>
      <c r="AQ68" s="155">
        <f t="shared" si="7"/>
        <v>7982</v>
      </c>
      <c r="AR68" s="155">
        <f t="shared" si="7"/>
        <v>11645.442829999998</v>
      </c>
      <c r="AS68" s="155">
        <f t="shared" si="7"/>
        <v>1686296.436192296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7">+D63+D65+D67</f>
        <v>393</v>
      </c>
      <c r="E69" s="26">
        <f t="shared" si="17"/>
        <v>206.73590000000002</v>
      </c>
      <c r="F69" s="26">
        <f t="shared" si="17"/>
        <v>156952.21880770434</v>
      </c>
      <c r="G69" s="26">
        <f t="shared" si="17"/>
        <v>75</v>
      </c>
      <c r="H69" s="26">
        <f t="shared" si="17"/>
        <v>759.30449999999996</v>
      </c>
      <c r="I69" s="26">
        <f t="shared" si="17"/>
        <v>313681.924</v>
      </c>
      <c r="J69" s="204">
        <f t="shared" si="6"/>
        <v>468</v>
      </c>
      <c r="K69" s="204">
        <f t="shared" si="6"/>
        <v>966.04039999999998</v>
      </c>
      <c r="L69" s="204">
        <f t="shared" si="6"/>
        <v>470634.14280770434</v>
      </c>
      <c r="M69" s="26">
        <f t="shared" ref="M69:R69" si="18">+M63+M65+M67</f>
        <v>90</v>
      </c>
      <c r="N69" s="26">
        <f t="shared" si="18"/>
        <v>307.19569999999999</v>
      </c>
      <c r="O69" s="26">
        <f t="shared" si="18"/>
        <v>72338.564000000013</v>
      </c>
      <c r="P69" s="156">
        <f t="shared" si="18"/>
        <v>65</v>
      </c>
      <c r="Q69" s="156">
        <f t="shared" si="18"/>
        <v>88.4983</v>
      </c>
      <c r="R69" s="156">
        <f t="shared" si="18"/>
        <v>13982.335000000001</v>
      </c>
      <c r="S69" s="26"/>
      <c r="T69" s="26"/>
      <c r="U69" s="26"/>
      <c r="V69" s="204">
        <f t="shared" si="4"/>
        <v>65</v>
      </c>
      <c r="W69" s="204">
        <f t="shared" si="1"/>
        <v>88.4983</v>
      </c>
      <c r="X69" s="204">
        <f t="shared" si="1"/>
        <v>13982.335000000001</v>
      </c>
      <c r="Y69" s="156">
        <f t="shared" ref="Y69:AA69" si="19">+Y63+Y65+Y67</f>
        <v>6</v>
      </c>
      <c r="Z69" s="156">
        <f t="shared" si="19"/>
        <v>72</v>
      </c>
      <c r="AA69" s="156">
        <f t="shared" si="19"/>
        <v>3099.6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629</v>
      </c>
      <c r="AR69" s="50">
        <f t="shared" si="7"/>
        <v>1433.7344000000001</v>
      </c>
      <c r="AS69" s="50">
        <f t="shared" si="7"/>
        <v>560054.64180770435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0">D68+D69</f>
        <v>437</v>
      </c>
      <c r="E71" s="40">
        <f t="shared" si="20"/>
        <v>217.13300000000001</v>
      </c>
      <c r="F71" s="40">
        <f t="shared" si="20"/>
        <v>163503.56600000002</v>
      </c>
      <c r="G71" s="40">
        <f t="shared" si="20"/>
        <v>325</v>
      </c>
      <c r="H71" s="40">
        <f t="shared" si="20"/>
        <v>1292.0646999999999</v>
      </c>
      <c r="I71" s="40">
        <f t="shared" si="20"/>
        <v>575126.90399999998</v>
      </c>
      <c r="J71" s="205">
        <f t="shared" si="6"/>
        <v>762</v>
      </c>
      <c r="K71" s="205">
        <f t="shared" si="6"/>
        <v>1509.1976999999999</v>
      </c>
      <c r="L71" s="205">
        <f t="shared" si="6"/>
        <v>738630.47</v>
      </c>
      <c r="M71" s="40">
        <f t="shared" ref="M71:R71" si="21">M68+M69</f>
        <v>2635</v>
      </c>
      <c r="N71" s="40">
        <f t="shared" si="21"/>
        <v>2671.9429</v>
      </c>
      <c r="O71" s="40">
        <f t="shared" si="21"/>
        <v>430727.42300000001</v>
      </c>
      <c r="P71" s="162">
        <f t="shared" si="21"/>
        <v>2363</v>
      </c>
      <c r="Q71" s="40">
        <f t="shared" si="21"/>
        <v>3339.0649699999994</v>
      </c>
      <c r="R71" s="40">
        <f t="shared" si="21"/>
        <v>660790.098</v>
      </c>
      <c r="S71" s="40"/>
      <c r="T71" s="40"/>
      <c r="U71" s="40"/>
      <c r="V71" s="205">
        <f t="shared" si="4"/>
        <v>2363</v>
      </c>
      <c r="W71" s="205">
        <f t="shared" si="4"/>
        <v>3339.0649699999994</v>
      </c>
      <c r="X71" s="205">
        <f t="shared" si="4"/>
        <v>660790.098</v>
      </c>
      <c r="Y71" s="162">
        <f t="shared" ref="Y71:AP71" si="22">Y68+Y69</f>
        <v>1002</v>
      </c>
      <c r="Z71" s="40">
        <f t="shared" si="22"/>
        <v>3690.1050999999998</v>
      </c>
      <c r="AA71" s="40">
        <f t="shared" si="22"/>
        <v>258066.97399999999</v>
      </c>
      <c r="AB71" s="40">
        <f t="shared" si="22"/>
        <v>1130</v>
      </c>
      <c r="AC71" s="40">
        <f t="shared" si="22"/>
        <v>1812.5594000000001</v>
      </c>
      <c r="AD71" s="40">
        <f t="shared" si="22"/>
        <v>105644.13099999999</v>
      </c>
      <c r="AE71" s="40">
        <f t="shared" si="22"/>
        <v>149</v>
      </c>
      <c r="AF71" s="40">
        <f t="shared" si="22"/>
        <v>11.5189</v>
      </c>
      <c r="AG71" s="40">
        <f t="shared" si="22"/>
        <v>17485.877</v>
      </c>
      <c r="AH71" s="40">
        <f t="shared" si="22"/>
        <v>104</v>
      </c>
      <c r="AI71" s="40">
        <f t="shared" si="22"/>
        <v>13.395999999999999</v>
      </c>
      <c r="AJ71" s="40">
        <f t="shared" si="22"/>
        <v>7659.1509999999998</v>
      </c>
      <c r="AK71" s="40">
        <f t="shared" si="22"/>
        <v>106</v>
      </c>
      <c r="AL71" s="40">
        <f t="shared" si="22"/>
        <v>3.3742999999999999</v>
      </c>
      <c r="AM71" s="40">
        <f t="shared" si="22"/>
        <v>2967.1790000000001</v>
      </c>
      <c r="AN71" s="40">
        <f t="shared" si="22"/>
        <v>360</v>
      </c>
      <c r="AO71" s="40">
        <f t="shared" si="22"/>
        <v>28.017959999999999</v>
      </c>
      <c r="AP71" s="40">
        <f t="shared" si="22"/>
        <v>24379.774999999998</v>
      </c>
      <c r="AQ71" s="51">
        <f t="shared" si="7"/>
        <v>8611</v>
      </c>
      <c r="AR71" s="51">
        <f t="shared" si="7"/>
        <v>13079.177229999998</v>
      </c>
      <c r="AS71" s="51">
        <f t="shared" si="7"/>
        <v>2246351.0779999997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F72" s="74"/>
      <c r="I72" s="74"/>
      <c r="O72" s="74"/>
      <c r="R72" s="42"/>
      <c r="X72" s="41" t="s">
        <v>78</v>
      </c>
      <c r="AA72" s="74"/>
      <c r="AU72" s="41" t="s">
        <v>81</v>
      </c>
    </row>
    <row r="73" spans="1:49">
      <c r="D73" s="42"/>
      <c r="F73" s="42"/>
      <c r="G73" s="42"/>
      <c r="I73" s="42"/>
      <c r="M73" s="42"/>
      <c r="O73" s="42"/>
      <c r="P73" s="42"/>
      <c r="R73" s="42"/>
      <c r="Y73" s="42"/>
      <c r="AA73" s="42"/>
      <c r="AR73" s="42"/>
      <c r="AS73" s="42"/>
    </row>
    <row r="74" spans="1:49">
      <c r="D74" s="42"/>
      <c r="F74" s="42"/>
      <c r="G74" s="42"/>
      <c r="I74" s="42"/>
      <c r="M74" s="42"/>
      <c r="O74" s="42"/>
      <c r="P74" s="42"/>
      <c r="R74" s="42"/>
      <c r="Y74" s="42"/>
      <c r="AA74" s="42"/>
    </row>
    <row r="75" spans="1:49">
      <c r="D75" s="42"/>
      <c r="F75" s="42"/>
      <c r="G75" s="42"/>
      <c r="I75" s="42"/>
      <c r="M75" s="42"/>
      <c r="O75" s="42"/>
      <c r="P75" s="42"/>
      <c r="R75" s="42"/>
      <c r="Y75" s="42"/>
      <c r="AA75" s="42"/>
    </row>
    <row r="76" spans="1:49">
      <c r="D76" s="42"/>
      <c r="G76" s="42"/>
      <c r="M76" s="42"/>
      <c r="P76" s="42"/>
      <c r="Y76" s="42"/>
    </row>
    <row r="77" spans="1:49">
      <c r="D77" s="42"/>
      <c r="G77" s="42"/>
      <c r="M77" s="42"/>
      <c r="P77" s="42"/>
      <c r="Y77" s="42"/>
    </row>
    <row r="78" spans="1:49">
      <c r="D78" s="42"/>
      <c r="G78" s="42"/>
      <c r="M78" s="42"/>
      <c r="P78" s="42"/>
      <c r="Y78" s="42"/>
    </row>
    <row r="79" spans="1:49">
      <c r="D79" s="42"/>
      <c r="G79" s="42"/>
      <c r="M79" s="42"/>
      <c r="P79" s="42"/>
      <c r="Y79" s="42"/>
    </row>
    <row r="80" spans="1:49">
      <c r="D80" s="42"/>
      <c r="G80" s="42"/>
      <c r="M80" s="42"/>
      <c r="P80" s="42"/>
      <c r="Y80" s="42"/>
    </row>
    <row r="81" spans="4:25">
      <c r="D81" s="42"/>
      <c r="G81" s="42"/>
      <c r="M81" s="42"/>
      <c r="P81" s="42"/>
      <c r="Y81" s="42"/>
    </row>
    <row r="82" spans="4:25">
      <c r="D82" s="42"/>
      <c r="G82" s="42"/>
      <c r="M82" s="42"/>
      <c r="P82" s="42"/>
      <c r="Y82" s="42"/>
    </row>
    <row r="83" spans="4:25">
      <c r="D83" s="42"/>
      <c r="G83" s="42"/>
      <c r="M83" s="42"/>
      <c r="P83" s="42"/>
      <c r="Y83" s="42"/>
    </row>
    <row r="84" spans="4:25">
      <c r="D84" s="42"/>
      <c r="G84" s="42"/>
      <c r="M84" s="42"/>
      <c r="P84" s="42"/>
      <c r="Y84" s="42"/>
    </row>
    <row r="85" spans="4:25">
      <c r="D85" s="42"/>
      <c r="G85" s="42"/>
      <c r="M85" s="42"/>
      <c r="P85" s="42"/>
      <c r="Y85" s="42"/>
    </row>
    <row r="86" spans="4:25">
      <c r="D86" s="42"/>
      <c r="G86" s="42"/>
      <c r="M86" s="42"/>
      <c r="P86" s="42"/>
      <c r="Y86" s="42"/>
    </row>
    <row r="87" spans="4:25">
      <c r="D87" s="42"/>
      <c r="G87" s="42"/>
      <c r="M87" s="42"/>
      <c r="P87" s="42"/>
      <c r="Y87" s="42"/>
    </row>
    <row r="88" spans="4:25">
      <c r="D88" s="42"/>
      <c r="G88" s="42"/>
      <c r="M88" s="42"/>
      <c r="P88" s="42"/>
      <c r="Y88" s="42"/>
    </row>
    <row r="89" spans="4:25">
      <c r="D89" s="42"/>
      <c r="G89" s="42"/>
      <c r="M89" s="42"/>
      <c r="P89" s="42"/>
      <c r="Y89" s="42"/>
    </row>
    <row r="90" spans="4:25">
      <c r="D90" s="42"/>
      <c r="G90" s="42"/>
      <c r="M90" s="42"/>
      <c r="P90" s="42"/>
      <c r="Y90" s="42"/>
    </row>
    <row r="91" spans="4:25">
      <c r="D91" s="42"/>
      <c r="G91" s="42"/>
      <c r="M91" s="42"/>
      <c r="P91" s="42"/>
      <c r="Y91" s="42"/>
    </row>
    <row r="92" spans="4:25">
      <c r="D92" s="42"/>
      <c r="G92" s="42"/>
      <c r="M92" s="42"/>
      <c r="P92" s="42"/>
      <c r="Y92" s="42"/>
    </row>
    <row r="93" spans="4:25">
      <c r="D93" s="42"/>
      <c r="G93" s="42"/>
      <c r="M93" s="42"/>
      <c r="P93" s="42"/>
      <c r="Y93" s="42"/>
    </row>
    <row r="94" spans="4:25">
      <c r="D94" s="42"/>
      <c r="G94" s="42"/>
      <c r="M94" s="42"/>
      <c r="P94" s="42"/>
      <c r="Y94" s="42"/>
    </row>
    <row r="95" spans="4:25">
      <c r="D95" s="42"/>
      <c r="G95" s="42"/>
      <c r="M95" s="42"/>
      <c r="P95" s="42"/>
      <c r="Y95" s="42"/>
    </row>
    <row r="96" spans="4:25">
      <c r="D96" s="42"/>
      <c r="G96" s="42"/>
      <c r="M96" s="42"/>
      <c r="P96" s="42"/>
      <c r="Y96" s="42"/>
    </row>
    <row r="97" spans="4:25">
      <c r="D97" s="42"/>
      <c r="G97" s="42"/>
      <c r="M97" s="42"/>
      <c r="P97" s="42"/>
      <c r="Y97" s="42"/>
    </row>
    <row r="98" spans="4:25">
      <c r="D98" s="42"/>
      <c r="G98" s="42"/>
      <c r="M98" s="42"/>
      <c r="P98" s="42"/>
      <c r="Y98" s="42"/>
    </row>
    <row r="99" spans="4:25">
      <c r="D99" s="42"/>
      <c r="G99" s="42"/>
      <c r="M99" s="42"/>
      <c r="P99" s="42"/>
      <c r="Y99" s="42"/>
    </row>
    <row r="100" spans="4:25">
      <c r="D100" s="42"/>
      <c r="G100" s="42"/>
      <c r="M100" s="42"/>
      <c r="P100" s="42"/>
      <c r="Y100" s="42"/>
    </row>
    <row r="101" spans="4:25">
      <c r="D101" s="42"/>
      <c r="G101" s="42"/>
      <c r="M101" s="42"/>
      <c r="P101" s="42"/>
      <c r="Y101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6"/>
  <sheetViews>
    <sheetView topLeftCell="V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" customWidth="1"/>
    <col min="8" max="8" width="17.625" style="1" customWidth="1"/>
    <col min="9" max="9" width="23.625" style="1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91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69"/>
      <c r="H6" s="69"/>
      <c r="I6" s="69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43"/>
      <c r="N6" s="43"/>
      <c r="O6" s="187"/>
      <c r="P6" s="155">
        <v>2</v>
      </c>
      <c r="Q6" s="155">
        <v>112.49</v>
      </c>
      <c r="R6" s="155">
        <v>22069.151999999998</v>
      </c>
      <c r="S6" s="27"/>
      <c r="T6" s="27"/>
      <c r="U6" s="27"/>
      <c r="V6" s="27">
        <f>SUM(P6,S6)</f>
        <v>2</v>
      </c>
      <c r="W6" s="27">
        <f t="shared" ref="W6:X69" si="1">SUM(Q6,T6)</f>
        <v>112.49</v>
      </c>
      <c r="X6" s="27">
        <f t="shared" si="1"/>
        <v>22069.151999999998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2</v>
      </c>
      <c r="AR6" s="155">
        <f t="shared" ref="AR6:AS21" si="2">SUM(K6,N6,W6,Z6,AC6,AF6,AI6,AL6,AO6)</f>
        <v>112.49</v>
      </c>
      <c r="AS6" s="155">
        <f t="shared" si="2"/>
        <v>22069.151999999998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/>
      <c r="E7" s="70"/>
      <c r="F7" s="45"/>
      <c r="G7" s="70"/>
      <c r="H7" s="70"/>
      <c r="I7" s="70"/>
      <c r="J7" s="204">
        <f>SUM(D7,G7)</f>
        <v>0</v>
      </c>
      <c r="K7" s="204">
        <f t="shared" si="0"/>
        <v>0</v>
      </c>
      <c r="L7" s="204">
        <f t="shared" si="0"/>
        <v>0</v>
      </c>
      <c r="M7" s="44">
        <v>5</v>
      </c>
      <c r="N7" s="44">
        <v>440.637</v>
      </c>
      <c r="O7" s="188">
        <v>124098.802</v>
      </c>
      <c r="P7" s="156">
        <v>8</v>
      </c>
      <c r="Q7" s="156">
        <v>468.214</v>
      </c>
      <c r="R7" s="156">
        <v>112760.511</v>
      </c>
      <c r="S7" s="26"/>
      <c r="T7" s="26"/>
      <c r="U7" s="26"/>
      <c r="V7" s="204">
        <f>SUM(P7,S7)</f>
        <v>8</v>
      </c>
      <c r="W7" s="204">
        <f t="shared" si="1"/>
        <v>468.214</v>
      </c>
      <c r="X7" s="204">
        <f t="shared" si="1"/>
        <v>112760.511</v>
      </c>
      <c r="Y7" s="156"/>
      <c r="Z7" s="156"/>
      <c r="AA7" s="15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13</v>
      </c>
      <c r="AR7" s="50">
        <f>SUM(K7,N7,W7,Z7,AC7,AF7,AI7,AL7,AO7)</f>
        <v>908.851</v>
      </c>
      <c r="AS7" s="50">
        <f t="shared" si="2"/>
        <v>236859.31299999999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69"/>
      <c r="H8" s="69"/>
      <c r="I8" s="69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43"/>
      <c r="N8" s="43"/>
      <c r="O8" s="187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70"/>
      <c r="H9" s="70"/>
      <c r="I9" s="70"/>
      <c r="J9" s="204">
        <f t="shared" si="3"/>
        <v>0</v>
      </c>
      <c r="K9" s="204">
        <f t="shared" si="0"/>
        <v>0</v>
      </c>
      <c r="L9" s="204">
        <f t="shared" si="0"/>
        <v>0</v>
      </c>
      <c r="M9" s="44"/>
      <c r="N9" s="44"/>
      <c r="O9" s="188"/>
      <c r="P9" s="156">
        <v>2</v>
      </c>
      <c r="Q9" s="156">
        <v>456.84899999999999</v>
      </c>
      <c r="R9" s="156">
        <v>27687.656999999999</v>
      </c>
      <c r="S9" s="26"/>
      <c r="T9" s="26"/>
      <c r="U9" s="26"/>
      <c r="V9" s="204">
        <f t="shared" si="4"/>
        <v>2</v>
      </c>
      <c r="W9" s="204">
        <f t="shared" si="1"/>
        <v>456.84899999999999</v>
      </c>
      <c r="X9" s="204">
        <f t="shared" si="1"/>
        <v>27687.656999999999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2</v>
      </c>
      <c r="AR9" s="50">
        <f t="shared" si="5"/>
        <v>456.84899999999999</v>
      </c>
      <c r="AS9" s="50">
        <f t="shared" si="2"/>
        <v>27687.656999999999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69"/>
      <c r="H10" s="69"/>
      <c r="I10" s="69"/>
      <c r="J10" s="27">
        <f t="shared" si="3"/>
        <v>0</v>
      </c>
      <c r="K10" s="27">
        <f t="shared" si="0"/>
        <v>0</v>
      </c>
      <c r="L10" s="27">
        <f t="shared" si="0"/>
        <v>0</v>
      </c>
      <c r="M10" s="43"/>
      <c r="N10" s="43"/>
      <c r="O10" s="196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70"/>
      <c r="H11" s="70"/>
      <c r="I11" s="70"/>
      <c r="J11" s="204">
        <f t="shared" si="3"/>
        <v>0</v>
      </c>
      <c r="K11" s="204">
        <f t="shared" si="0"/>
        <v>0</v>
      </c>
      <c r="L11" s="204">
        <f t="shared" si="0"/>
        <v>0</v>
      </c>
      <c r="M11" s="44"/>
      <c r="N11" s="44"/>
      <c r="O11" s="188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69"/>
      <c r="H12" s="69"/>
      <c r="I12" s="69"/>
      <c r="J12" s="27">
        <f t="shared" si="3"/>
        <v>0</v>
      </c>
      <c r="K12" s="27">
        <f t="shared" si="0"/>
        <v>0</v>
      </c>
      <c r="L12" s="27">
        <f t="shared" si="0"/>
        <v>0</v>
      </c>
      <c r="M12" s="43"/>
      <c r="N12" s="160"/>
      <c r="O12" s="197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>
        <v>58</v>
      </c>
      <c r="Z12" s="155">
        <v>359.82819999999998</v>
      </c>
      <c r="AA12" s="155">
        <v>16741.080000000002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58</v>
      </c>
      <c r="AR12" s="155">
        <f t="shared" si="5"/>
        <v>359.82819999999998</v>
      </c>
      <c r="AS12" s="155">
        <f t="shared" si="2"/>
        <v>16741.080000000002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70"/>
      <c r="H13" s="70"/>
      <c r="I13" s="70"/>
      <c r="J13" s="204">
        <f t="shared" si="3"/>
        <v>0</v>
      </c>
      <c r="K13" s="204">
        <f t="shared" si="0"/>
        <v>0</v>
      </c>
      <c r="L13" s="204">
        <f t="shared" si="0"/>
        <v>0</v>
      </c>
      <c r="M13" s="44"/>
      <c r="N13" s="44"/>
      <c r="O13" s="188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69"/>
      <c r="H14" s="69"/>
      <c r="I14" s="69"/>
      <c r="J14" s="27">
        <f t="shared" si="3"/>
        <v>0</v>
      </c>
      <c r="K14" s="27">
        <f t="shared" si="0"/>
        <v>0</v>
      </c>
      <c r="L14" s="27">
        <f t="shared" si="0"/>
        <v>0</v>
      </c>
      <c r="M14" s="43"/>
      <c r="N14" s="43"/>
      <c r="O14" s="187"/>
      <c r="P14" s="155">
        <v>166</v>
      </c>
      <c r="Q14" s="155">
        <v>1688.6035999999999</v>
      </c>
      <c r="R14" s="155">
        <v>203232.95600000001</v>
      </c>
      <c r="S14" s="43"/>
      <c r="T14" s="43"/>
      <c r="U14" s="43"/>
      <c r="V14" s="27">
        <f t="shared" si="4"/>
        <v>166</v>
      </c>
      <c r="W14" s="27">
        <f t="shared" si="1"/>
        <v>1688.6035999999999</v>
      </c>
      <c r="X14" s="27">
        <f t="shared" si="1"/>
        <v>203232.95600000001</v>
      </c>
      <c r="Y14" s="155"/>
      <c r="Z14" s="155"/>
      <c r="AA14" s="155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166</v>
      </c>
      <c r="AR14" s="155">
        <f t="shared" si="5"/>
        <v>1688.6035999999999</v>
      </c>
      <c r="AS14" s="155">
        <f t="shared" si="2"/>
        <v>203232.95600000001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70"/>
      <c r="H15" s="70"/>
      <c r="I15" s="70"/>
      <c r="J15" s="204">
        <f t="shared" si="3"/>
        <v>0</v>
      </c>
      <c r="K15" s="204">
        <f t="shared" si="0"/>
        <v>0</v>
      </c>
      <c r="L15" s="204">
        <f t="shared" si="0"/>
        <v>0</v>
      </c>
      <c r="M15" s="44"/>
      <c r="N15" s="44"/>
      <c r="O15" s="188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>
        <v>6</v>
      </c>
      <c r="E16" s="69">
        <v>3.6105</v>
      </c>
      <c r="F16" s="69">
        <v>1913.7380784570655</v>
      </c>
      <c r="G16" s="69"/>
      <c r="H16" s="69"/>
      <c r="I16" s="69"/>
      <c r="J16" s="27">
        <f t="shared" si="3"/>
        <v>6</v>
      </c>
      <c r="K16" s="27">
        <f t="shared" si="0"/>
        <v>3.6105</v>
      </c>
      <c r="L16" s="27">
        <f t="shared" si="0"/>
        <v>1913.7380784570655</v>
      </c>
      <c r="M16" s="43"/>
      <c r="N16" s="43"/>
      <c r="O16" s="187"/>
      <c r="P16" s="155">
        <v>229</v>
      </c>
      <c r="Q16" s="155">
        <v>1423.1012000000001</v>
      </c>
      <c r="R16" s="155">
        <v>117610.855</v>
      </c>
      <c r="S16" s="43"/>
      <c r="T16" s="43"/>
      <c r="U16" s="43"/>
      <c r="V16" s="27">
        <f t="shared" si="4"/>
        <v>229</v>
      </c>
      <c r="W16" s="27">
        <f t="shared" si="1"/>
        <v>1423.1012000000001</v>
      </c>
      <c r="X16" s="27">
        <f t="shared" si="1"/>
        <v>117610.855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26</v>
      </c>
      <c r="AI16" s="27">
        <v>16.984400000000001</v>
      </c>
      <c r="AJ16" s="27">
        <v>5591.0349999999999</v>
      </c>
      <c r="AK16" s="27"/>
      <c r="AL16" s="27"/>
      <c r="AM16" s="27"/>
      <c r="AN16" s="27"/>
      <c r="AO16" s="27"/>
      <c r="AP16" s="27"/>
      <c r="AQ16" s="155">
        <f t="shared" si="5"/>
        <v>261</v>
      </c>
      <c r="AR16" s="155">
        <f t="shared" si="5"/>
        <v>1443.6961000000001</v>
      </c>
      <c r="AS16" s="155">
        <f t="shared" si="2"/>
        <v>125115.62807845707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70"/>
      <c r="H17" s="70"/>
      <c r="I17" s="70"/>
      <c r="J17" s="204">
        <f t="shared" si="3"/>
        <v>0</v>
      </c>
      <c r="K17" s="204">
        <f t="shared" si="0"/>
        <v>0</v>
      </c>
      <c r="L17" s="204">
        <f t="shared" si="0"/>
        <v>0</v>
      </c>
      <c r="M17" s="44"/>
      <c r="N17" s="44"/>
      <c r="O17" s="188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/>
      <c r="E18" s="69"/>
      <c r="F18" s="69"/>
      <c r="G18" s="69"/>
      <c r="H18" s="69"/>
      <c r="I18" s="69"/>
      <c r="J18" s="27">
        <f t="shared" si="3"/>
        <v>0</v>
      </c>
      <c r="K18" s="27">
        <f t="shared" si="0"/>
        <v>0</v>
      </c>
      <c r="L18" s="27">
        <f t="shared" si="0"/>
        <v>0</v>
      </c>
      <c r="M18" s="43"/>
      <c r="N18" s="43"/>
      <c r="O18" s="187"/>
      <c r="P18" s="155">
        <v>16</v>
      </c>
      <c r="Q18" s="155">
        <v>47.104799999999997</v>
      </c>
      <c r="R18" s="155">
        <v>5506.65</v>
      </c>
      <c r="S18" s="157"/>
      <c r="T18" s="43"/>
      <c r="U18" s="43"/>
      <c r="V18" s="27">
        <f t="shared" si="4"/>
        <v>16</v>
      </c>
      <c r="W18" s="27">
        <f t="shared" si="1"/>
        <v>47.104799999999997</v>
      </c>
      <c r="X18" s="27">
        <f t="shared" si="1"/>
        <v>5506.65</v>
      </c>
      <c r="Y18" s="155"/>
      <c r="Z18" s="155"/>
      <c r="AA18" s="155"/>
      <c r="AB18" s="27"/>
      <c r="AC18" s="27"/>
      <c r="AD18" s="27"/>
      <c r="AE18" s="27">
        <v>203</v>
      </c>
      <c r="AF18" s="27">
        <v>14.170299999999999</v>
      </c>
      <c r="AG18" s="27">
        <v>17251.37</v>
      </c>
      <c r="AH18" s="27">
        <v>19</v>
      </c>
      <c r="AI18" s="27">
        <v>2.3523000000000001</v>
      </c>
      <c r="AJ18" s="27">
        <v>2542.018</v>
      </c>
      <c r="AK18" s="27"/>
      <c r="AL18" s="27"/>
      <c r="AM18" s="27"/>
      <c r="AN18" s="27"/>
      <c r="AO18" s="27"/>
      <c r="AP18" s="27"/>
      <c r="AQ18" s="155">
        <f t="shared" si="5"/>
        <v>238</v>
      </c>
      <c r="AR18" s="155">
        <f t="shared" si="5"/>
        <v>63.627399999999994</v>
      </c>
      <c r="AS18" s="155">
        <f t="shared" si="2"/>
        <v>25300.037999999997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70"/>
      <c r="H19" s="70"/>
      <c r="I19" s="70"/>
      <c r="J19" s="204">
        <f t="shared" si="3"/>
        <v>0</v>
      </c>
      <c r="K19" s="204">
        <f t="shared" si="0"/>
        <v>0</v>
      </c>
      <c r="L19" s="204">
        <f t="shared" si="0"/>
        <v>0</v>
      </c>
      <c r="M19" s="44"/>
      <c r="N19" s="44"/>
      <c r="O19" s="188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69"/>
      <c r="H20" s="69"/>
      <c r="I20" s="69"/>
      <c r="J20" s="27">
        <f t="shared" si="3"/>
        <v>0</v>
      </c>
      <c r="K20" s="27">
        <f t="shared" si="0"/>
        <v>0</v>
      </c>
      <c r="L20" s="27">
        <f t="shared" si="0"/>
        <v>0</v>
      </c>
      <c r="M20" s="43"/>
      <c r="N20" s="43"/>
      <c r="O20" s="187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70"/>
      <c r="H21" s="70"/>
      <c r="I21" s="70"/>
      <c r="J21" s="204">
        <f t="shared" si="3"/>
        <v>0</v>
      </c>
      <c r="K21" s="204">
        <f t="shared" si="0"/>
        <v>0</v>
      </c>
      <c r="L21" s="204">
        <f t="shared" si="0"/>
        <v>0</v>
      </c>
      <c r="M21" s="44"/>
      <c r="N21" s="44"/>
      <c r="O21" s="188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69"/>
      <c r="H22" s="69"/>
      <c r="I22" s="69"/>
      <c r="J22" s="27">
        <f t="shared" si="3"/>
        <v>0</v>
      </c>
      <c r="K22" s="27">
        <f t="shared" si="3"/>
        <v>0</v>
      </c>
      <c r="L22" s="27">
        <f t="shared" si="3"/>
        <v>0</v>
      </c>
      <c r="M22" s="43">
        <v>8</v>
      </c>
      <c r="N22" s="43">
        <v>3.18</v>
      </c>
      <c r="O22" s="187">
        <v>129.399</v>
      </c>
      <c r="P22" s="155">
        <v>462</v>
      </c>
      <c r="Q22" s="155">
        <v>1152.989</v>
      </c>
      <c r="R22" s="155">
        <v>110756.899</v>
      </c>
      <c r="S22" s="43"/>
      <c r="T22" s="43"/>
      <c r="U22" s="43"/>
      <c r="V22" s="27">
        <f t="shared" si="4"/>
        <v>462</v>
      </c>
      <c r="W22" s="27">
        <f t="shared" si="1"/>
        <v>1152.989</v>
      </c>
      <c r="X22" s="27">
        <f t="shared" si="1"/>
        <v>110756.899</v>
      </c>
      <c r="Y22" s="155"/>
      <c r="Z22" s="155"/>
      <c r="AA22" s="155"/>
      <c r="AB22" s="27">
        <v>1</v>
      </c>
      <c r="AC22" s="27">
        <v>2.0419999999999998</v>
      </c>
      <c r="AD22" s="27">
        <v>76.486999999999995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471</v>
      </c>
      <c r="AR22" s="155">
        <f t="shared" si="5"/>
        <v>1158.211</v>
      </c>
      <c r="AS22" s="155">
        <f t="shared" si="5"/>
        <v>110962.785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70"/>
      <c r="H23" s="70"/>
      <c r="I23" s="70"/>
      <c r="J23" s="204">
        <f t="shared" si="3"/>
        <v>0</v>
      </c>
      <c r="K23" s="204">
        <f t="shared" si="3"/>
        <v>0</v>
      </c>
      <c r="L23" s="204">
        <f t="shared" si="3"/>
        <v>0</v>
      </c>
      <c r="M23" s="44"/>
      <c r="N23" s="44"/>
      <c r="O23" s="188"/>
      <c r="P23" s="156">
        <v>1</v>
      </c>
      <c r="Q23" s="156">
        <v>1.6120000000000001</v>
      </c>
      <c r="R23" s="156">
        <v>55.856000000000002</v>
      </c>
      <c r="S23" s="44"/>
      <c r="T23" s="44"/>
      <c r="U23" s="44"/>
      <c r="V23" s="204">
        <f t="shared" si="4"/>
        <v>1</v>
      </c>
      <c r="W23" s="204">
        <f t="shared" si="1"/>
        <v>1.6120000000000001</v>
      </c>
      <c r="X23" s="204">
        <f t="shared" si="1"/>
        <v>55.856000000000002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1</v>
      </c>
      <c r="AR23" s="50">
        <f t="shared" si="5"/>
        <v>1.6120000000000001</v>
      </c>
      <c r="AS23" s="50">
        <f t="shared" si="5"/>
        <v>55.856000000000002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69"/>
      <c r="H24" s="69"/>
      <c r="I24" s="69"/>
      <c r="J24" s="27">
        <f t="shared" si="3"/>
        <v>0</v>
      </c>
      <c r="K24" s="27">
        <f t="shared" si="3"/>
        <v>0</v>
      </c>
      <c r="L24" s="27">
        <f t="shared" si="3"/>
        <v>0</v>
      </c>
      <c r="M24" s="43">
        <v>24</v>
      </c>
      <c r="N24" s="43">
        <v>270.08499999999998</v>
      </c>
      <c r="O24" s="187">
        <v>25153.975999999999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24</v>
      </c>
      <c r="AR24" s="155">
        <f t="shared" si="5"/>
        <v>270.08499999999998</v>
      </c>
      <c r="AS24" s="155">
        <f t="shared" si="5"/>
        <v>25153.975999999999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70"/>
      <c r="H25" s="70"/>
      <c r="I25" s="70"/>
      <c r="J25" s="204">
        <f t="shared" si="3"/>
        <v>0</v>
      </c>
      <c r="K25" s="204">
        <f t="shared" si="3"/>
        <v>0</v>
      </c>
      <c r="L25" s="204">
        <f t="shared" si="3"/>
        <v>0</v>
      </c>
      <c r="M25" s="44">
        <v>13</v>
      </c>
      <c r="N25" s="44">
        <v>196.6465</v>
      </c>
      <c r="O25" s="188">
        <v>19581.487000000001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13</v>
      </c>
      <c r="AR25" s="50">
        <f t="shared" si="5"/>
        <v>196.6465</v>
      </c>
      <c r="AS25" s="50">
        <f t="shared" si="5"/>
        <v>19581.487000000001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69"/>
      <c r="H26" s="69"/>
      <c r="I26" s="69"/>
      <c r="J26" s="27">
        <f t="shared" si="3"/>
        <v>0</v>
      </c>
      <c r="K26" s="27">
        <f t="shared" si="3"/>
        <v>0</v>
      </c>
      <c r="L26" s="27">
        <f t="shared" si="3"/>
        <v>0</v>
      </c>
      <c r="M26" s="43"/>
      <c r="N26" s="43"/>
      <c r="O26" s="187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70"/>
      <c r="H27" s="70"/>
      <c r="I27" s="70"/>
      <c r="J27" s="204">
        <f t="shared" si="3"/>
        <v>0</v>
      </c>
      <c r="K27" s="204">
        <f t="shared" si="3"/>
        <v>0</v>
      </c>
      <c r="L27" s="204">
        <f t="shared" si="3"/>
        <v>0</v>
      </c>
      <c r="M27" s="44"/>
      <c r="N27" s="44"/>
      <c r="O27" s="188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69"/>
      <c r="H28" s="69"/>
      <c r="I28" s="69"/>
      <c r="J28" s="27">
        <f t="shared" si="3"/>
        <v>0</v>
      </c>
      <c r="K28" s="27">
        <f t="shared" si="3"/>
        <v>0</v>
      </c>
      <c r="L28" s="27">
        <f t="shared" si="3"/>
        <v>0</v>
      </c>
      <c r="M28" s="43"/>
      <c r="N28" s="43"/>
      <c r="O28" s="187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70"/>
      <c r="H29" s="70"/>
      <c r="I29" s="70"/>
      <c r="J29" s="204">
        <f t="shared" si="3"/>
        <v>0</v>
      </c>
      <c r="K29" s="204">
        <f t="shared" si="3"/>
        <v>0</v>
      </c>
      <c r="L29" s="204">
        <f t="shared" si="3"/>
        <v>0</v>
      </c>
      <c r="M29" s="44"/>
      <c r="N29" s="44"/>
      <c r="O29" s="188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>
        <v>51</v>
      </c>
      <c r="E30" s="69">
        <v>10.5543</v>
      </c>
      <c r="F30" s="158">
        <v>7103.2548038267196</v>
      </c>
      <c r="G30" s="69">
        <v>39</v>
      </c>
      <c r="H30" s="69">
        <v>7.9149000000000003</v>
      </c>
      <c r="I30" s="69">
        <v>4877.6270000000004</v>
      </c>
      <c r="J30" s="27">
        <f t="shared" si="3"/>
        <v>90</v>
      </c>
      <c r="K30" s="27">
        <f t="shared" si="3"/>
        <v>18.469200000000001</v>
      </c>
      <c r="L30" s="27">
        <f t="shared" si="3"/>
        <v>11980.88180382672</v>
      </c>
      <c r="M30" s="43"/>
      <c r="N30" s="43"/>
      <c r="O30" s="187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169</v>
      </c>
      <c r="Z30" s="155">
        <v>5.0076000000000001</v>
      </c>
      <c r="AA30" s="155">
        <v>1328.4290000000001</v>
      </c>
      <c r="AB30" s="27">
        <v>529</v>
      </c>
      <c r="AC30" s="27">
        <v>10.397399999999999</v>
      </c>
      <c r="AD30" s="27">
        <v>5444.7250000000004</v>
      </c>
      <c r="AE30" s="27"/>
      <c r="AF30" s="27"/>
      <c r="AG30" s="27"/>
      <c r="AH30" s="27">
        <v>101</v>
      </c>
      <c r="AI30" s="27">
        <v>8.8123000000000005</v>
      </c>
      <c r="AJ30" s="27">
        <v>8232.9639999999999</v>
      </c>
      <c r="AK30" s="27">
        <v>155</v>
      </c>
      <c r="AL30" s="27">
        <v>9.0520999999999994</v>
      </c>
      <c r="AM30" s="27">
        <v>4247.7790000000005</v>
      </c>
      <c r="AN30" s="27">
        <v>375</v>
      </c>
      <c r="AO30" s="27">
        <v>37.070450000000001</v>
      </c>
      <c r="AP30" s="27">
        <v>23244.649000000001</v>
      </c>
      <c r="AQ30" s="155">
        <f t="shared" si="5"/>
        <v>1419</v>
      </c>
      <c r="AR30" s="155">
        <f t="shared" si="5"/>
        <v>88.809050000000013</v>
      </c>
      <c r="AS30" s="155">
        <f t="shared" si="5"/>
        <v>54479.427803826722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70"/>
      <c r="H31" s="70"/>
      <c r="I31" s="70"/>
      <c r="J31" s="204">
        <f t="shared" si="3"/>
        <v>0</v>
      </c>
      <c r="K31" s="204">
        <f t="shared" si="3"/>
        <v>0</v>
      </c>
      <c r="L31" s="204">
        <f t="shared" si="3"/>
        <v>0</v>
      </c>
      <c r="M31" s="44"/>
      <c r="N31" s="44"/>
      <c r="O31" s="188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69"/>
      <c r="H32" s="69"/>
      <c r="I32" s="69"/>
      <c r="J32" s="27">
        <f t="shared" si="3"/>
        <v>0</v>
      </c>
      <c r="K32" s="27">
        <f t="shared" si="3"/>
        <v>0</v>
      </c>
      <c r="L32" s="27">
        <f t="shared" si="3"/>
        <v>0</v>
      </c>
      <c r="M32" s="43">
        <v>57</v>
      </c>
      <c r="N32" s="43">
        <v>25.7135</v>
      </c>
      <c r="O32" s="187">
        <v>10156.358</v>
      </c>
      <c r="P32" s="155">
        <v>145</v>
      </c>
      <c r="Q32" s="155">
        <v>2371.3155999999999</v>
      </c>
      <c r="R32" s="155">
        <v>258124.39499999999</v>
      </c>
      <c r="S32" s="43"/>
      <c r="T32" s="43"/>
      <c r="U32" s="43"/>
      <c r="V32" s="27">
        <f t="shared" si="4"/>
        <v>145</v>
      </c>
      <c r="W32" s="27">
        <f t="shared" si="1"/>
        <v>2371.3155999999999</v>
      </c>
      <c r="X32" s="27">
        <f t="shared" si="1"/>
        <v>258124.39499999999</v>
      </c>
      <c r="Y32" s="155">
        <v>106</v>
      </c>
      <c r="Z32" s="155">
        <v>1676.3903</v>
      </c>
      <c r="AA32" s="155">
        <v>107711.226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308</v>
      </c>
      <c r="AR32" s="155">
        <f t="shared" si="5"/>
        <v>4073.4193999999998</v>
      </c>
      <c r="AS32" s="155">
        <f t="shared" si="5"/>
        <v>375991.97899999993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70"/>
      <c r="H33" s="70"/>
      <c r="I33" s="70"/>
      <c r="J33" s="204">
        <f t="shared" si="3"/>
        <v>0</v>
      </c>
      <c r="K33" s="204">
        <f t="shared" si="3"/>
        <v>0</v>
      </c>
      <c r="L33" s="204">
        <f t="shared" si="3"/>
        <v>0</v>
      </c>
      <c r="M33" s="44">
        <v>1</v>
      </c>
      <c r="N33" s="44">
        <v>1.6717</v>
      </c>
      <c r="O33" s="188">
        <v>1870.4849999999999</v>
      </c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1</v>
      </c>
      <c r="AR33" s="50">
        <f t="shared" si="5"/>
        <v>1.6717</v>
      </c>
      <c r="AS33" s="50">
        <f t="shared" si="5"/>
        <v>1870.4849999999999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69">
        <v>12</v>
      </c>
      <c r="H34" s="69">
        <v>0.49380000000000002</v>
      </c>
      <c r="I34" s="69">
        <v>632.27700000000004</v>
      </c>
      <c r="J34" s="27">
        <f t="shared" si="3"/>
        <v>12</v>
      </c>
      <c r="K34" s="27">
        <f t="shared" si="3"/>
        <v>0.49380000000000002</v>
      </c>
      <c r="L34" s="27">
        <f t="shared" si="3"/>
        <v>632.27700000000004</v>
      </c>
      <c r="M34" s="43">
        <v>79</v>
      </c>
      <c r="N34" s="43">
        <v>7.8453999999999997</v>
      </c>
      <c r="O34" s="187">
        <v>2838.328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115</v>
      </c>
      <c r="AC34" s="27">
        <v>8.0548999999999999</v>
      </c>
      <c r="AD34" s="27">
        <v>1728.7349999999999</v>
      </c>
      <c r="AE34" s="27"/>
      <c r="AF34" s="27"/>
      <c r="AG34" s="27"/>
      <c r="AH34" s="27">
        <v>42</v>
      </c>
      <c r="AI34" s="27">
        <v>8.9732000000000003</v>
      </c>
      <c r="AJ34" s="27">
        <v>3427.7759999999998</v>
      </c>
      <c r="AK34" s="27">
        <v>3</v>
      </c>
      <c r="AL34" s="27">
        <v>0.127</v>
      </c>
      <c r="AM34" s="27">
        <v>98.835999999999999</v>
      </c>
      <c r="AN34" s="27">
        <v>14</v>
      </c>
      <c r="AO34" s="27">
        <v>0.15260000000000001</v>
      </c>
      <c r="AP34" s="27">
        <v>107.17</v>
      </c>
      <c r="AQ34" s="155">
        <f t="shared" si="5"/>
        <v>265</v>
      </c>
      <c r="AR34" s="155">
        <f t="shared" si="5"/>
        <v>25.646899999999999</v>
      </c>
      <c r="AS34" s="155">
        <f t="shared" si="5"/>
        <v>8833.1219999999994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70"/>
      <c r="H35" s="70"/>
      <c r="I35" s="70"/>
      <c r="J35" s="204">
        <f t="shared" si="3"/>
        <v>0</v>
      </c>
      <c r="K35" s="204">
        <f t="shared" si="3"/>
        <v>0</v>
      </c>
      <c r="L35" s="204">
        <f t="shared" si="3"/>
        <v>0</v>
      </c>
      <c r="M35" s="44"/>
      <c r="N35" s="44"/>
      <c r="O35" s="188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69"/>
      <c r="H36" s="69"/>
      <c r="I36" s="69"/>
      <c r="J36" s="27">
        <f t="shared" si="3"/>
        <v>0</v>
      </c>
      <c r="K36" s="27">
        <f t="shared" si="3"/>
        <v>0</v>
      </c>
      <c r="L36" s="27">
        <f t="shared" si="3"/>
        <v>0</v>
      </c>
      <c r="M36" s="43"/>
      <c r="N36" s="43"/>
      <c r="O36" s="187"/>
      <c r="P36" s="155">
        <v>10</v>
      </c>
      <c r="Q36" s="155">
        <v>9.7149999999999999</v>
      </c>
      <c r="R36" s="155">
        <v>855.62099999999998</v>
      </c>
      <c r="S36" s="43"/>
      <c r="T36" s="43"/>
      <c r="U36" s="43"/>
      <c r="V36" s="27">
        <f t="shared" si="4"/>
        <v>10</v>
      </c>
      <c r="W36" s="27">
        <f t="shared" si="1"/>
        <v>9.7149999999999999</v>
      </c>
      <c r="X36" s="27">
        <f t="shared" si="1"/>
        <v>855.62099999999998</v>
      </c>
      <c r="Y36" s="155">
        <v>5</v>
      </c>
      <c r="Z36" s="155">
        <v>3.093</v>
      </c>
      <c r="AA36" s="155">
        <v>258.97899999999998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15</v>
      </c>
      <c r="AR36" s="155">
        <f t="shared" si="5"/>
        <v>12.808</v>
      </c>
      <c r="AS36" s="155">
        <f t="shared" si="5"/>
        <v>1114.5999999999999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70"/>
      <c r="H37" s="70"/>
      <c r="I37" s="70"/>
      <c r="J37" s="204">
        <f t="shared" si="3"/>
        <v>0</v>
      </c>
      <c r="K37" s="204">
        <f t="shared" si="3"/>
        <v>0</v>
      </c>
      <c r="L37" s="204">
        <f t="shared" si="3"/>
        <v>0</v>
      </c>
      <c r="M37" s="44"/>
      <c r="N37" s="44"/>
      <c r="O37" s="188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15</v>
      </c>
      <c r="E38" s="69">
        <v>1.6094999999999999</v>
      </c>
      <c r="F38" s="159">
        <v>975.37162127146962</v>
      </c>
      <c r="G38" s="69"/>
      <c r="H38" s="69"/>
      <c r="I38" s="69"/>
      <c r="J38" s="27">
        <f t="shared" si="3"/>
        <v>15</v>
      </c>
      <c r="K38" s="27">
        <f t="shared" si="3"/>
        <v>1.6094999999999999</v>
      </c>
      <c r="L38" s="27">
        <f t="shared" si="3"/>
        <v>975.37162127146962</v>
      </c>
      <c r="M38" s="43">
        <v>109</v>
      </c>
      <c r="N38" s="43">
        <v>525.39</v>
      </c>
      <c r="O38" s="187">
        <v>16824.205999999998</v>
      </c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>
        <v>137</v>
      </c>
      <c r="Z38" s="155">
        <v>745.14</v>
      </c>
      <c r="AA38" s="155">
        <v>24742.713</v>
      </c>
      <c r="AB38" s="27">
        <v>180</v>
      </c>
      <c r="AC38" s="27">
        <v>538.5412</v>
      </c>
      <c r="AD38" s="27">
        <v>16747.330999999998</v>
      </c>
      <c r="AE38" s="27"/>
      <c r="AF38" s="27"/>
      <c r="AG38" s="27"/>
      <c r="AH38" s="27">
        <v>3</v>
      </c>
      <c r="AI38" s="27">
        <v>2.1949999999999998</v>
      </c>
      <c r="AJ38" s="27">
        <v>397.33499999999998</v>
      </c>
      <c r="AK38" s="27"/>
      <c r="AL38" s="27"/>
      <c r="AM38" s="27"/>
      <c r="AN38" s="27"/>
      <c r="AO38" s="27"/>
      <c r="AP38" s="27"/>
      <c r="AQ38" s="155">
        <f t="shared" si="5"/>
        <v>444</v>
      </c>
      <c r="AR38" s="155">
        <f t="shared" si="5"/>
        <v>1812.8756999999998</v>
      </c>
      <c r="AS38" s="155">
        <f t="shared" si="5"/>
        <v>59686.956621271464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70"/>
      <c r="H39" s="70"/>
      <c r="I39" s="70"/>
      <c r="J39" s="204">
        <f t="shared" si="3"/>
        <v>0</v>
      </c>
      <c r="K39" s="204">
        <f t="shared" si="3"/>
        <v>0</v>
      </c>
      <c r="L39" s="204">
        <f t="shared" si="3"/>
        <v>0</v>
      </c>
      <c r="M39" s="44"/>
      <c r="N39" s="44"/>
      <c r="O39" s="188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69"/>
      <c r="H40" s="69"/>
      <c r="I40" s="69"/>
      <c r="J40" s="27">
        <f t="shared" si="3"/>
        <v>0</v>
      </c>
      <c r="K40" s="27">
        <f t="shared" si="3"/>
        <v>0</v>
      </c>
      <c r="L40" s="27">
        <f t="shared" si="3"/>
        <v>0</v>
      </c>
      <c r="M40" s="43"/>
      <c r="N40" s="43"/>
      <c r="O40" s="187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70"/>
      <c r="H41" s="70"/>
      <c r="I41" s="70"/>
      <c r="J41" s="204">
        <f t="shared" si="3"/>
        <v>0</v>
      </c>
      <c r="K41" s="204">
        <f t="shared" si="3"/>
        <v>0</v>
      </c>
      <c r="L41" s="204">
        <f t="shared" si="3"/>
        <v>0</v>
      </c>
      <c r="M41" s="44"/>
      <c r="N41" s="44"/>
      <c r="O41" s="188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/>
      <c r="E42" s="69"/>
      <c r="F42" s="69"/>
      <c r="G42" s="69">
        <v>1</v>
      </c>
      <c r="H42" s="69">
        <v>19.7178</v>
      </c>
      <c r="I42" s="69">
        <v>6369.3370000000004</v>
      </c>
      <c r="J42" s="27">
        <f t="shared" si="3"/>
        <v>1</v>
      </c>
      <c r="K42" s="27">
        <f t="shared" si="3"/>
        <v>19.7178</v>
      </c>
      <c r="L42" s="27">
        <f t="shared" si="3"/>
        <v>6369.3370000000004</v>
      </c>
      <c r="M42" s="43">
        <v>21</v>
      </c>
      <c r="N42" s="43">
        <v>509.20979999999997</v>
      </c>
      <c r="O42" s="187">
        <v>183453.179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22</v>
      </c>
      <c r="AR42" s="155">
        <f t="shared" si="5"/>
        <v>528.92759999999998</v>
      </c>
      <c r="AS42" s="155">
        <f t="shared" si="5"/>
        <v>189822.516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6</v>
      </c>
      <c r="E43" s="70">
        <v>115.7752</v>
      </c>
      <c r="F43" s="45">
        <v>38488.178350377588</v>
      </c>
      <c r="G43" s="70">
        <v>9</v>
      </c>
      <c r="H43" s="70">
        <v>206.12780000000001</v>
      </c>
      <c r="I43" s="70">
        <v>74825.933999999994</v>
      </c>
      <c r="J43" s="204">
        <f t="shared" si="3"/>
        <v>15</v>
      </c>
      <c r="K43" s="204">
        <f t="shared" si="3"/>
        <v>321.90300000000002</v>
      </c>
      <c r="L43" s="204">
        <f t="shared" si="3"/>
        <v>113314.11235037757</v>
      </c>
      <c r="M43" s="44">
        <v>16</v>
      </c>
      <c r="N43" s="44">
        <v>282.88560000000001</v>
      </c>
      <c r="O43" s="188">
        <v>35191.031999999999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31</v>
      </c>
      <c r="AR43" s="50">
        <f t="shared" si="5"/>
        <v>604.78860000000009</v>
      </c>
      <c r="AS43" s="50">
        <f t="shared" si="5"/>
        <v>148505.14435037758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69"/>
      <c r="H44" s="69"/>
      <c r="I44" s="69"/>
      <c r="J44" s="27">
        <f t="shared" si="3"/>
        <v>0</v>
      </c>
      <c r="K44" s="27">
        <f t="shared" si="3"/>
        <v>0</v>
      </c>
      <c r="L44" s="27">
        <f t="shared" si="3"/>
        <v>0</v>
      </c>
      <c r="M44" s="43">
        <v>3</v>
      </c>
      <c r="N44" s="43">
        <v>0.13159999999999999</v>
      </c>
      <c r="O44" s="187">
        <v>26.936</v>
      </c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3</v>
      </c>
      <c r="AR44" s="155">
        <f t="shared" si="5"/>
        <v>0.13159999999999999</v>
      </c>
      <c r="AS44" s="155">
        <f t="shared" si="5"/>
        <v>26.936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70"/>
      <c r="H45" s="70"/>
      <c r="I45" s="70"/>
      <c r="J45" s="204">
        <f t="shared" si="3"/>
        <v>0</v>
      </c>
      <c r="K45" s="204">
        <f t="shared" si="3"/>
        <v>0</v>
      </c>
      <c r="L45" s="204">
        <f t="shared" si="3"/>
        <v>0</v>
      </c>
      <c r="M45" s="44"/>
      <c r="N45" s="44"/>
      <c r="O45" s="188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69"/>
      <c r="H46" s="69"/>
      <c r="I46" s="69"/>
      <c r="J46" s="27">
        <f t="shared" si="3"/>
        <v>0</v>
      </c>
      <c r="K46" s="27">
        <f t="shared" si="3"/>
        <v>0</v>
      </c>
      <c r="L46" s="27">
        <f t="shared" si="3"/>
        <v>0</v>
      </c>
      <c r="M46" s="43"/>
      <c r="N46" s="43"/>
      <c r="O46" s="187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70"/>
      <c r="H47" s="70"/>
      <c r="I47" s="70"/>
      <c r="J47" s="204">
        <f t="shared" si="3"/>
        <v>0</v>
      </c>
      <c r="K47" s="204">
        <f t="shared" si="3"/>
        <v>0</v>
      </c>
      <c r="L47" s="204">
        <f t="shared" si="3"/>
        <v>0</v>
      </c>
      <c r="M47" s="44"/>
      <c r="N47" s="44"/>
      <c r="O47" s="188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69"/>
      <c r="H48" s="69"/>
      <c r="I48" s="69"/>
      <c r="J48" s="27">
        <f t="shared" si="3"/>
        <v>0</v>
      </c>
      <c r="K48" s="27">
        <f t="shared" si="3"/>
        <v>0</v>
      </c>
      <c r="L48" s="27">
        <f t="shared" si="3"/>
        <v>0</v>
      </c>
      <c r="M48" s="43"/>
      <c r="N48" s="43"/>
      <c r="O48" s="187"/>
      <c r="P48" s="155"/>
      <c r="Q48" s="155"/>
      <c r="R48" s="155"/>
      <c r="S48" s="160"/>
      <c r="T48" s="43"/>
      <c r="U48" s="43"/>
      <c r="V48" s="27">
        <f t="shared" si="4"/>
        <v>0</v>
      </c>
      <c r="W48" s="27">
        <f t="shared" si="1"/>
        <v>0</v>
      </c>
      <c r="X48" s="27">
        <f t="shared" si="1"/>
        <v>0</v>
      </c>
      <c r="Y48" s="155"/>
      <c r="Z48" s="155"/>
      <c r="AA48" s="155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0</v>
      </c>
      <c r="AR48" s="155">
        <f t="shared" si="5"/>
        <v>0</v>
      </c>
      <c r="AS48" s="155">
        <f t="shared" si="5"/>
        <v>0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70"/>
      <c r="H49" s="70"/>
      <c r="I49" s="70"/>
      <c r="J49" s="204">
        <f t="shared" si="3"/>
        <v>0</v>
      </c>
      <c r="K49" s="204">
        <f t="shared" si="3"/>
        <v>0</v>
      </c>
      <c r="L49" s="204">
        <f t="shared" si="3"/>
        <v>0</v>
      </c>
      <c r="M49" s="44"/>
      <c r="N49" s="44"/>
      <c r="O49" s="188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/>
      <c r="E50" s="69"/>
      <c r="F50" s="69"/>
      <c r="G50" s="69"/>
      <c r="H50" s="69"/>
      <c r="I50" s="69"/>
      <c r="J50" s="27">
        <f t="shared" si="3"/>
        <v>0</v>
      </c>
      <c r="K50" s="27">
        <f t="shared" si="3"/>
        <v>0</v>
      </c>
      <c r="L50" s="27">
        <f t="shared" si="3"/>
        <v>0</v>
      </c>
      <c r="M50" s="43"/>
      <c r="N50" s="43"/>
      <c r="O50" s="187"/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0</v>
      </c>
      <c r="AR50" s="155">
        <f t="shared" si="5"/>
        <v>0</v>
      </c>
      <c r="AS50" s="155">
        <f t="shared" si="5"/>
        <v>0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/>
      <c r="E51" s="70"/>
      <c r="F51" s="70"/>
      <c r="G51" s="70"/>
      <c r="H51" s="70"/>
      <c r="I51" s="70"/>
      <c r="J51" s="204">
        <f t="shared" si="3"/>
        <v>0</v>
      </c>
      <c r="K51" s="204">
        <f t="shared" si="3"/>
        <v>0</v>
      </c>
      <c r="L51" s="204">
        <f t="shared" si="3"/>
        <v>0</v>
      </c>
      <c r="M51" s="44"/>
      <c r="N51" s="44"/>
      <c r="O51" s="188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69"/>
      <c r="H52" s="69"/>
      <c r="I52" s="69"/>
      <c r="J52" s="27">
        <f t="shared" si="3"/>
        <v>0</v>
      </c>
      <c r="K52" s="27">
        <f t="shared" si="3"/>
        <v>0</v>
      </c>
      <c r="L52" s="27">
        <f t="shared" si="3"/>
        <v>0</v>
      </c>
      <c r="M52" s="43"/>
      <c r="N52" s="43"/>
      <c r="O52" s="187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70"/>
      <c r="H53" s="70"/>
      <c r="I53" s="70"/>
      <c r="J53" s="204">
        <f t="shared" si="3"/>
        <v>0</v>
      </c>
      <c r="K53" s="204">
        <f t="shared" si="3"/>
        <v>0</v>
      </c>
      <c r="L53" s="204">
        <f t="shared" si="3"/>
        <v>0</v>
      </c>
      <c r="M53" s="44">
        <v>2</v>
      </c>
      <c r="N53" s="44">
        <v>33.9955</v>
      </c>
      <c r="O53" s="188">
        <v>8776.8529999999992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2</v>
      </c>
      <c r="AR53" s="50">
        <f t="shared" si="5"/>
        <v>33.9955</v>
      </c>
      <c r="AS53" s="50">
        <f t="shared" si="5"/>
        <v>8776.8529999999992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69"/>
      <c r="H54" s="69"/>
      <c r="I54" s="69"/>
      <c r="J54" s="27">
        <f t="shared" si="3"/>
        <v>0</v>
      </c>
      <c r="K54" s="27">
        <f t="shared" si="3"/>
        <v>0</v>
      </c>
      <c r="L54" s="27">
        <f t="shared" si="3"/>
        <v>0</v>
      </c>
      <c r="M54" s="43"/>
      <c r="N54" s="43"/>
      <c r="O54" s="187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>
        <v>15</v>
      </c>
      <c r="AO54" s="27">
        <v>0.64500000000000002</v>
      </c>
      <c r="AP54" s="27">
        <v>880.32</v>
      </c>
      <c r="AQ54" s="155">
        <f t="shared" si="5"/>
        <v>15</v>
      </c>
      <c r="AR54" s="155">
        <f t="shared" si="5"/>
        <v>0.64500000000000002</v>
      </c>
      <c r="AS54" s="155">
        <f t="shared" si="5"/>
        <v>880.32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70"/>
      <c r="H55" s="70"/>
      <c r="I55" s="70"/>
      <c r="J55" s="204">
        <f t="shared" si="3"/>
        <v>0</v>
      </c>
      <c r="K55" s="204">
        <f t="shared" si="3"/>
        <v>0</v>
      </c>
      <c r="L55" s="204">
        <f t="shared" si="3"/>
        <v>0</v>
      </c>
      <c r="M55" s="44"/>
      <c r="N55" s="44"/>
      <c r="O55" s="188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69"/>
      <c r="H56" s="69"/>
      <c r="I56" s="69"/>
      <c r="J56" s="27">
        <f t="shared" si="3"/>
        <v>0</v>
      </c>
      <c r="K56" s="27">
        <f t="shared" si="3"/>
        <v>0</v>
      </c>
      <c r="L56" s="27">
        <f t="shared" si="3"/>
        <v>0</v>
      </c>
      <c r="M56" s="43"/>
      <c r="N56" s="43"/>
      <c r="O56" s="187"/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0</v>
      </c>
      <c r="AR56" s="155">
        <f t="shared" si="5"/>
        <v>0</v>
      </c>
      <c r="AS56" s="155">
        <f t="shared" si="5"/>
        <v>0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70"/>
      <c r="H57" s="70"/>
      <c r="I57" s="70"/>
      <c r="J57" s="204">
        <f t="shared" si="3"/>
        <v>0</v>
      </c>
      <c r="K57" s="204">
        <f t="shared" si="3"/>
        <v>0</v>
      </c>
      <c r="L57" s="204">
        <f t="shared" si="3"/>
        <v>0</v>
      </c>
      <c r="M57" s="44"/>
      <c r="N57" s="44"/>
      <c r="O57" s="188"/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0</v>
      </c>
      <c r="AR57" s="50">
        <f t="shared" si="5"/>
        <v>0</v>
      </c>
      <c r="AS57" s="50">
        <f t="shared" si="5"/>
        <v>0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71"/>
      <c r="H58" s="71"/>
      <c r="I58" s="71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46">
        <v>962</v>
      </c>
      <c r="N58" s="46">
        <v>27.487200000000001</v>
      </c>
      <c r="O58" s="198">
        <v>15142.505999999999</v>
      </c>
      <c r="P58" s="161"/>
      <c r="Q58" s="161"/>
      <c r="R58" s="161"/>
      <c r="S58" s="56"/>
      <c r="T58" s="56"/>
      <c r="U58" s="46"/>
      <c r="V58" s="27">
        <f t="shared" si="4"/>
        <v>0</v>
      </c>
      <c r="W58" s="27">
        <f t="shared" si="1"/>
        <v>0</v>
      </c>
      <c r="X58" s="27">
        <f t="shared" si="1"/>
        <v>0</v>
      </c>
      <c r="Y58" s="161">
        <v>323</v>
      </c>
      <c r="Z58" s="161">
        <v>501.38099999999997</v>
      </c>
      <c r="AA58" s="161">
        <v>222989.12599999999</v>
      </c>
      <c r="AB58" s="36">
        <v>618</v>
      </c>
      <c r="AC58" s="36">
        <v>168.73830000000001</v>
      </c>
      <c r="AD58" s="36">
        <v>76241.944000000003</v>
      </c>
      <c r="AE58" s="36"/>
      <c r="AF58" s="36"/>
      <c r="AG58" s="36"/>
      <c r="AH58" s="36">
        <v>1</v>
      </c>
      <c r="AI58" s="36">
        <v>1.1299999999999999E-2</v>
      </c>
      <c r="AJ58" s="36">
        <v>6.1219999999999999</v>
      </c>
      <c r="AK58" s="36">
        <v>68</v>
      </c>
      <c r="AL58" s="36">
        <v>3.2256999999999998</v>
      </c>
      <c r="AM58" s="36">
        <v>2078.933</v>
      </c>
      <c r="AN58" s="36">
        <v>372</v>
      </c>
      <c r="AO58" s="36">
        <v>4.8125400000000003</v>
      </c>
      <c r="AP58" s="36">
        <v>22986.61</v>
      </c>
      <c r="AQ58" s="155">
        <f t="shared" ref="AQ58:AS71" si="7">SUM(J58,M58,V58,Y58,AB58,AE58,AH58,AK58,AN58)</f>
        <v>2344</v>
      </c>
      <c r="AR58" s="155">
        <f t="shared" si="7"/>
        <v>705.65603999999996</v>
      </c>
      <c r="AS58" s="155">
        <f t="shared" si="7"/>
        <v>339445.24099999998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72"/>
      <c r="H59" s="72"/>
      <c r="I59" s="72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12"/>
      <c r="N59" s="112"/>
      <c r="O59" s="193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39"/>
      <c r="AL59" s="173"/>
      <c r="AM59" s="139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70"/>
      <c r="H60" s="70"/>
      <c r="I60" s="70"/>
      <c r="J60" s="185">
        <f t="shared" si="6"/>
        <v>0</v>
      </c>
      <c r="K60" s="185">
        <f t="shared" si="6"/>
        <v>0</v>
      </c>
      <c r="L60" s="185">
        <f t="shared" si="6"/>
        <v>0</v>
      </c>
      <c r="M60" s="44">
        <v>43</v>
      </c>
      <c r="N60" s="44">
        <v>0.99619999999999997</v>
      </c>
      <c r="O60" s="188">
        <v>1778.2339999999999</v>
      </c>
      <c r="P60" s="156"/>
      <c r="Q60" s="156"/>
      <c r="R60" s="156"/>
      <c r="S60" s="44"/>
      <c r="T60" s="44"/>
      <c r="U60" s="44"/>
      <c r="V60" s="185">
        <f t="shared" si="4"/>
        <v>0</v>
      </c>
      <c r="W60" s="185">
        <f t="shared" si="1"/>
        <v>0</v>
      </c>
      <c r="X60" s="185">
        <f t="shared" si="1"/>
        <v>0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43</v>
      </c>
      <c r="AR60" s="50">
        <f t="shared" si="7"/>
        <v>0.99619999999999997</v>
      </c>
      <c r="AS60" s="50">
        <f t="shared" si="7"/>
        <v>1778.2339999999999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8">+D6+D8+D10+D12+D14+D16+D18+D20+D22+D24+D26+D28+D30+D32+D34+D36+D38+D40+D42+D44+D46+D48+D50+D52+D54+D56+D58</f>
        <v>72</v>
      </c>
      <c r="E61" s="69">
        <f t="shared" si="8"/>
        <v>15.7743</v>
      </c>
      <c r="F61" s="69">
        <f t="shared" si="8"/>
        <v>9992.3645035552545</v>
      </c>
      <c r="G61" s="69">
        <f t="shared" si="8"/>
        <v>52</v>
      </c>
      <c r="H61" s="69">
        <f t="shared" si="8"/>
        <v>28.1265</v>
      </c>
      <c r="I61" s="69">
        <f t="shared" si="8"/>
        <v>11879.241000000002</v>
      </c>
      <c r="J61" s="27">
        <f t="shared" si="6"/>
        <v>124</v>
      </c>
      <c r="K61" s="27">
        <f t="shared" si="6"/>
        <v>43.900800000000004</v>
      </c>
      <c r="L61" s="27">
        <f t="shared" si="6"/>
        <v>21871.605503555256</v>
      </c>
      <c r="M61" s="43">
        <f t="shared" ref="M61:R61" si="9">+M6+M8+M10+M12+M14+M16+M18+M20+M22+M24+M26+M28+M30+M32+M34+M36+M38+M40+M42+M44+M46+M48+M50+M52+M54+M56+M58</f>
        <v>1263</v>
      </c>
      <c r="N61" s="43">
        <f t="shared" si="9"/>
        <v>1369.0424999999998</v>
      </c>
      <c r="O61" s="187">
        <f t="shared" si="9"/>
        <v>253724.88799999998</v>
      </c>
      <c r="P61" s="161">
        <f t="shared" si="9"/>
        <v>1030</v>
      </c>
      <c r="Q61" s="161">
        <f t="shared" si="9"/>
        <v>6805.3191999999999</v>
      </c>
      <c r="R61" s="161">
        <f t="shared" si="9"/>
        <v>718156.52800000005</v>
      </c>
      <c r="S61" s="57"/>
      <c r="T61" s="57"/>
      <c r="U61" s="57"/>
      <c r="V61" s="27">
        <f t="shared" si="4"/>
        <v>1030</v>
      </c>
      <c r="W61" s="27">
        <f t="shared" si="1"/>
        <v>6805.3191999999999</v>
      </c>
      <c r="X61" s="27">
        <f t="shared" si="1"/>
        <v>718156.52800000005</v>
      </c>
      <c r="Y61" s="155">
        <f t="shared" ref="Y61:AP61" si="10">+Y6+Y8+Y10+Y12+Y14+Y16+Y18+Y20+Y22+Y24+Y26+Y28+Y30+Y32+Y34+Y36+Y38+Y40+Y42+Y44+Y46+Y48+Y50+Y52+Y54+Y56+Y58</f>
        <v>798</v>
      </c>
      <c r="Z61" s="155">
        <f t="shared" si="10"/>
        <v>3290.8400999999999</v>
      </c>
      <c r="AA61" s="155">
        <f t="shared" si="10"/>
        <v>373771.55299999996</v>
      </c>
      <c r="AB61" s="36">
        <f t="shared" si="10"/>
        <v>1443</v>
      </c>
      <c r="AC61" s="36">
        <f t="shared" si="10"/>
        <v>727.77379999999994</v>
      </c>
      <c r="AD61" s="36">
        <f t="shared" si="10"/>
        <v>100239.22200000001</v>
      </c>
      <c r="AE61" s="36">
        <f t="shared" si="10"/>
        <v>203</v>
      </c>
      <c r="AF61" s="36">
        <f t="shared" si="10"/>
        <v>14.170299999999999</v>
      </c>
      <c r="AG61" s="36">
        <f t="shared" si="10"/>
        <v>17251.37</v>
      </c>
      <c r="AH61" s="21">
        <f t="shared" si="10"/>
        <v>192</v>
      </c>
      <c r="AI61" s="21">
        <f t="shared" si="10"/>
        <v>39.328499999999998</v>
      </c>
      <c r="AJ61" s="21">
        <f t="shared" si="10"/>
        <v>20197.249999999996</v>
      </c>
      <c r="AK61" s="27">
        <f t="shared" si="10"/>
        <v>226</v>
      </c>
      <c r="AL61" s="27">
        <f t="shared" si="10"/>
        <v>12.4048</v>
      </c>
      <c r="AM61" s="27">
        <f t="shared" si="10"/>
        <v>6425.5480000000007</v>
      </c>
      <c r="AN61" s="36">
        <f t="shared" si="10"/>
        <v>776</v>
      </c>
      <c r="AO61" s="36">
        <f t="shared" si="10"/>
        <v>42.680590000000002</v>
      </c>
      <c r="AP61" s="36">
        <f t="shared" si="10"/>
        <v>47218.748999999996</v>
      </c>
      <c r="AQ61" s="155">
        <f t="shared" si="7"/>
        <v>6055</v>
      </c>
      <c r="AR61" s="155">
        <f t="shared" si="7"/>
        <v>12345.460590000001</v>
      </c>
      <c r="AS61" s="155">
        <f t="shared" si="7"/>
        <v>1558856.7135035556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72"/>
      <c r="H62" s="72"/>
      <c r="I62" s="72"/>
      <c r="J62" s="139">
        <f t="shared" si="6"/>
        <v>0</v>
      </c>
      <c r="K62" s="139">
        <f t="shared" si="6"/>
        <v>0</v>
      </c>
      <c r="L62" s="139">
        <f t="shared" si="6"/>
        <v>0</v>
      </c>
      <c r="M62" s="43"/>
      <c r="N62" s="43"/>
      <c r="O62" s="187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1">+D7+D9+D11+D13+D15+D17+D19+D21+D23+D25+D27+D29+D31+D33+D35+D37+D39+D41+D43+D45+D47+D49+D51+D53+D55+D57+D60</f>
        <v>6</v>
      </c>
      <c r="E63" s="70">
        <f t="shared" si="11"/>
        <v>115.7752</v>
      </c>
      <c r="F63" s="70">
        <f t="shared" si="11"/>
        <v>38488.178350377588</v>
      </c>
      <c r="G63" s="70">
        <f t="shared" si="11"/>
        <v>9</v>
      </c>
      <c r="H63" s="70">
        <f t="shared" si="11"/>
        <v>206.12780000000001</v>
      </c>
      <c r="I63" s="70">
        <f t="shared" si="11"/>
        <v>74825.933999999994</v>
      </c>
      <c r="J63" s="185">
        <f t="shared" si="6"/>
        <v>15</v>
      </c>
      <c r="K63" s="185">
        <f t="shared" si="6"/>
        <v>321.90300000000002</v>
      </c>
      <c r="L63" s="185">
        <f t="shared" si="6"/>
        <v>113314.11235037757</v>
      </c>
      <c r="M63" s="44">
        <f t="shared" ref="M63:R63" si="12">+M7+M9+M11+M13+M15+M17+M19+M21+M23+M25+M27+M29+M31+M33+M35+M37+M39+M41+M43+M45+M47+M49+M51+M53+M55+M57+M60</f>
        <v>80</v>
      </c>
      <c r="N63" s="44">
        <f t="shared" si="12"/>
        <v>956.83249999999998</v>
      </c>
      <c r="O63" s="188">
        <f t="shared" si="12"/>
        <v>191296.89299999998</v>
      </c>
      <c r="P63" s="156">
        <f t="shared" si="12"/>
        <v>11</v>
      </c>
      <c r="Q63" s="156">
        <f t="shared" si="12"/>
        <v>926.67499999999995</v>
      </c>
      <c r="R63" s="156">
        <f t="shared" si="12"/>
        <v>140504.024</v>
      </c>
      <c r="S63" s="48"/>
      <c r="T63" s="48"/>
      <c r="U63" s="48"/>
      <c r="V63" s="185">
        <f t="shared" si="4"/>
        <v>11</v>
      </c>
      <c r="W63" s="185">
        <f t="shared" si="1"/>
        <v>926.67499999999995</v>
      </c>
      <c r="X63" s="185">
        <f t="shared" si="1"/>
        <v>140504.024</v>
      </c>
      <c r="Y63" s="156"/>
      <c r="Z63" s="156"/>
      <c r="AA63" s="15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106</v>
      </c>
      <c r="AR63" s="50">
        <f t="shared" si="7"/>
        <v>2205.4105</v>
      </c>
      <c r="AS63" s="50">
        <f t="shared" si="7"/>
        <v>445115.0293503775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69">
        <v>272</v>
      </c>
      <c r="H64" s="69">
        <v>137.22730000000001</v>
      </c>
      <c r="I64" s="69">
        <v>92817.316000000006</v>
      </c>
      <c r="J64" s="27">
        <f t="shared" si="6"/>
        <v>272</v>
      </c>
      <c r="K64" s="27">
        <f t="shared" si="6"/>
        <v>137.22730000000001</v>
      </c>
      <c r="L64" s="27">
        <f t="shared" si="6"/>
        <v>92817.316000000006</v>
      </c>
      <c r="M64" s="43">
        <v>1048</v>
      </c>
      <c r="N64" s="43">
        <v>81.007000000000005</v>
      </c>
      <c r="O64" s="187">
        <v>71402.447</v>
      </c>
      <c r="P64" s="155">
        <v>2086</v>
      </c>
      <c r="Q64" s="155">
        <v>601.30190000000005</v>
      </c>
      <c r="R64" s="155">
        <v>204742.28200000001</v>
      </c>
      <c r="S64" s="160"/>
      <c r="T64" s="43"/>
      <c r="U64" s="43"/>
      <c r="V64" s="27">
        <f t="shared" si="4"/>
        <v>2086</v>
      </c>
      <c r="W64" s="27">
        <f t="shared" si="1"/>
        <v>601.30190000000005</v>
      </c>
      <c r="X64" s="27">
        <f t="shared" si="1"/>
        <v>204742.28200000001</v>
      </c>
      <c r="Y64" s="155">
        <v>40</v>
      </c>
      <c r="Z64" s="155">
        <v>413.92099999999999</v>
      </c>
      <c r="AA64" s="155">
        <v>31362.769</v>
      </c>
      <c r="AB64" s="27">
        <v>72</v>
      </c>
      <c r="AC64" s="27">
        <v>66.636979999999994</v>
      </c>
      <c r="AD64" s="27">
        <v>5315.2060000000001</v>
      </c>
      <c r="AE64" s="27"/>
      <c r="AF64" s="199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3518</v>
      </c>
      <c r="AR64" s="155">
        <f t="shared" si="7"/>
        <v>1300.0941800000001</v>
      </c>
      <c r="AS64" s="155">
        <f t="shared" si="7"/>
        <v>405640.02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392</v>
      </c>
      <c r="E65" s="70">
        <v>41.48874</v>
      </c>
      <c r="F65" s="45">
        <v>55947.147146067153</v>
      </c>
      <c r="G65" s="70">
        <v>58</v>
      </c>
      <c r="H65" s="70">
        <v>546.77459999999996</v>
      </c>
      <c r="I65" s="70">
        <v>247045.02799999999</v>
      </c>
      <c r="J65" s="204">
        <f t="shared" si="6"/>
        <v>450</v>
      </c>
      <c r="K65" s="204">
        <f t="shared" si="6"/>
        <v>588.26333999999997</v>
      </c>
      <c r="L65" s="204">
        <f t="shared" si="6"/>
        <v>302992.17514606717</v>
      </c>
      <c r="M65" s="44">
        <v>64</v>
      </c>
      <c r="N65" s="44">
        <v>1.788</v>
      </c>
      <c r="O65" s="188">
        <v>2965.3009999999999</v>
      </c>
      <c r="P65" s="156">
        <v>50</v>
      </c>
      <c r="Q65" s="156">
        <v>54.895000000000003</v>
      </c>
      <c r="R65" s="156">
        <v>5156.7640000000001</v>
      </c>
      <c r="S65" s="44"/>
      <c r="T65" s="44"/>
      <c r="U65" s="44"/>
      <c r="V65" s="204">
        <f t="shared" si="4"/>
        <v>50</v>
      </c>
      <c r="W65" s="204">
        <f t="shared" si="1"/>
        <v>54.895000000000003</v>
      </c>
      <c r="X65" s="204">
        <f t="shared" si="1"/>
        <v>5156.7640000000001</v>
      </c>
      <c r="Y65" s="156"/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564</v>
      </c>
      <c r="AR65" s="50">
        <f t="shared" si="7"/>
        <v>644.94633999999996</v>
      </c>
      <c r="AS65" s="50">
        <f t="shared" si="7"/>
        <v>311114.24014606717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69"/>
      <c r="H66" s="69"/>
      <c r="I66" s="69"/>
      <c r="J66" s="27">
        <f t="shared" si="6"/>
        <v>0</v>
      </c>
      <c r="K66" s="27">
        <f t="shared" si="6"/>
        <v>0</v>
      </c>
      <c r="L66" s="27">
        <f t="shared" si="6"/>
        <v>0</v>
      </c>
      <c r="M66" s="43"/>
      <c r="N66" s="43"/>
      <c r="O66" s="187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70"/>
      <c r="H67" s="70"/>
      <c r="I67" s="70"/>
      <c r="J67" s="204">
        <f t="shared" si="6"/>
        <v>0</v>
      </c>
      <c r="K67" s="204">
        <f t="shared" si="6"/>
        <v>0</v>
      </c>
      <c r="L67" s="204">
        <f t="shared" si="6"/>
        <v>0</v>
      </c>
      <c r="M67" s="44"/>
      <c r="N67" s="44"/>
      <c r="O67" s="188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3">+D61+D64+D66</f>
        <v>72</v>
      </c>
      <c r="E68" s="27">
        <f t="shared" si="13"/>
        <v>15.7743</v>
      </c>
      <c r="F68" s="27">
        <f t="shared" si="13"/>
        <v>9992.3645035552545</v>
      </c>
      <c r="G68" s="27">
        <f t="shared" si="13"/>
        <v>324</v>
      </c>
      <c r="H68" s="27">
        <f t="shared" si="13"/>
        <v>165.35380000000001</v>
      </c>
      <c r="I68" s="27">
        <f t="shared" si="13"/>
        <v>104696.557</v>
      </c>
      <c r="J68" s="27">
        <f t="shared" si="6"/>
        <v>396</v>
      </c>
      <c r="K68" s="27">
        <f t="shared" si="6"/>
        <v>181.12810000000002</v>
      </c>
      <c r="L68" s="27">
        <f t="shared" si="6"/>
        <v>114688.92150355526</v>
      </c>
      <c r="M68" s="27">
        <f t="shared" ref="M68:R68" si="14">+M61+M64+M66</f>
        <v>2311</v>
      </c>
      <c r="N68" s="27">
        <f t="shared" si="14"/>
        <v>1450.0494999999999</v>
      </c>
      <c r="O68" s="27">
        <f t="shared" si="14"/>
        <v>325127.33499999996</v>
      </c>
      <c r="P68" s="155">
        <f t="shared" si="14"/>
        <v>3116</v>
      </c>
      <c r="Q68" s="155">
        <f t="shared" si="14"/>
        <v>7406.6211000000003</v>
      </c>
      <c r="R68" s="155">
        <f t="shared" si="14"/>
        <v>922898.81</v>
      </c>
      <c r="S68" s="27"/>
      <c r="T68" s="27"/>
      <c r="U68" s="27"/>
      <c r="V68" s="27">
        <f t="shared" si="4"/>
        <v>3116</v>
      </c>
      <c r="W68" s="27">
        <f t="shared" si="1"/>
        <v>7406.6211000000003</v>
      </c>
      <c r="X68" s="27">
        <f t="shared" si="1"/>
        <v>922898.81</v>
      </c>
      <c r="Y68" s="155">
        <f t="shared" ref="Y68:AD68" si="15">+Y61+Y64+Y66</f>
        <v>838</v>
      </c>
      <c r="Z68" s="155">
        <f t="shared" si="15"/>
        <v>3704.7610999999997</v>
      </c>
      <c r="AA68" s="155">
        <f t="shared" si="15"/>
        <v>405134.32199999993</v>
      </c>
      <c r="AB68" s="27">
        <f t="shared" si="15"/>
        <v>1515</v>
      </c>
      <c r="AC68" s="27">
        <f t="shared" si="15"/>
        <v>794.41077999999993</v>
      </c>
      <c r="AD68" s="27">
        <f t="shared" si="15"/>
        <v>105554.42800000001</v>
      </c>
      <c r="AE68" s="27">
        <f>AE61+AE62+AE64+AE66</f>
        <v>203</v>
      </c>
      <c r="AF68" s="27">
        <f>+AF61+AF64+AF66</f>
        <v>14.170299999999999</v>
      </c>
      <c r="AG68" s="27">
        <f>AG61+AG62+AG64+AG66</f>
        <v>17251.37</v>
      </c>
      <c r="AH68" s="27">
        <f t="shared" ref="AH68:AJ68" si="16">AH61+AH62+AH64+AH66</f>
        <v>192</v>
      </c>
      <c r="AI68" s="27">
        <f>+AI61+AI64+AI66</f>
        <v>39.328499999999998</v>
      </c>
      <c r="AJ68" s="27">
        <f t="shared" si="16"/>
        <v>20197.249999999996</v>
      </c>
      <c r="AK68" s="27">
        <f>AK61+AK62+AK64+AK66</f>
        <v>226</v>
      </c>
      <c r="AL68" s="27">
        <f>+AL61+AL64+AL66</f>
        <v>12.4048</v>
      </c>
      <c r="AM68" s="27">
        <f>AM61+AM62+AM64+AM66</f>
        <v>6425.5480000000007</v>
      </c>
      <c r="AN68" s="27">
        <f>AN61+AN62+AN64+AN66</f>
        <v>776</v>
      </c>
      <c r="AO68" s="27">
        <f>+AO61+AO64+AO66</f>
        <v>42.680590000000002</v>
      </c>
      <c r="AP68" s="27">
        <f>+AP61+AP64+AP66+AP62</f>
        <v>47218.748999999996</v>
      </c>
      <c r="AQ68" s="155">
        <f t="shared" si="7"/>
        <v>9573</v>
      </c>
      <c r="AR68" s="155">
        <f t="shared" si="7"/>
        <v>13645.554769999999</v>
      </c>
      <c r="AS68" s="155">
        <f t="shared" si="7"/>
        <v>1964496.7335035554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7">+D63+D65+D67</f>
        <v>398</v>
      </c>
      <c r="E69" s="26">
        <f t="shared" si="17"/>
        <v>157.26393999999999</v>
      </c>
      <c r="F69" s="26">
        <f t="shared" si="17"/>
        <v>94435.325496444741</v>
      </c>
      <c r="G69" s="26">
        <f t="shared" si="17"/>
        <v>67</v>
      </c>
      <c r="H69" s="26">
        <f t="shared" si="17"/>
        <v>752.90239999999994</v>
      </c>
      <c r="I69" s="26">
        <f t="shared" si="17"/>
        <v>321870.962</v>
      </c>
      <c r="J69" s="204">
        <f t="shared" si="6"/>
        <v>465</v>
      </c>
      <c r="K69" s="204">
        <f t="shared" si="6"/>
        <v>910.16633999999999</v>
      </c>
      <c r="L69" s="204">
        <f t="shared" si="6"/>
        <v>416306.28749644477</v>
      </c>
      <c r="M69" s="26">
        <f t="shared" ref="M69:R69" si="18">+M63+M65+M67</f>
        <v>144</v>
      </c>
      <c r="N69" s="26">
        <f t="shared" si="18"/>
        <v>958.62049999999999</v>
      </c>
      <c r="O69" s="26">
        <f t="shared" si="18"/>
        <v>194262.19399999999</v>
      </c>
      <c r="P69" s="156">
        <f t="shared" si="18"/>
        <v>61</v>
      </c>
      <c r="Q69" s="156">
        <f t="shared" si="18"/>
        <v>981.56999999999994</v>
      </c>
      <c r="R69" s="156">
        <f t="shared" si="18"/>
        <v>145660.788</v>
      </c>
      <c r="S69" s="26"/>
      <c r="T69" s="26"/>
      <c r="U69" s="26"/>
      <c r="V69" s="204">
        <f t="shared" si="4"/>
        <v>61</v>
      </c>
      <c r="W69" s="204">
        <f t="shared" si="1"/>
        <v>981.56999999999994</v>
      </c>
      <c r="X69" s="204">
        <f t="shared" si="1"/>
        <v>145660.788</v>
      </c>
      <c r="Y69" s="156"/>
      <c r="Z69" s="156"/>
      <c r="AA69" s="15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670</v>
      </c>
      <c r="AR69" s="50">
        <f t="shared" si="7"/>
        <v>2850.3568399999999</v>
      </c>
      <c r="AS69" s="50">
        <f t="shared" si="7"/>
        <v>756229.26949644485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36">
        <f t="shared" ref="D71:F71" si="19">D68+D69</f>
        <v>470</v>
      </c>
      <c r="E71" s="36">
        <f t="shared" si="19"/>
        <v>173.03824</v>
      </c>
      <c r="F71" s="75">
        <f t="shared" si="19"/>
        <v>104427.69</v>
      </c>
      <c r="G71" s="36">
        <f t="shared" ref="G71:I71" si="20">G68+G69+G70</f>
        <v>391</v>
      </c>
      <c r="H71" s="36">
        <f t="shared" si="20"/>
        <v>918.25619999999992</v>
      </c>
      <c r="I71" s="75">
        <f t="shared" si="20"/>
        <v>426567.51899999997</v>
      </c>
      <c r="J71" s="205">
        <f t="shared" si="6"/>
        <v>861</v>
      </c>
      <c r="K71" s="205">
        <f t="shared" si="6"/>
        <v>1091.2944399999999</v>
      </c>
      <c r="L71" s="205">
        <f t="shared" si="6"/>
        <v>530995.20900000003</v>
      </c>
      <c r="M71" s="36">
        <f>M68+M69+M70</f>
        <v>2455</v>
      </c>
      <c r="N71" s="36">
        <f>N68+N69+N70</f>
        <v>2408.67</v>
      </c>
      <c r="O71" s="75">
        <f>O68+O69+O70</f>
        <v>519389.52899999998</v>
      </c>
      <c r="P71" s="162">
        <f t="shared" ref="P71:R71" si="21">P68+P69+P70</f>
        <v>3177</v>
      </c>
      <c r="Q71" s="40">
        <f t="shared" si="21"/>
        <v>8388.1911</v>
      </c>
      <c r="R71" s="40">
        <f t="shared" si="21"/>
        <v>1068559.598</v>
      </c>
      <c r="S71" s="40"/>
      <c r="T71" s="40"/>
      <c r="U71" s="40"/>
      <c r="V71" s="205">
        <f t="shared" si="4"/>
        <v>3177</v>
      </c>
      <c r="W71" s="205">
        <f t="shared" si="4"/>
        <v>8388.1911</v>
      </c>
      <c r="X71" s="205">
        <f t="shared" si="4"/>
        <v>1068559.598</v>
      </c>
      <c r="Y71" s="162">
        <f>Y68+Y69+Y70</f>
        <v>838</v>
      </c>
      <c r="Z71" s="40">
        <f>Z68+Z69+Z70</f>
        <v>3704.7610999999997</v>
      </c>
      <c r="AA71" s="40">
        <f>AA68+AA69+AA70</f>
        <v>405134.32199999993</v>
      </c>
      <c r="AB71" s="40">
        <f t="shared" ref="AB71:AP71" si="22">AB68+AB69</f>
        <v>1515</v>
      </c>
      <c r="AC71" s="40">
        <f t="shared" si="22"/>
        <v>794.41077999999993</v>
      </c>
      <c r="AD71" s="40">
        <f t="shared" si="22"/>
        <v>105554.42800000001</v>
      </c>
      <c r="AE71" s="40">
        <f t="shared" si="22"/>
        <v>203</v>
      </c>
      <c r="AF71" s="40">
        <f t="shared" si="22"/>
        <v>14.170299999999999</v>
      </c>
      <c r="AG71" s="40">
        <f t="shared" si="22"/>
        <v>17251.37</v>
      </c>
      <c r="AH71" s="40">
        <f t="shared" si="22"/>
        <v>192</v>
      </c>
      <c r="AI71" s="40">
        <f t="shared" si="22"/>
        <v>39.328499999999998</v>
      </c>
      <c r="AJ71" s="40">
        <f t="shared" si="22"/>
        <v>20197.249999999996</v>
      </c>
      <c r="AK71" s="40">
        <f t="shared" si="22"/>
        <v>226</v>
      </c>
      <c r="AL71" s="40">
        <f t="shared" si="22"/>
        <v>12.4048</v>
      </c>
      <c r="AM71" s="40">
        <f t="shared" si="22"/>
        <v>6425.5480000000007</v>
      </c>
      <c r="AN71" s="40">
        <f t="shared" si="22"/>
        <v>776</v>
      </c>
      <c r="AO71" s="40">
        <f t="shared" si="22"/>
        <v>42.680590000000002</v>
      </c>
      <c r="AP71" s="40">
        <f t="shared" si="22"/>
        <v>47218.748999999996</v>
      </c>
      <c r="AQ71" s="51">
        <f t="shared" si="7"/>
        <v>10243</v>
      </c>
      <c r="AR71" s="51">
        <f t="shared" si="7"/>
        <v>16495.911609999999</v>
      </c>
      <c r="AS71" s="51">
        <f t="shared" si="7"/>
        <v>2720726.0029999996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D72" s="76"/>
      <c r="E72" s="76"/>
      <c r="F72" s="77"/>
      <c r="G72" s="76"/>
      <c r="H72" s="76"/>
      <c r="I72" s="77"/>
      <c r="M72" s="113"/>
      <c r="N72" s="113"/>
      <c r="O72" s="114"/>
      <c r="P72" s="114"/>
      <c r="Q72" s="114"/>
      <c r="R72" s="114"/>
      <c r="X72" s="41" t="s">
        <v>78</v>
      </c>
      <c r="Y72" s="113"/>
      <c r="Z72" s="113"/>
      <c r="AA72" s="114"/>
      <c r="AU72" s="41" t="s">
        <v>80</v>
      </c>
    </row>
    <row r="73" spans="1:49">
      <c r="D73" s="77"/>
      <c r="E73" s="77"/>
      <c r="F73" s="77"/>
      <c r="G73" s="77"/>
      <c r="H73" s="77"/>
      <c r="I73" s="77"/>
      <c r="M73" s="114"/>
      <c r="N73" s="114"/>
      <c r="O73" s="114"/>
      <c r="P73" s="114"/>
      <c r="Q73" s="114"/>
      <c r="R73" s="114"/>
      <c r="Y73" s="114"/>
      <c r="Z73" s="114"/>
      <c r="AA73" s="114"/>
      <c r="AR73" s="42"/>
      <c r="AS73" s="42"/>
    </row>
    <row r="74" spans="1:49">
      <c r="D74" s="77"/>
      <c r="E74" s="77"/>
      <c r="F74" s="77"/>
      <c r="G74" s="77"/>
      <c r="H74" s="77"/>
      <c r="I74" s="77"/>
      <c r="M74" s="114"/>
      <c r="N74" s="114"/>
      <c r="O74" s="114"/>
      <c r="P74" s="114"/>
      <c r="Q74" s="114"/>
      <c r="R74" s="114"/>
      <c r="Y74" s="114"/>
      <c r="Z74" s="114"/>
      <c r="AA74" s="114"/>
    </row>
    <row r="75" spans="1:49">
      <c r="D75" s="77"/>
      <c r="E75" s="77"/>
      <c r="F75" s="77"/>
      <c r="G75" s="77"/>
      <c r="H75" s="77"/>
      <c r="I75" s="77"/>
      <c r="M75" s="114"/>
      <c r="N75" s="114"/>
      <c r="O75" s="114"/>
      <c r="P75" s="114"/>
      <c r="Q75" s="114"/>
      <c r="R75" s="114"/>
      <c r="Y75" s="114"/>
      <c r="Z75" s="114"/>
      <c r="AA75" s="114"/>
    </row>
    <row r="76" spans="1:49">
      <c r="D76" s="77"/>
      <c r="E76" s="77"/>
      <c r="F76" s="77"/>
      <c r="G76" s="77"/>
      <c r="H76" s="77"/>
      <c r="I76" s="77"/>
      <c r="M76" s="114"/>
      <c r="N76" s="114"/>
      <c r="O76" s="114"/>
      <c r="P76" s="114"/>
      <c r="Q76" s="114"/>
      <c r="R76" s="114"/>
      <c r="Y76" s="114"/>
      <c r="Z76" s="114"/>
      <c r="AA76" s="114"/>
    </row>
    <row r="77" spans="1:49">
      <c r="D77" s="77"/>
      <c r="E77" s="77"/>
      <c r="F77" s="77"/>
      <c r="G77" s="77"/>
      <c r="H77" s="77"/>
      <c r="I77" s="77"/>
      <c r="M77" s="114"/>
      <c r="N77" s="114"/>
      <c r="O77" s="114"/>
      <c r="P77" s="114"/>
      <c r="Q77" s="114"/>
      <c r="R77" s="114"/>
      <c r="Y77" s="114"/>
      <c r="Z77" s="114"/>
      <c r="AA77" s="114"/>
    </row>
    <row r="78" spans="1:49">
      <c r="D78" s="77"/>
      <c r="E78" s="77"/>
      <c r="F78" s="77"/>
      <c r="G78" s="77"/>
      <c r="H78" s="77"/>
      <c r="I78" s="77"/>
      <c r="M78" s="114"/>
      <c r="N78" s="114"/>
      <c r="O78" s="114"/>
      <c r="P78" s="114"/>
      <c r="Q78" s="114"/>
      <c r="R78" s="114"/>
      <c r="Y78" s="114"/>
      <c r="Z78" s="114"/>
      <c r="AA78" s="114"/>
    </row>
    <row r="79" spans="1:49">
      <c r="D79" s="77"/>
      <c r="E79" s="77"/>
      <c r="F79" s="77"/>
      <c r="G79" s="77"/>
      <c r="H79" s="77"/>
      <c r="I79" s="77"/>
      <c r="M79" s="114"/>
      <c r="N79" s="114"/>
      <c r="O79" s="114"/>
      <c r="P79" s="114"/>
      <c r="Q79" s="114"/>
      <c r="R79" s="114"/>
      <c r="Y79" s="114"/>
      <c r="Z79" s="114"/>
      <c r="AA79" s="114"/>
    </row>
    <row r="80" spans="1:49">
      <c r="D80" s="77"/>
      <c r="E80" s="77"/>
      <c r="F80" s="77"/>
      <c r="G80" s="77"/>
      <c r="H80" s="77"/>
      <c r="I80" s="77"/>
      <c r="M80" s="114"/>
      <c r="N80" s="114"/>
      <c r="O80" s="114"/>
      <c r="P80" s="114"/>
      <c r="Q80" s="114"/>
      <c r="R80" s="114"/>
      <c r="Y80" s="114"/>
      <c r="Z80" s="114"/>
      <c r="AA80" s="114"/>
    </row>
    <row r="81" spans="4:27">
      <c r="D81" s="77"/>
      <c r="E81" s="77"/>
      <c r="F81" s="77"/>
      <c r="G81" s="77"/>
      <c r="H81" s="77"/>
      <c r="I81" s="77"/>
      <c r="M81" s="114"/>
      <c r="N81" s="114"/>
      <c r="O81" s="114"/>
      <c r="P81" s="114"/>
      <c r="Q81" s="114"/>
      <c r="R81" s="114"/>
      <c r="Y81" s="114"/>
      <c r="Z81" s="114"/>
      <c r="AA81" s="114"/>
    </row>
    <row r="82" spans="4:27">
      <c r="D82" s="77"/>
      <c r="E82" s="77"/>
      <c r="F82" s="77"/>
      <c r="G82" s="77"/>
      <c r="H82" s="77"/>
      <c r="I82" s="77"/>
      <c r="M82" s="114"/>
      <c r="N82" s="114"/>
      <c r="O82" s="114"/>
      <c r="P82" s="114"/>
      <c r="Q82" s="114"/>
      <c r="R82" s="114"/>
      <c r="Y82" s="114"/>
      <c r="Z82" s="114"/>
      <c r="AA82" s="114"/>
    </row>
    <row r="83" spans="4:27">
      <c r="D83" s="77"/>
      <c r="E83" s="77"/>
      <c r="F83" s="77"/>
      <c r="G83" s="77"/>
      <c r="H83" s="77"/>
      <c r="I83" s="77"/>
      <c r="M83" s="114"/>
      <c r="N83" s="114"/>
      <c r="O83" s="114"/>
      <c r="P83" s="114"/>
      <c r="Q83" s="114"/>
      <c r="R83" s="114"/>
      <c r="Y83" s="114"/>
      <c r="Z83" s="114"/>
      <c r="AA83" s="114"/>
    </row>
    <row r="84" spans="4:27">
      <c r="D84" s="77"/>
      <c r="E84" s="77"/>
      <c r="F84" s="77"/>
      <c r="G84" s="77"/>
      <c r="H84" s="77"/>
      <c r="I84" s="77"/>
      <c r="M84" s="114"/>
      <c r="N84" s="114"/>
      <c r="O84" s="114"/>
      <c r="P84" s="114"/>
      <c r="Q84" s="114"/>
      <c r="R84" s="114"/>
      <c r="Y84" s="114"/>
      <c r="Z84" s="114"/>
      <c r="AA84" s="114"/>
    </row>
    <row r="85" spans="4:27">
      <c r="D85" s="77"/>
      <c r="E85" s="77"/>
      <c r="F85" s="77"/>
      <c r="G85" s="77"/>
      <c r="H85" s="77"/>
      <c r="I85" s="77"/>
      <c r="M85" s="114"/>
      <c r="N85" s="114"/>
      <c r="O85" s="114"/>
      <c r="P85" s="114"/>
      <c r="Q85" s="114"/>
      <c r="R85" s="114"/>
      <c r="Y85" s="114"/>
      <c r="Z85" s="114"/>
      <c r="AA85" s="114"/>
    </row>
    <row r="86" spans="4:27">
      <c r="D86" s="77"/>
      <c r="E86" s="77"/>
      <c r="F86" s="77"/>
      <c r="G86" s="77"/>
      <c r="H86" s="77"/>
      <c r="I86" s="77"/>
      <c r="M86" s="114"/>
      <c r="N86" s="114"/>
      <c r="O86" s="114"/>
      <c r="P86" s="114"/>
      <c r="Q86" s="114"/>
      <c r="R86" s="114"/>
      <c r="Y86" s="114"/>
      <c r="Z86" s="114"/>
      <c r="AA86" s="114"/>
    </row>
    <row r="87" spans="4:27">
      <c r="D87" s="77"/>
      <c r="E87" s="77"/>
      <c r="F87" s="77"/>
      <c r="G87" s="77"/>
      <c r="H87" s="77"/>
      <c r="I87" s="77"/>
      <c r="M87" s="114"/>
      <c r="N87" s="114"/>
      <c r="O87" s="114"/>
      <c r="P87" s="114"/>
      <c r="Q87" s="114"/>
      <c r="R87" s="114"/>
      <c r="Y87" s="114"/>
      <c r="Z87" s="114"/>
      <c r="AA87" s="114"/>
    </row>
    <row r="88" spans="4:27">
      <c r="D88" s="77"/>
      <c r="E88" s="77"/>
      <c r="F88" s="77"/>
      <c r="G88" s="77"/>
      <c r="H88" s="77"/>
      <c r="I88" s="77"/>
      <c r="M88" s="114"/>
      <c r="N88" s="114"/>
      <c r="O88" s="114"/>
      <c r="P88" s="114"/>
      <c r="Q88" s="114"/>
      <c r="R88" s="114"/>
      <c r="Y88" s="114"/>
      <c r="Z88" s="114"/>
      <c r="AA88" s="114"/>
    </row>
    <row r="89" spans="4:27">
      <c r="D89" s="77"/>
      <c r="E89" s="77"/>
      <c r="F89" s="77"/>
      <c r="G89" s="77"/>
      <c r="H89" s="77"/>
      <c r="I89" s="77"/>
      <c r="M89" s="114"/>
      <c r="N89" s="114"/>
      <c r="O89" s="114"/>
      <c r="P89" s="114"/>
      <c r="Q89" s="114"/>
      <c r="R89" s="114"/>
      <c r="Y89" s="114"/>
      <c r="Z89" s="114"/>
      <c r="AA89" s="114"/>
    </row>
    <row r="90" spans="4:27">
      <c r="D90" s="77"/>
      <c r="E90" s="77"/>
      <c r="F90" s="77"/>
      <c r="G90" s="77"/>
      <c r="H90" s="77"/>
      <c r="I90" s="77"/>
      <c r="M90" s="114"/>
      <c r="N90" s="114"/>
      <c r="O90" s="114"/>
      <c r="P90" s="114"/>
      <c r="Q90" s="114"/>
      <c r="R90" s="114"/>
      <c r="Y90" s="114"/>
      <c r="Z90" s="114"/>
      <c r="AA90" s="114"/>
    </row>
    <row r="91" spans="4:27">
      <c r="D91" s="77"/>
      <c r="E91" s="77"/>
      <c r="F91" s="77"/>
      <c r="G91" s="77"/>
      <c r="H91" s="77"/>
      <c r="I91" s="77"/>
      <c r="M91" s="114"/>
      <c r="N91" s="114"/>
      <c r="O91" s="114"/>
      <c r="P91" s="114"/>
      <c r="Q91" s="114"/>
      <c r="R91" s="114"/>
      <c r="Y91" s="114"/>
      <c r="Z91" s="114"/>
      <c r="AA91" s="114"/>
    </row>
    <row r="92" spans="4:27">
      <c r="D92" s="77"/>
      <c r="E92" s="77"/>
      <c r="F92" s="77"/>
      <c r="G92" s="77"/>
      <c r="H92" s="77"/>
      <c r="I92" s="77"/>
      <c r="M92" s="114"/>
      <c r="N92" s="114"/>
      <c r="O92" s="114"/>
      <c r="P92" s="114"/>
      <c r="Q92" s="114"/>
      <c r="R92" s="114"/>
      <c r="Y92" s="114"/>
      <c r="Z92" s="114"/>
      <c r="AA92" s="114"/>
    </row>
    <row r="93" spans="4:27">
      <c r="D93" s="77"/>
      <c r="E93" s="77"/>
      <c r="F93" s="77"/>
      <c r="G93" s="77"/>
      <c r="H93" s="77"/>
      <c r="I93" s="77"/>
      <c r="M93" s="114"/>
      <c r="N93" s="114"/>
      <c r="O93" s="114"/>
      <c r="P93" s="114"/>
      <c r="Q93" s="114"/>
      <c r="R93" s="114"/>
      <c r="Y93" s="114"/>
      <c r="Z93" s="114"/>
      <c r="AA93" s="114"/>
    </row>
    <row r="94" spans="4:27">
      <c r="D94" s="77"/>
      <c r="E94" s="77"/>
      <c r="F94" s="77"/>
      <c r="G94" s="77"/>
      <c r="H94" s="77"/>
      <c r="I94" s="77"/>
      <c r="M94" s="114"/>
      <c r="N94" s="114"/>
      <c r="O94" s="114"/>
      <c r="P94" s="114"/>
      <c r="Q94" s="114"/>
      <c r="R94" s="114"/>
      <c r="Y94" s="114"/>
      <c r="Z94" s="114"/>
      <c r="AA94" s="114"/>
    </row>
    <row r="95" spans="4:27">
      <c r="D95" s="42"/>
      <c r="E95" s="42"/>
      <c r="F95" s="42"/>
      <c r="G95" s="42"/>
      <c r="H95" s="42"/>
      <c r="I95" s="42"/>
      <c r="M95" s="42"/>
      <c r="N95" s="42"/>
      <c r="O95" s="42"/>
      <c r="P95" s="42"/>
      <c r="Q95" s="42"/>
      <c r="R95" s="42"/>
      <c r="Y95" s="42"/>
      <c r="Z95" s="42"/>
      <c r="AA95" s="42"/>
    </row>
    <row r="96" spans="4:27">
      <c r="D96" s="42"/>
      <c r="G96" s="42"/>
      <c r="M96" s="42"/>
      <c r="P96" s="42"/>
      <c r="Y96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3"/>
  <sheetViews>
    <sheetView topLeftCell="V1"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3" customWidth="1"/>
    <col min="5" max="5" width="17.625" style="3" customWidth="1"/>
    <col min="6" max="6" width="23.625" style="3" customWidth="1"/>
    <col min="7" max="7" width="13.625" style="3" customWidth="1"/>
    <col min="8" max="8" width="17.625" style="3" customWidth="1"/>
    <col min="9" max="9" width="23.625" style="3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23" customWidth="1"/>
    <col min="14" max="14" width="17.625" style="123" customWidth="1"/>
    <col min="15" max="15" width="23.625" style="123" customWidth="1"/>
    <col min="16" max="16" width="13.625" style="3" customWidth="1"/>
    <col min="17" max="17" width="17.625" style="3" customWidth="1"/>
    <col min="18" max="18" width="23.625" style="3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3" customWidth="1"/>
    <col min="26" max="26" width="17.625" style="3" customWidth="1"/>
    <col min="27" max="27" width="23.625" style="3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92</v>
      </c>
      <c r="C2" s="4"/>
      <c r="D2" s="78"/>
      <c r="E2" s="78"/>
      <c r="F2" s="78"/>
      <c r="G2" s="5"/>
      <c r="H2" s="5"/>
      <c r="I2" s="5"/>
      <c r="J2" s="5"/>
      <c r="K2" s="5"/>
      <c r="L2" s="5"/>
      <c r="M2" s="73"/>
      <c r="N2" s="73"/>
      <c r="O2" s="7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86" t="s">
        <v>15</v>
      </c>
      <c r="E4" s="186" t="s">
        <v>16</v>
      </c>
      <c r="F4" s="186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4" t="s">
        <v>15</v>
      </c>
      <c r="N4" s="154" t="s">
        <v>16</v>
      </c>
      <c r="O4" s="154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6" t="s">
        <v>18</v>
      </c>
      <c r="E5" s="146" t="s">
        <v>19</v>
      </c>
      <c r="F5" s="146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4" t="s">
        <v>18</v>
      </c>
      <c r="N5" s="144" t="s">
        <v>19</v>
      </c>
      <c r="O5" s="144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84"/>
      <c r="H6" s="84"/>
      <c r="I6" s="84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15">
        <v>2</v>
      </c>
      <c r="N6" s="115">
        <v>144.99</v>
      </c>
      <c r="O6" s="177">
        <v>39580.798999999999</v>
      </c>
      <c r="P6" s="155">
        <v>5</v>
      </c>
      <c r="Q6" s="155">
        <v>397.99700000000001</v>
      </c>
      <c r="R6" s="155">
        <v>80125.362999999998</v>
      </c>
      <c r="S6" s="27"/>
      <c r="T6" s="27"/>
      <c r="U6" s="27"/>
      <c r="V6" s="27">
        <f>SUM(P6,S6)</f>
        <v>5</v>
      </c>
      <c r="W6" s="27">
        <f t="shared" ref="W6:X69" si="1">SUM(Q6,T6)</f>
        <v>397.99700000000001</v>
      </c>
      <c r="X6" s="27">
        <f t="shared" si="1"/>
        <v>80125.362999999998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7</v>
      </c>
      <c r="AR6" s="155">
        <f t="shared" ref="AR6:AS21" si="2">SUM(K6,N6,W6,Z6,AC6,AF6,AI6,AL6,AO6)</f>
        <v>542.98700000000008</v>
      </c>
      <c r="AS6" s="155">
        <f t="shared" si="2"/>
        <v>119706.162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>
        <v>2</v>
      </c>
      <c r="E7" s="70">
        <v>10.301</v>
      </c>
      <c r="F7" s="45">
        <v>3177.4054462183603</v>
      </c>
      <c r="G7" s="85"/>
      <c r="H7" s="85"/>
      <c r="I7" s="85"/>
      <c r="J7" s="204">
        <f>SUM(D7,G7)</f>
        <v>2</v>
      </c>
      <c r="K7" s="204">
        <f t="shared" si="0"/>
        <v>10.301</v>
      </c>
      <c r="L7" s="204">
        <f t="shared" si="0"/>
        <v>3177.4054462183603</v>
      </c>
      <c r="M7" s="116">
        <v>26</v>
      </c>
      <c r="N7" s="116">
        <v>1799.4655</v>
      </c>
      <c r="O7" s="178">
        <v>575107.946</v>
      </c>
      <c r="P7" s="156">
        <v>11</v>
      </c>
      <c r="Q7" s="156">
        <v>622.79700000000003</v>
      </c>
      <c r="R7" s="156">
        <v>120884.12</v>
      </c>
      <c r="S7" s="26"/>
      <c r="T7" s="26"/>
      <c r="U7" s="26"/>
      <c r="V7" s="204">
        <f>SUM(P7,S7)</f>
        <v>11</v>
      </c>
      <c r="W7" s="204">
        <f t="shared" si="1"/>
        <v>622.79700000000003</v>
      </c>
      <c r="X7" s="204">
        <f t="shared" si="1"/>
        <v>120884.12</v>
      </c>
      <c r="Y7" s="156">
        <v>2</v>
      </c>
      <c r="Z7" s="156">
        <v>294.48700000000002</v>
      </c>
      <c r="AA7" s="156">
        <v>55001.470999999998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41</v>
      </c>
      <c r="AR7" s="50">
        <f>SUM(K7,N7,W7,Z7,AC7,AF7,AI7,AL7,AO7)</f>
        <v>2727.0505000000003</v>
      </c>
      <c r="AS7" s="50">
        <f t="shared" si="2"/>
        <v>754170.94244621834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84"/>
      <c r="H8" s="84"/>
      <c r="I8" s="84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15"/>
      <c r="N8" s="115"/>
      <c r="O8" s="177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85"/>
      <c r="H9" s="85"/>
      <c r="I9" s="85"/>
      <c r="J9" s="204">
        <f t="shared" si="3"/>
        <v>0</v>
      </c>
      <c r="K9" s="204">
        <f t="shared" si="0"/>
        <v>0</v>
      </c>
      <c r="L9" s="204">
        <f t="shared" si="0"/>
        <v>0</v>
      </c>
      <c r="M9" s="116">
        <v>4</v>
      </c>
      <c r="N9" s="116">
        <v>233.512</v>
      </c>
      <c r="O9" s="178">
        <v>15764.694</v>
      </c>
      <c r="P9" s="156">
        <v>38</v>
      </c>
      <c r="Q9" s="156">
        <v>4621.4030000000002</v>
      </c>
      <c r="R9" s="156">
        <v>263602.89399999997</v>
      </c>
      <c r="S9" s="26"/>
      <c r="T9" s="26"/>
      <c r="U9" s="26"/>
      <c r="V9" s="204">
        <f t="shared" si="4"/>
        <v>38</v>
      </c>
      <c r="W9" s="204">
        <f t="shared" si="1"/>
        <v>4621.4030000000002</v>
      </c>
      <c r="X9" s="204">
        <f t="shared" si="1"/>
        <v>263602.89399999997</v>
      </c>
      <c r="Y9" s="156">
        <v>4</v>
      </c>
      <c r="Z9" s="156">
        <v>658.49599999999998</v>
      </c>
      <c r="AA9" s="156">
        <v>35318.446000000004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46</v>
      </c>
      <c r="AR9" s="50">
        <f t="shared" si="5"/>
        <v>5513.4110000000001</v>
      </c>
      <c r="AS9" s="50">
        <f t="shared" si="2"/>
        <v>314686.03399999999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84"/>
      <c r="H10" s="84"/>
      <c r="I10" s="84"/>
      <c r="J10" s="27">
        <f t="shared" si="3"/>
        <v>0</v>
      </c>
      <c r="K10" s="27">
        <f t="shared" si="0"/>
        <v>0</v>
      </c>
      <c r="L10" s="27">
        <f t="shared" si="0"/>
        <v>0</v>
      </c>
      <c r="M10" s="115"/>
      <c r="N10" s="115"/>
      <c r="O10" s="177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85"/>
      <c r="H11" s="85"/>
      <c r="I11" s="85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16"/>
      <c r="N11" s="116"/>
      <c r="O11" s="178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84"/>
      <c r="H12" s="84"/>
      <c r="I12" s="84"/>
      <c r="J12" s="27">
        <f t="shared" si="3"/>
        <v>0</v>
      </c>
      <c r="K12" s="27">
        <f t="shared" si="0"/>
        <v>0</v>
      </c>
      <c r="L12" s="27">
        <f t="shared" si="0"/>
        <v>0</v>
      </c>
      <c r="M12" s="115"/>
      <c r="N12" s="115"/>
      <c r="O12" s="177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85"/>
      <c r="H13" s="85"/>
      <c r="I13" s="85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16"/>
      <c r="N13" s="116"/>
      <c r="O13" s="178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84"/>
      <c r="H14" s="84"/>
      <c r="I14" s="84"/>
      <c r="J14" s="27">
        <f t="shared" si="3"/>
        <v>0</v>
      </c>
      <c r="K14" s="27">
        <f t="shared" si="0"/>
        <v>0</v>
      </c>
      <c r="L14" s="27">
        <f t="shared" si="0"/>
        <v>0</v>
      </c>
      <c r="M14" s="115"/>
      <c r="N14" s="115"/>
      <c r="O14" s="177"/>
      <c r="P14" s="155">
        <v>230</v>
      </c>
      <c r="Q14" s="155">
        <v>2400.7271999999998</v>
      </c>
      <c r="R14" s="155">
        <v>184729.891</v>
      </c>
      <c r="S14" s="43"/>
      <c r="T14" s="43"/>
      <c r="U14" s="43"/>
      <c r="V14" s="27">
        <f t="shared" si="4"/>
        <v>230</v>
      </c>
      <c r="W14" s="27">
        <f t="shared" si="1"/>
        <v>2400.7271999999998</v>
      </c>
      <c r="X14" s="27">
        <f t="shared" si="1"/>
        <v>184729.891</v>
      </c>
      <c r="Y14" s="155">
        <v>60</v>
      </c>
      <c r="Z14" s="155">
        <v>309.72809999999998</v>
      </c>
      <c r="AA14" s="155">
        <v>16563.734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290</v>
      </c>
      <c r="AR14" s="155">
        <f t="shared" si="5"/>
        <v>2710.4552999999996</v>
      </c>
      <c r="AS14" s="155">
        <f t="shared" si="2"/>
        <v>201293.625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85"/>
      <c r="H15" s="85"/>
      <c r="I15" s="85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16"/>
      <c r="N15" s="116"/>
      <c r="O15" s="178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/>
      <c r="E16" s="69"/>
      <c r="F16" s="69"/>
      <c r="G16" s="84"/>
      <c r="H16" s="84"/>
      <c r="I16" s="84"/>
      <c r="J16" s="27">
        <f t="shared" si="3"/>
        <v>0</v>
      </c>
      <c r="K16" s="27">
        <f t="shared" si="0"/>
        <v>0</v>
      </c>
      <c r="L16" s="27">
        <f t="shared" si="0"/>
        <v>0</v>
      </c>
      <c r="M16" s="115"/>
      <c r="N16" s="115"/>
      <c r="O16" s="177"/>
      <c r="P16" s="155">
        <v>51</v>
      </c>
      <c r="Q16" s="155">
        <v>232.62700000000001</v>
      </c>
      <c r="R16" s="155">
        <v>19416.124</v>
      </c>
      <c r="S16" s="43"/>
      <c r="T16" s="43"/>
      <c r="U16" s="43"/>
      <c r="V16" s="27">
        <f t="shared" si="4"/>
        <v>51</v>
      </c>
      <c r="W16" s="27">
        <f t="shared" si="1"/>
        <v>232.62700000000001</v>
      </c>
      <c r="X16" s="27">
        <f t="shared" si="1"/>
        <v>19416.124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34</v>
      </c>
      <c r="AI16" s="27">
        <v>31.462399999999999</v>
      </c>
      <c r="AJ16" s="27">
        <v>9866.2759999999998</v>
      </c>
      <c r="AK16" s="27"/>
      <c r="AL16" s="27"/>
      <c r="AM16" s="27"/>
      <c r="AN16" s="27"/>
      <c r="AO16" s="27"/>
      <c r="AP16" s="27"/>
      <c r="AQ16" s="155">
        <f t="shared" si="5"/>
        <v>85</v>
      </c>
      <c r="AR16" s="155">
        <f t="shared" si="5"/>
        <v>264.08940000000001</v>
      </c>
      <c r="AS16" s="155">
        <f t="shared" si="2"/>
        <v>29282.400000000001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85"/>
      <c r="H17" s="85"/>
      <c r="I17" s="85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16"/>
      <c r="N17" s="116"/>
      <c r="O17" s="178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/>
      <c r="E18" s="69"/>
      <c r="F18" s="69"/>
      <c r="G18" s="84"/>
      <c r="H18" s="84"/>
      <c r="I18" s="84"/>
      <c r="J18" s="27">
        <f t="shared" si="3"/>
        <v>0</v>
      </c>
      <c r="K18" s="27">
        <f t="shared" si="0"/>
        <v>0</v>
      </c>
      <c r="L18" s="27">
        <f t="shared" si="0"/>
        <v>0</v>
      </c>
      <c r="M18" s="115"/>
      <c r="N18" s="115"/>
      <c r="O18" s="177"/>
      <c r="P18" s="155">
        <v>25</v>
      </c>
      <c r="Q18" s="155">
        <v>36.535800000000002</v>
      </c>
      <c r="R18" s="155">
        <v>5998.89</v>
      </c>
      <c r="S18" s="157"/>
      <c r="T18" s="43"/>
      <c r="U18" s="43"/>
      <c r="V18" s="27">
        <f t="shared" si="4"/>
        <v>25</v>
      </c>
      <c r="W18" s="27">
        <f t="shared" si="1"/>
        <v>36.535800000000002</v>
      </c>
      <c r="X18" s="27">
        <f t="shared" si="1"/>
        <v>5998.89</v>
      </c>
      <c r="Y18" s="155"/>
      <c r="Z18" s="155"/>
      <c r="AA18" s="155"/>
      <c r="AB18" s="27"/>
      <c r="AC18" s="27"/>
      <c r="AD18" s="27"/>
      <c r="AE18" s="27">
        <v>199</v>
      </c>
      <c r="AF18" s="27">
        <v>16.096299999999999</v>
      </c>
      <c r="AG18" s="27">
        <v>21681.809000000001</v>
      </c>
      <c r="AH18" s="27">
        <v>19</v>
      </c>
      <c r="AI18" s="27">
        <v>2.4094000000000002</v>
      </c>
      <c r="AJ18" s="27">
        <v>3579.4789999999998</v>
      </c>
      <c r="AK18" s="27"/>
      <c r="AL18" s="27"/>
      <c r="AM18" s="27"/>
      <c r="AN18" s="27"/>
      <c r="AO18" s="27"/>
      <c r="AP18" s="27"/>
      <c r="AQ18" s="155">
        <f t="shared" si="5"/>
        <v>243</v>
      </c>
      <c r="AR18" s="155">
        <f t="shared" si="5"/>
        <v>55.041499999999999</v>
      </c>
      <c r="AS18" s="155">
        <f t="shared" si="2"/>
        <v>31260.178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85"/>
      <c r="H19" s="85"/>
      <c r="I19" s="85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16"/>
      <c r="N19" s="116"/>
      <c r="O19" s="178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84"/>
      <c r="H20" s="84"/>
      <c r="I20" s="84"/>
      <c r="J20" s="27">
        <f t="shared" si="3"/>
        <v>0</v>
      </c>
      <c r="K20" s="27">
        <f t="shared" si="0"/>
        <v>0</v>
      </c>
      <c r="L20" s="27">
        <f t="shared" si="0"/>
        <v>0</v>
      </c>
      <c r="M20" s="115"/>
      <c r="N20" s="115"/>
      <c r="O20" s="177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85"/>
      <c r="H21" s="85"/>
      <c r="I21" s="85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16"/>
      <c r="N21" s="116"/>
      <c r="O21" s="178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84"/>
      <c r="H22" s="84"/>
      <c r="I22" s="84"/>
      <c r="J22" s="27">
        <f t="shared" si="3"/>
        <v>0</v>
      </c>
      <c r="K22" s="27">
        <f t="shared" si="3"/>
        <v>0</v>
      </c>
      <c r="L22" s="27">
        <f t="shared" si="3"/>
        <v>0</v>
      </c>
      <c r="M22" s="115"/>
      <c r="N22" s="115"/>
      <c r="O22" s="177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85"/>
      <c r="H23" s="85"/>
      <c r="I23" s="85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16"/>
      <c r="N23" s="116"/>
      <c r="O23" s="178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84"/>
      <c r="H24" s="84"/>
      <c r="I24" s="84"/>
      <c r="J24" s="27">
        <f t="shared" si="3"/>
        <v>0</v>
      </c>
      <c r="K24" s="27">
        <f t="shared" si="3"/>
        <v>0</v>
      </c>
      <c r="L24" s="27">
        <f t="shared" si="3"/>
        <v>0</v>
      </c>
      <c r="M24" s="115">
        <v>30</v>
      </c>
      <c r="N24" s="115">
        <v>324.26760000000002</v>
      </c>
      <c r="O24" s="177">
        <v>31688.136999999999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30</v>
      </c>
      <c r="AR24" s="155">
        <f t="shared" si="5"/>
        <v>324.26760000000002</v>
      </c>
      <c r="AS24" s="155">
        <f t="shared" si="5"/>
        <v>31688.136999999999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85"/>
      <c r="H25" s="85"/>
      <c r="I25" s="85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16">
        <v>14</v>
      </c>
      <c r="N25" s="116">
        <v>237.3511</v>
      </c>
      <c r="O25" s="178">
        <v>24078.243999999999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14</v>
      </c>
      <c r="AR25" s="50">
        <f t="shared" si="5"/>
        <v>237.3511</v>
      </c>
      <c r="AS25" s="50">
        <f t="shared" si="5"/>
        <v>24078.243999999999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84"/>
      <c r="H26" s="84"/>
      <c r="I26" s="84"/>
      <c r="J26" s="27">
        <f t="shared" si="3"/>
        <v>0</v>
      </c>
      <c r="K26" s="27">
        <f t="shared" si="3"/>
        <v>0</v>
      </c>
      <c r="L26" s="27">
        <f t="shared" si="3"/>
        <v>0</v>
      </c>
      <c r="M26" s="115"/>
      <c r="N26" s="115"/>
      <c r="O26" s="177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85"/>
      <c r="H27" s="85"/>
      <c r="I27" s="85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16"/>
      <c r="N27" s="116"/>
      <c r="O27" s="178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84"/>
      <c r="H28" s="84"/>
      <c r="I28" s="84"/>
      <c r="J28" s="27">
        <f t="shared" si="3"/>
        <v>0</v>
      </c>
      <c r="K28" s="27">
        <f t="shared" si="3"/>
        <v>0</v>
      </c>
      <c r="L28" s="27">
        <f t="shared" si="3"/>
        <v>0</v>
      </c>
      <c r="M28" s="115"/>
      <c r="N28" s="115"/>
      <c r="O28" s="177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85"/>
      <c r="H29" s="85"/>
      <c r="I29" s="85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16"/>
      <c r="N29" s="116"/>
      <c r="O29" s="178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>
        <v>67</v>
      </c>
      <c r="E30" s="69">
        <v>27.55</v>
      </c>
      <c r="F30" s="158">
        <v>14568.657545946793</v>
      </c>
      <c r="G30" s="84">
        <v>71</v>
      </c>
      <c r="H30" s="84">
        <v>30.363199999999999</v>
      </c>
      <c r="I30" s="84">
        <v>15238.627</v>
      </c>
      <c r="J30" s="27">
        <f t="shared" si="3"/>
        <v>138</v>
      </c>
      <c r="K30" s="27">
        <f t="shared" si="3"/>
        <v>57.913200000000003</v>
      </c>
      <c r="L30" s="27">
        <f t="shared" si="3"/>
        <v>29807.284545946794</v>
      </c>
      <c r="M30" s="115"/>
      <c r="N30" s="115"/>
      <c r="O30" s="177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103</v>
      </c>
      <c r="Z30" s="155">
        <v>1.2574000000000001</v>
      </c>
      <c r="AA30" s="155">
        <v>448.803</v>
      </c>
      <c r="AB30" s="27">
        <v>433</v>
      </c>
      <c r="AC30" s="27">
        <v>6.5290999999999997</v>
      </c>
      <c r="AD30" s="27">
        <v>3195.299</v>
      </c>
      <c r="AE30" s="27"/>
      <c r="AF30" s="27"/>
      <c r="AG30" s="27"/>
      <c r="AH30" s="27">
        <v>106</v>
      </c>
      <c r="AI30" s="27">
        <v>23.7334</v>
      </c>
      <c r="AJ30" s="27">
        <v>11652.405000000001</v>
      </c>
      <c r="AK30" s="27">
        <v>470</v>
      </c>
      <c r="AL30" s="27">
        <v>38.404899999999998</v>
      </c>
      <c r="AM30" s="27">
        <v>8718.0169999999998</v>
      </c>
      <c r="AN30" s="27">
        <v>331</v>
      </c>
      <c r="AO30" s="27">
        <v>40.285899999999998</v>
      </c>
      <c r="AP30" s="27">
        <v>21163.678</v>
      </c>
      <c r="AQ30" s="155">
        <f t="shared" si="5"/>
        <v>1581</v>
      </c>
      <c r="AR30" s="155">
        <f t="shared" si="5"/>
        <v>168.12389999999999</v>
      </c>
      <c r="AS30" s="155">
        <f t="shared" si="5"/>
        <v>74985.486545946798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85"/>
      <c r="H31" s="85"/>
      <c r="I31" s="85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16"/>
      <c r="N31" s="116"/>
      <c r="O31" s="178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84">
        <v>1</v>
      </c>
      <c r="H32" s="84">
        <v>4.7892000000000001</v>
      </c>
      <c r="I32" s="84">
        <v>6327.5690000000004</v>
      </c>
      <c r="J32" s="27">
        <f t="shared" si="3"/>
        <v>1</v>
      </c>
      <c r="K32" s="27">
        <f t="shared" si="3"/>
        <v>4.7892000000000001</v>
      </c>
      <c r="L32" s="27">
        <f t="shared" si="3"/>
        <v>6327.5690000000004</v>
      </c>
      <c r="M32" s="115">
        <v>88</v>
      </c>
      <c r="N32" s="115">
        <v>37.900300000000001</v>
      </c>
      <c r="O32" s="177">
        <v>8454.5390000000007</v>
      </c>
      <c r="P32" s="155">
        <v>143</v>
      </c>
      <c r="Q32" s="155">
        <v>2053.9364</v>
      </c>
      <c r="R32" s="155">
        <v>242627.546</v>
      </c>
      <c r="S32" s="43"/>
      <c r="T32" s="43"/>
      <c r="U32" s="43"/>
      <c r="V32" s="27">
        <f t="shared" si="4"/>
        <v>143</v>
      </c>
      <c r="W32" s="27">
        <f t="shared" si="1"/>
        <v>2053.9364</v>
      </c>
      <c r="X32" s="27">
        <f t="shared" si="1"/>
        <v>242627.546</v>
      </c>
      <c r="Y32" s="155">
        <v>160</v>
      </c>
      <c r="Z32" s="155">
        <v>844.8057</v>
      </c>
      <c r="AA32" s="155">
        <v>85401.856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392</v>
      </c>
      <c r="AR32" s="155">
        <f t="shared" si="5"/>
        <v>2941.4315999999999</v>
      </c>
      <c r="AS32" s="155">
        <f t="shared" si="5"/>
        <v>342811.51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85"/>
      <c r="H33" s="85"/>
      <c r="I33" s="85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16"/>
      <c r="N33" s="116"/>
      <c r="O33" s="178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84">
        <v>10</v>
      </c>
      <c r="H34" s="84">
        <v>0.68030000000000002</v>
      </c>
      <c r="I34" s="84">
        <v>610.90599999999995</v>
      </c>
      <c r="J34" s="27">
        <f t="shared" si="3"/>
        <v>10</v>
      </c>
      <c r="K34" s="27">
        <f t="shared" si="3"/>
        <v>0.68030000000000002</v>
      </c>
      <c r="L34" s="27">
        <f t="shared" si="3"/>
        <v>610.90599999999995</v>
      </c>
      <c r="M34" s="115">
        <v>77</v>
      </c>
      <c r="N34" s="115">
        <v>15.2966</v>
      </c>
      <c r="O34" s="177">
        <v>3459.5630000000001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158</v>
      </c>
      <c r="AC34" s="27">
        <v>10.827299999999999</v>
      </c>
      <c r="AD34" s="27">
        <v>2751.8969999999999</v>
      </c>
      <c r="AE34" s="27">
        <v>1</v>
      </c>
      <c r="AF34" s="27">
        <v>6.6900000000000001E-2</v>
      </c>
      <c r="AG34" s="27">
        <v>112.369</v>
      </c>
      <c r="AH34" s="27">
        <v>38</v>
      </c>
      <c r="AI34" s="27">
        <v>10.329499999999999</v>
      </c>
      <c r="AJ34" s="27">
        <v>3501.04</v>
      </c>
      <c r="AK34" s="27"/>
      <c r="AL34" s="27"/>
      <c r="AM34" s="27"/>
      <c r="AN34" s="27">
        <v>11</v>
      </c>
      <c r="AO34" s="27">
        <v>0.28960000000000002</v>
      </c>
      <c r="AP34" s="27">
        <v>126.52800000000001</v>
      </c>
      <c r="AQ34" s="155">
        <f t="shared" si="5"/>
        <v>295</v>
      </c>
      <c r="AR34" s="155">
        <f t="shared" si="5"/>
        <v>37.490200000000002</v>
      </c>
      <c r="AS34" s="155">
        <f t="shared" si="5"/>
        <v>10562.303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85"/>
      <c r="H35" s="85"/>
      <c r="I35" s="85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16"/>
      <c r="N35" s="116"/>
      <c r="O35" s="178"/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0</v>
      </c>
      <c r="AR35" s="50">
        <f t="shared" si="5"/>
        <v>0</v>
      </c>
      <c r="AS35" s="50">
        <f t="shared" si="5"/>
        <v>0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84"/>
      <c r="H36" s="84"/>
      <c r="I36" s="84"/>
      <c r="J36" s="27">
        <f t="shared" si="3"/>
        <v>0</v>
      </c>
      <c r="K36" s="27">
        <f t="shared" si="3"/>
        <v>0</v>
      </c>
      <c r="L36" s="27">
        <f t="shared" si="3"/>
        <v>0</v>
      </c>
      <c r="M36" s="115"/>
      <c r="N36" s="115"/>
      <c r="O36" s="177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85"/>
      <c r="H37" s="85"/>
      <c r="I37" s="85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16"/>
      <c r="N37" s="116"/>
      <c r="O37" s="178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27</v>
      </c>
      <c r="E38" s="69">
        <v>2.7088000000000001</v>
      </c>
      <c r="F38" s="159">
        <v>1310.5366840449828</v>
      </c>
      <c r="G38" s="84"/>
      <c r="H38" s="84"/>
      <c r="I38" s="84"/>
      <c r="J38" s="27">
        <f t="shared" si="3"/>
        <v>27</v>
      </c>
      <c r="K38" s="27">
        <f t="shared" si="3"/>
        <v>2.7088000000000001</v>
      </c>
      <c r="L38" s="27">
        <f t="shared" si="3"/>
        <v>1310.5366840449828</v>
      </c>
      <c r="M38" s="115"/>
      <c r="N38" s="115"/>
      <c r="O38" s="177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74</v>
      </c>
      <c r="AC38" s="27">
        <v>1.4436</v>
      </c>
      <c r="AD38" s="27">
        <v>663.76400000000001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101</v>
      </c>
      <c r="AR38" s="155">
        <f t="shared" si="5"/>
        <v>4.1524000000000001</v>
      </c>
      <c r="AS38" s="155">
        <f t="shared" si="5"/>
        <v>1974.300684044983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85"/>
      <c r="H39" s="85"/>
      <c r="I39" s="85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16"/>
      <c r="N39" s="116"/>
      <c r="O39" s="178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84"/>
      <c r="H40" s="84"/>
      <c r="I40" s="84"/>
      <c r="J40" s="27">
        <f t="shared" si="3"/>
        <v>0</v>
      </c>
      <c r="K40" s="27">
        <f t="shared" si="3"/>
        <v>0</v>
      </c>
      <c r="L40" s="27">
        <f t="shared" si="3"/>
        <v>0</v>
      </c>
      <c r="M40" s="115">
        <v>1</v>
      </c>
      <c r="N40" s="115">
        <v>11.8515</v>
      </c>
      <c r="O40" s="177">
        <v>6613.8149999999996</v>
      </c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1</v>
      </c>
      <c r="AR40" s="155">
        <f t="shared" si="5"/>
        <v>11.8515</v>
      </c>
      <c r="AS40" s="155">
        <f t="shared" si="5"/>
        <v>6613.8149999999996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85"/>
      <c r="H41" s="85"/>
      <c r="I41" s="85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16"/>
      <c r="N41" s="116"/>
      <c r="O41" s="178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>
        <v>1</v>
      </c>
      <c r="E42" s="69">
        <v>9.8152000000000008</v>
      </c>
      <c r="F42" s="69">
        <v>2521.3370040835071</v>
      </c>
      <c r="G42" s="84">
        <v>2</v>
      </c>
      <c r="H42" s="84">
        <v>25.58</v>
      </c>
      <c r="I42" s="84">
        <v>6022.0330000000004</v>
      </c>
      <c r="J42" s="27">
        <f t="shared" si="3"/>
        <v>3</v>
      </c>
      <c r="K42" s="27">
        <f t="shared" si="3"/>
        <v>35.395200000000003</v>
      </c>
      <c r="L42" s="27">
        <f t="shared" si="3"/>
        <v>8543.3700040835065</v>
      </c>
      <c r="M42" s="115">
        <v>19</v>
      </c>
      <c r="N42" s="115">
        <v>610.53200000000004</v>
      </c>
      <c r="O42" s="177">
        <v>122669.60799999999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22</v>
      </c>
      <c r="AR42" s="155">
        <f t="shared" si="5"/>
        <v>645.92720000000008</v>
      </c>
      <c r="AS42" s="155">
        <f t="shared" si="5"/>
        <v>131212.9780040835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7</v>
      </c>
      <c r="E43" s="70">
        <v>89.424199999999999</v>
      </c>
      <c r="F43" s="45">
        <v>34538.378300390919</v>
      </c>
      <c r="G43" s="85">
        <v>16</v>
      </c>
      <c r="H43" s="85">
        <v>235.4966</v>
      </c>
      <c r="I43" s="85">
        <v>77658.076000000001</v>
      </c>
      <c r="J43" s="204">
        <f t="shared" si="3"/>
        <v>23</v>
      </c>
      <c r="K43" s="204">
        <f t="shared" si="3"/>
        <v>324.92079999999999</v>
      </c>
      <c r="L43" s="204">
        <f t="shared" si="3"/>
        <v>112196.45430039092</v>
      </c>
      <c r="M43" s="116">
        <v>26</v>
      </c>
      <c r="N43" s="116">
        <v>521.46519999999998</v>
      </c>
      <c r="O43" s="178">
        <v>55109.54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49</v>
      </c>
      <c r="AR43" s="50">
        <f t="shared" si="5"/>
        <v>846.38599999999997</v>
      </c>
      <c r="AS43" s="50">
        <f t="shared" si="5"/>
        <v>167305.99430039091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84"/>
      <c r="H44" s="84"/>
      <c r="I44" s="84"/>
      <c r="J44" s="27">
        <f t="shared" si="3"/>
        <v>0</v>
      </c>
      <c r="K44" s="27">
        <f t="shared" si="3"/>
        <v>0</v>
      </c>
      <c r="L44" s="27">
        <f t="shared" si="3"/>
        <v>0</v>
      </c>
      <c r="M44" s="115"/>
      <c r="N44" s="115"/>
      <c r="O44" s="177"/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0</v>
      </c>
      <c r="AR44" s="155">
        <f t="shared" si="5"/>
        <v>0</v>
      </c>
      <c r="AS44" s="155">
        <f t="shared" si="5"/>
        <v>0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85"/>
      <c r="H45" s="85"/>
      <c r="I45" s="85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16"/>
      <c r="N45" s="116"/>
      <c r="O45" s="178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84"/>
      <c r="H46" s="84"/>
      <c r="I46" s="84"/>
      <c r="J46" s="27">
        <f t="shared" si="3"/>
        <v>0</v>
      </c>
      <c r="K46" s="27">
        <f t="shared" si="3"/>
        <v>0</v>
      </c>
      <c r="L46" s="27">
        <f t="shared" si="3"/>
        <v>0</v>
      </c>
      <c r="M46" s="115"/>
      <c r="N46" s="115"/>
      <c r="O46" s="177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85"/>
      <c r="H47" s="85"/>
      <c r="I47" s="85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16"/>
      <c r="N47" s="116"/>
      <c r="O47" s="178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84"/>
      <c r="H48" s="84"/>
      <c r="I48" s="84"/>
      <c r="J48" s="27">
        <f t="shared" si="3"/>
        <v>0</v>
      </c>
      <c r="K48" s="27">
        <f t="shared" si="3"/>
        <v>0</v>
      </c>
      <c r="L48" s="27">
        <f t="shared" si="3"/>
        <v>0</v>
      </c>
      <c r="M48" s="115"/>
      <c r="N48" s="115"/>
      <c r="O48" s="177"/>
      <c r="P48" s="155"/>
      <c r="Q48" s="155"/>
      <c r="R48" s="155"/>
      <c r="S48" s="160"/>
      <c r="T48" s="43"/>
      <c r="U48" s="43"/>
      <c r="V48" s="27">
        <f t="shared" si="4"/>
        <v>0</v>
      </c>
      <c r="W48" s="27">
        <f t="shared" si="1"/>
        <v>0</v>
      </c>
      <c r="X48" s="27">
        <f t="shared" si="1"/>
        <v>0</v>
      </c>
      <c r="Y48" s="155"/>
      <c r="Z48" s="155"/>
      <c r="AA48" s="155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0</v>
      </c>
      <c r="AR48" s="155">
        <f t="shared" si="5"/>
        <v>0</v>
      </c>
      <c r="AS48" s="155">
        <f t="shared" si="5"/>
        <v>0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85"/>
      <c r="H49" s="85"/>
      <c r="I49" s="85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16"/>
      <c r="N49" s="116"/>
      <c r="O49" s="178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>
        <v>1</v>
      </c>
      <c r="E50" s="69">
        <v>395.24900000000002</v>
      </c>
      <c r="F50" s="69">
        <v>84910.829174436978</v>
      </c>
      <c r="G50" s="84"/>
      <c r="H50" s="84"/>
      <c r="I50" s="84"/>
      <c r="J50" s="27">
        <f t="shared" si="3"/>
        <v>1</v>
      </c>
      <c r="K50" s="27">
        <f t="shared" si="3"/>
        <v>395.24900000000002</v>
      </c>
      <c r="L50" s="27">
        <f t="shared" si="3"/>
        <v>84910.829174436978</v>
      </c>
      <c r="M50" s="115">
        <v>1</v>
      </c>
      <c r="N50" s="115">
        <v>407.28980000000001</v>
      </c>
      <c r="O50" s="177">
        <v>80412.126999999993</v>
      </c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>
        <v>1</v>
      </c>
      <c r="Z50" s="155">
        <v>407.02</v>
      </c>
      <c r="AA50" s="155">
        <v>75644.267999999996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3</v>
      </c>
      <c r="AR50" s="155">
        <f t="shared" si="5"/>
        <v>1209.5588</v>
      </c>
      <c r="AS50" s="155">
        <f t="shared" si="5"/>
        <v>240967.22417443694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>
        <v>1</v>
      </c>
      <c r="E51" s="70">
        <v>330.94</v>
      </c>
      <c r="F51" s="70">
        <v>74746.795197052692</v>
      </c>
      <c r="G51" s="85"/>
      <c r="H51" s="85"/>
      <c r="I51" s="85"/>
      <c r="J51" s="204">
        <f t="shared" si="3"/>
        <v>1</v>
      </c>
      <c r="K51" s="204">
        <f t="shared" si="3"/>
        <v>330.94</v>
      </c>
      <c r="L51" s="204">
        <f t="shared" si="3"/>
        <v>74746.795197052692</v>
      </c>
      <c r="M51" s="116"/>
      <c r="N51" s="116"/>
      <c r="O51" s="178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1</v>
      </c>
      <c r="AR51" s="50">
        <f t="shared" si="5"/>
        <v>330.94</v>
      </c>
      <c r="AS51" s="50">
        <f t="shared" si="5"/>
        <v>74746.795197052692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84"/>
      <c r="H52" s="84"/>
      <c r="I52" s="84"/>
      <c r="J52" s="27">
        <f t="shared" si="3"/>
        <v>0</v>
      </c>
      <c r="K52" s="27">
        <f t="shared" si="3"/>
        <v>0</v>
      </c>
      <c r="L52" s="27">
        <f t="shared" si="3"/>
        <v>0</v>
      </c>
      <c r="M52" s="115"/>
      <c r="N52" s="115"/>
      <c r="O52" s="177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85"/>
      <c r="H53" s="85"/>
      <c r="I53" s="85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16">
        <v>64</v>
      </c>
      <c r="N53" s="116">
        <v>3470.7190000000001</v>
      </c>
      <c r="O53" s="178">
        <v>645807.35600000003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64</v>
      </c>
      <c r="AR53" s="50">
        <f t="shared" si="5"/>
        <v>3470.7190000000001</v>
      </c>
      <c r="AS53" s="50">
        <f t="shared" si="5"/>
        <v>645807.35600000003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84"/>
      <c r="H54" s="84"/>
      <c r="I54" s="84"/>
      <c r="J54" s="27">
        <f t="shared" si="3"/>
        <v>0</v>
      </c>
      <c r="K54" s="27">
        <f t="shared" si="3"/>
        <v>0</v>
      </c>
      <c r="L54" s="27">
        <f t="shared" si="3"/>
        <v>0</v>
      </c>
      <c r="M54" s="115"/>
      <c r="N54" s="115"/>
      <c r="O54" s="177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19</v>
      </c>
      <c r="AL54" s="27">
        <v>0.22170000000000001</v>
      </c>
      <c r="AM54" s="27">
        <v>132.84700000000001</v>
      </c>
      <c r="AN54" s="27">
        <v>18</v>
      </c>
      <c r="AO54" s="27">
        <v>0.85829999999999995</v>
      </c>
      <c r="AP54" s="27">
        <v>999.58600000000001</v>
      </c>
      <c r="AQ54" s="155">
        <f t="shared" si="5"/>
        <v>37</v>
      </c>
      <c r="AR54" s="155">
        <f t="shared" si="5"/>
        <v>1.08</v>
      </c>
      <c r="AS54" s="155">
        <f t="shared" si="5"/>
        <v>1132.433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85"/>
      <c r="H55" s="85"/>
      <c r="I55" s="85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16"/>
      <c r="N55" s="116"/>
      <c r="O55" s="178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84"/>
      <c r="H56" s="84"/>
      <c r="I56" s="84"/>
      <c r="J56" s="27">
        <f t="shared" si="3"/>
        <v>0</v>
      </c>
      <c r="K56" s="27">
        <f t="shared" si="3"/>
        <v>0</v>
      </c>
      <c r="L56" s="27">
        <f t="shared" si="3"/>
        <v>0</v>
      </c>
      <c r="M56" s="115">
        <v>20</v>
      </c>
      <c r="N56" s="115">
        <v>16.546299999999999</v>
      </c>
      <c r="O56" s="177">
        <v>15482.642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20</v>
      </c>
      <c r="AR56" s="155">
        <f t="shared" si="5"/>
        <v>16.546299999999999</v>
      </c>
      <c r="AS56" s="155">
        <f t="shared" si="5"/>
        <v>15482.642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85"/>
      <c r="H57" s="85"/>
      <c r="I57" s="85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16">
        <v>1</v>
      </c>
      <c r="N57" s="116">
        <v>2.0714000000000001</v>
      </c>
      <c r="O57" s="178">
        <v>2059.8310000000001</v>
      </c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1</v>
      </c>
      <c r="AR57" s="50">
        <f t="shared" si="5"/>
        <v>2.0714000000000001</v>
      </c>
      <c r="AS57" s="50">
        <f t="shared" si="5"/>
        <v>2059.8310000000001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87"/>
      <c r="H58" s="87"/>
      <c r="I58" s="183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17">
        <v>1098</v>
      </c>
      <c r="N58" s="117">
        <v>31.967300000000002</v>
      </c>
      <c r="O58" s="195">
        <v>18032.919000000002</v>
      </c>
      <c r="P58" s="161"/>
      <c r="Q58" s="161"/>
      <c r="R58" s="161"/>
      <c r="S58" s="56"/>
      <c r="T58" s="56"/>
      <c r="U58" s="46"/>
      <c r="V58" s="27">
        <f t="shared" si="4"/>
        <v>0</v>
      </c>
      <c r="W58" s="27">
        <f t="shared" si="1"/>
        <v>0</v>
      </c>
      <c r="X58" s="27">
        <f t="shared" si="1"/>
        <v>0</v>
      </c>
      <c r="Y58" s="161">
        <v>436</v>
      </c>
      <c r="Z58" s="161">
        <v>1203.4418000000001</v>
      </c>
      <c r="AA58" s="161">
        <v>422580.34499999997</v>
      </c>
      <c r="AB58" s="36">
        <v>1017</v>
      </c>
      <c r="AC58" s="36">
        <v>365.5582</v>
      </c>
      <c r="AD58" s="36">
        <v>138664.34099999999</v>
      </c>
      <c r="AE58" s="36"/>
      <c r="AF58" s="36"/>
      <c r="AG58" s="36"/>
      <c r="AH58" s="36"/>
      <c r="AI58" s="36"/>
      <c r="AJ58" s="36"/>
      <c r="AK58" s="36">
        <v>103</v>
      </c>
      <c r="AL58" s="36">
        <v>5.5961999999999996</v>
      </c>
      <c r="AM58" s="36">
        <v>2605.1999999999998</v>
      </c>
      <c r="AN58" s="36">
        <v>555</v>
      </c>
      <c r="AO58" s="36">
        <v>6.1205499999999997</v>
      </c>
      <c r="AP58" s="36">
        <v>27024.655999999999</v>
      </c>
      <c r="AQ58" s="155">
        <f t="shared" ref="AQ58:AS71" si="7">SUM(J58,M58,V58,Y58,AB58,AE58,AH58,AK58,AN58)</f>
        <v>3209</v>
      </c>
      <c r="AR58" s="155">
        <f t="shared" si="7"/>
        <v>1612.6840500000001</v>
      </c>
      <c r="AS58" s="155">
        <f t="shared" si="7"/>
        <v>608907.46099999989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88"/>
      <c r="H59" s="88"/>
      <c r="I59" s="88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18"/>
      <c r="N59" s="118"/>
      <c r="O59" s="181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39"/>
      <c r="AL59" s="173"/>
      <c r="AM59" s="139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85"/>
      <c r="H60" s="85"/>
      <c r="I60" s="85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16">
        <v>31</v>
      </c>
      <c r="N60" s="116">
        <v>0.82289999999999996</v>
      </c>
      <c r="O60" s="178">
        <v>498.971</v>
      </c>
      <c r="P60" s="156">
        <v>1</v>
      </c>
      <c r="Q60" s="156">
        <v>4.742</v>
      </c>
      <c r="R60" s="156">
        <v>358.87099999999998</v>
      </c>
      <c r="S60" s="44"/>
      <c r="T60" s="44"/>
      <c r="U60" s="44"/>
      <c r="V60" s="185">
        <f t="shared" si="4"/>
        <v>1</v>
      </c>
      <c r="W60" s="185">
        <f t="shared" si="1"/>
        <v>4.742</v>
      </c>
      <c r="X60" s="185">
        <f t="shared" si="1"/>
        <v>358.87099999999998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32</v>
      </c>
      <c r="AR60" s="50">
        <f t="shared" si="7"/>
        <v>5.5648999999999997</v>
      </c>
      <c r="AS60" s="50">
        <f t="shared" si="7"/>
        <v>857.84199999999998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8">+D6+D8+D10+D12+D14+D16+D18+D20+D22+D24+D26+D28+D30+D32+D34+D36+D38+D40+D42+D44+D46+D48+D50+D52+D54+D56+D58</f>
        <v>96</v>
      </c>
      <c r="E61" s="69">
        <f t="shared" si="8"/>
        <v>435.32300000000004</v>
      </c>
      <c r="F61" s="69">
        <f t="shared" si="8"/>
        <v>103311.36040851226</v>
      </c>
      <c r="G61" s="84">
        <f t="shared" si="8"/>
        <v>84</v>
      </c>
      <c r="H61" s="84">
        <f t="shared" si="8"/>
        <v>61.412700000000001</v>
      </c>
      <c r="I61" s="84">
        <f t="shared" si="8"/>
        <v>28199.134999999998</v>
      </c>
      <c r="J61" s="27">
        <f t="shared" si="6"/>
        <v>180</v>
      </c>
      <c r="K61" s="27">
        <f t="shared" si="6"/>
        <v>496.73570000000007</v>
      </c>
      <c r="L61" s="27">
        <f t="shared" si="6"/>
        <v>131510.49540851227</v>
      </c>
      <c r="M61" s="115">
        <f t="shared" ref="M61:R61" si="9">+M6+M8+M10+M12+M14+M16+M18+M20+M22+M24+M26+M28+M30+M32+M34+M36+M38+M40+M42+M44+M46+M48+M50+M52+M54+M56+M58</f>
        <v>1336</v>
      </c>
      <c r="N61" s="115">
        <f t="shared" si="9"/>
        <v>1600.6414000000002</v>
      </c>
      <c r="O61" s="115">
        <f t="shared" si="9"/>
        <v>326394.14899999998</v>
      </c>
      <c r="P61" s="161">
        <f t="shared" si="9"/>
        <v>454</v>
      </c>
      <c r="Q61" s="161">
        <f t="shared" si="9"/>
        <v>5121.8233999999993</v>
      </c>
      <c r="R61" s="161">
        <f t="shared" si="9"/>
        <v>532897.81400000001</v>
      </c>
      <c r="S61" s="57"/>
      <c r="T61" s="57"/>
      <c r="U61" s="57"/>
      <c r="V61" s="27">
        <f t="shared" si="4"/>
        <v>454</v>
      </c>
      <c r="W61" s="27">
        <f t="shared" si="1"/>
        <v>5121.8233999999993</v>
      </c>
      <c r="X61" s="27">
        <f t="shared" si="1"/>
        <v>532897.81400000001</v>
      </c>
      <c r="Y61" s="155">
        <f t="shared" ref="Y61:AP61" si="10">+Y6+Y8+Y10+Y12+Y14+Y16+Y18+Y20+Y22+Y24+Y26+Y28+Y30+Y32+Y34+Y36+Y38+Y40+Y42+Y44+Y46+Y48+Y50+Y52+Y54+Y56+Y58</f>
        <v>760</v>
      </c>
      <c r="Z61" s="155">
        <f t="shared" si="10"/>
        <v>2766.2530000000002</v>
      </c>
      <c r="AA61" s="155">
        <f t="shared" si="10"/>
        <v>600639.00599999994</v>
      </c>
      <c r="AB61" s="36">
        <f t="shared" si="10"/>
        <v>1682</v>
      </c>
      <c r="AC61" s="36">
        <f t="shared" si="10"/>
        <v>384.35820000000001</v>
      </c>
      <c r="AD61" s="36">
        <f t="shared" si="10"/>
        <v>145275.30099999998</v>
      </c>
      <c r="AE61" s="36">
        <f t="shared" si="10"/>
        <v>200</v>
      </c>
      <c r="AF61" s="36">
        <f t="shared" si="10"/>
        <v>16.1632</v>
      </c>
      <c r="AG61" s="36">
        <f t="shared" si="10"/>
        <v>21794.178</v>
      </c>
      <c r="AH61" s="21">
        <f t="shared" si="10"/>
        <v>197</v>
      </c>
      <c r="AI61" s="21">
        <f t="shared" si="10"/>
        <v>67.934699999999992</v>
      </c>
      <c r="AJ61" s="21">
        <f t="shared" si="10"/>
        <v>28599.200000000001</v>
      </c>
      <c r="AK61" s="27">
        <f t="shared" si="10"/>
        <v>592</v>
      </c>
      <c r="AL61" s="27">
        <f t="shared" si="10"/>
        <v>44.222799999999992</v>
      </c>
      <c r="AM61" s="27">
        <f t="shared" si="10"/>
        <v>11456.063999999998</v>
      </c>
      <c r="AN61" s="36">
        <f t="shared" si="10"/>
        <v>915</v>
      </c>
      <c r="AO61" s="36">
        <f t="shared" si="10"/>
        <v>47.554349999999999</v>
      </c>
      <c r="AP61" s="36">
        <f t="shared" si="10"/>
        <v>49314.447999999997</v>
      </c>
      <c r="AQ61" s="155">
        <f t="shared" si="7"/>
        <v>6316</v>
      </c>
      <c r="AR61" s="155">
        <f t="shared" si="7"/>
        <v>10545.686750000001</v>
      </c>
      <c r="AS61" s="155">
        <f t="shared" si="7"/>
        <v>1847880.6554085123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88"/>
      <c r="H62" s="88"/>
      <c r="I62" s="88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15"/>
      <c r="N62" s="115"/>
      <c r="O62" s="115"/>
      <c r="P62" s="171"/>
      <c r="Q62" s="171">
        <f>Q59</f>
        <v>0</v>
      </c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1">+D7+D9+D11+D13+D15+D17+D19+D21+D23+D25+D27+D29+D31+D33+D35+D37+D39+D41+D43+D45+D47+D49+D51+D53+D55+D57+D60</f>
        <v>10</v>
      </c>
      <c r="E63" s="70">
        <f t="shared" si="11"/>
        <v>430.66520000000003</v>
      </c>
      <c r="F63" s="70">
        <f t="shared" si="11"/>
        <v>112462.57894366197</v>
      </c>
      <c r="G63" s="85">
        <f t="shared" si="11"/>
        <v>16</v>
      </c>
      <c r="H63" s="85">
        <f t="shared" si="11"/>
        <v>235.4966</v>
      </c>
      <c r="I63" s="85">
        <f t="shared" si="11"/>
        <v>77658.076000000001</v>
      </c>
      <c r="J63" s="185">
        <f t="shared" si="6"/>
        <v>26</v>
      </c>
      <c r="K63" s="185">
        <f t="shared" si="6"/>
        <v>666.16180000000008</v>
      </c>
      <c r="L63" s="185">
        <f t="shared" si="6"/>
        <v>190120.65494366197</v>
      </c>
      <c r="M63" s="116">
        <f t="shared" ref="M63:R63" si="12">+M7+M9+M11+M13+M15+M17+M19+M21+M23+M25+M27+M29+M31+M33+M35+M37+M39+M41+M43+M45+M47+M49+M51+M53+M55+M57+M60</f>
        <v>166</v>
      </c>
      <c r="N63" s="116">
        <f t="shared" si="12"/>
        <v>6265.4071000000004</v>
      </c>
      <c r="O63" s="116">
        <f t="shared" si="12"/>
        <v>1318426.5819999999</v>
      </c>
      <c r="P63" s="156">
        <f t="shared" si="12"/>
        <v>50</v>
      </c>
      <c r="Q63" s="156">
        <f t="shared" si="12"/>
        <v>5248.9420000000009</v>
      </c>
      <c r="R63" s="156">
        <f t="shared" si="12"/>
        <v>384845.88499999995</v>
      </c>
      <c r="S63" s="48"/>
      <c r="T63" s="48"/>
      <c r="U63" s="48"/>
      <c r="V63" s="185">
        <f t="shared" si="4"/>
        <v>50</v>
      </c>
      <c r="W63" s="185">
        <f t="shared" si="1"/>
        <v>5248.9420000000009</v>
      </c>
      <c r="X63" s="185">
        <f t="shared" si="1"/>
        <v>384845.88499999995</v>
      </c>
      <c r="Y63" s="156">
        <f t="shared" ref="Y63:AA63" si="13">+Y7+Y9+Y11+Y13+Y15+Y17+Y19+Y21+Y23+Y25+Y27+Y29+Y31+Y33+Y35+Y37+Y39+Y41+Y43+Y45+Y47+Y49+Y51+Y53+Y55+Y57+Y60</f>
        <v>6</v>
      </c>
      <c r="Z63" s="156">
        <f t="shared" si="13"/>
        <v>952.98299999999995</v>
      </c>
      <c r="AA63" s="156">
        <f t="shared" si="13"/>
        <v>90319.917000000001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248</v>
      </c>
      <c r="AR63" s="50">
        <f t="shared" si="7"/>
        <v>13133.493900000001</v>
      </c>
      <c r="AS63" s="50">
        <f t="shared" si="7"/>
        <v>1983713.0389436618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84">
        <v>262</v>
      </c>
      <c r="H64" s="84">
        <v>557.4511</v>
      </c>
      <c r="I64" s="84">
        <v>224095.88099999999</v>
      </c>
      <c r="J64" s="27">
        <f t="shared" si="6"/>
        <v>262</v>
      </c>
      <c r="K64" s="27">
        <f t="shared" si="6"/>
        <v>557.4511</v>
      </c>
      <c r="L64" s="27">
        <f t="shared" si="6"/>
        <v>224095.88099999999</v>
      </c>
      <c r="M64" s="115">
        <v>750</v>
      </c>
      <c r="N64" s="115">
        <v>59.445799999999998</v>
      </c>
      <c r="O64" s="177">
        <v>61141.106</v>
      </c>
      <c r="P64" s="155">
        <v>2965</v>
      </c>
      <c r="Q64" s="155">
        <v>1701.33</v>
      </c>
      <c r="R64" s="155">
        <v>449363.81199999998</v>
      </c>
      <c r="S64" s="160"/>
      <c r="T64" s="43"/>
      <c r="U64" s="43"/>
      <c r="V64" s="27">
        <f t="shared" si="4"/>
        <v>2965</v>
      </c>
      <c r="W64" s="27">
        <f t="shared" si="1"/>
        <v>1701.33</v>
      </c>
      <c r="X64" s="27">
        <f t="shared" si="1"/>
        <v>449363.81199999998</v>
      </c>
      <c r="Y64" s="155">
        <v>76</v>
      </c>
      <c r="Z64" s="155">
        <v>599.702</v>
      </c>
      <c r="AA64" s="155">
        <v>65076.779000000002</v>
      </c>
      <c r="AB64" s="27">
        <v>64</v>
      </c>
      <c r="AC64" s="27">
        <v>9.6930499999999995</v>
      </c>
      <c r="AD64" s="27">
        <v>3229.2570000000001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4117</v>
      </c>
      <c r="AR64" s="155">
        <f t="shared" si="7"/>
        <v>2927.6219499999997</v>
      </c>
      <c r="AS64" s="155">
        <f t="shared" si="7"/>
        <v>802906.83499999985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376</v>
      </c>
      <c r="E65" s="70">
        <v>35.999659999999999</v>
      </c>
      <c r="F65" s="45">
        <v>47693.483647825764</v>
      </c>
      <c r="G65" s="85">
        <v>70</v>
      </c>
      <c r="H65" s="85">
        <v>908.09040000000005</v>
      </c>
      <c r="I65" s="85">
        <v>358671.908</v>
      </c>
      <c r="J65" s="204">
        <f t="shared" si="6"/>
        <v>446</v>
      </c>
      <c r="K65" s="204">
        <f t="shared" si="6"/>
        <v>944.09005999999999</v>
      </c>
      <c r="L65" s="204">
        <f t="shared" si="6"/>
        <v>406365.39164782577</v>
      </c>
      <c r="M65" s="116">
        <v>43</v>
      </c>
      <c r="N65" s="116">
        <v>0.96660000000000001</v>
      </c>
      <c r="O65" s="178">
        <v>1069.4490000000001</v>
      </c>
      <c r="P65" s="156">
        <v>45</v>
      </c>
      <c r="Q65" s="156">
        <v>123.4328</v>
      </c>
      <c r="R65" s="156">
        <v>10090.013999999999</v>
      </c>
      <c r="S65" s="44"/>
      <c r="T65" s="44"/>
      <c r="U65" s="44"/>
      <c r="V65" s="204">
        <f t="shared" si="4"/>
        <v>45</v>
      </c>
      <c r="W65" s="204">
        <f t="shared" si="1"/>
        <v>123.4328</v>
      </c>
      <c r="X65" s="204">
        <f t="shared" si="1"/>
        <v>10090.013999999999</v>
      </c>
      <c r="Y65" s="156">
        <v>4</v>
      </c>
      <c r="Z65" s="156">
        <v>16.709</v>
      </c>
      <c r="AA65" s="156">
        <v>3868.0619999999999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538</v>
      </c>
      <c r="AR65" s="50">
        <f t="shared" si="7"/>
        <v>1085.1984600000001</v>
      </c>
      <c r="AS65" s="50">
        <f t="shared" si="7"/>
        <v>421392.9166478258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84"/>
      <c r="H66" s="84"/>
      <c r="I66" s="84"/>
      <c r="J66" s="27">
        <f t="shared" si="6"/>
        <v>0</v>
      </c>
      <c r="K66" s="27">
        <f t="shared" si="6"/>
        <v>0</v>
      </c>
      <c r="L66" s="27">
        <f t="shared" si="6"/>
        <v>0</v>
      </c>
      <c r="M66" s="115"/>
      <c r="N66" s="115"/>
      <c r="O66" s="177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85"/>
      <c r="H67" s="85"/>
      <c r="I67" s="85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16"/>
      <c r="N67" s="116"/>
      <c r="O67" s="178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96</v>
      </c>
      <c r="E68" s="27">
        <f t="shared" si="14"/>
        <v>435.32300000000004</v>
      </c>
      <c r="F68" s="27">
        <f t="shared" si="14"/>
        <v>103311.36040851226</v>
      </c>
      <c r="G68" s="27">
        <f t="shared" si="14"/>
        <v>346</v>
      </c>
      <c r="H68" s="27">
        <f t="shared" si="14"/>
        <v>618.86379999999997</v>
      </c>
      <c r="I68" s="27">
        <f t="shared" si="14"/>
        <v>252295.016</v>
      </c>
      <c r="J68" s="27">
        <f t="shared" si="6"/>
        <v>442</v>
      </c>
      <c r="K68" s="27">
        <f t="shared" si="6"/>
        <v>1054.1867999999999</v>
      </c>
      <c r="L68" s="27">
        <f t="shared" si="6"/>
        <v>355606.37640851224</v>
      </c>
      <c r="M68" s="27">
        <f t="shared" ref="M68:R68" si="15">+M61+M64+M66</f>
        <v>2086</v>
      </c>
      <c r="N68" s="27">
        <f t="shared" si="15"/>
        <v>1660.0872000000002</v>
      </c>
      <c r="O68" s="27">
        <f t="shared" si="15"/>
        <v>387535.255</v>
      </c>
      <c r="P68" s="155">
        <f t="shared" si="15"/>
        <v>3419</v>
      </c>
      <c r="Q68" s="155">
        <f t="shared" si="15"/>
        <v>6823.1533999999992</v>
      </c>
      <c r="R68" s="155">
        <f t="shared" si="15"/>
        <v>982261.62599999993</v>
      </c>
      <c r="S68" s="27"/>
      <c r="T68" s="27"/>
      <c r="U68" s="27"/>
      <c r="V68" s="27">
        <f t="shared" si="4"/>
        <v>3419</v>
      </c>
      <c r="W68" s="27">
        <f t="shared" si="1"/>
        <v>6823.1533999999992</v>
      </c>
      <c r="X68" s="27">
        <f t="shared" si="1"/>
        <v>982261.62599999993</v>
      </c>
      <c r="Y68" s="155">
        <f t="shared" ref="Y68:AD68" si="16">+Y61+Y64+Y66</f>
        <v>836</v>
      </c>
      <c r="Z68" s="155">
        <f t="shared" si="16"/>
        <v>3365.9549999999999</v>
      </c>
      <c r="AA68" s="155">
        <f t="shared" si="16"/>
        <v>665715.78499999992</v>
      </c>
      <c r="AB68" s="27">
        <f t="shared" si="16"/>
        <v>1746</v>
      </c>
      <c r="AC68" s="27">
        <f t="shared" si="16"/>
        <v>394.05124999999998</v>
      </c>
      <c r="AD68" s="27">
        <f t="shared" si="16"/>
        <v>148504.55799999999</v>
      </c>
      <c r="AE68" s="27">
        <f>AE61+AE62+AE64+AE66</f>
        <v>200</v>
      </c>
      <c r="AF68" s="27">
        <f>+AF61+AF64+AF66</f>
        <v>16.1632</v>
      </c>
      <c r="AG68" s="27">
        <f>AG61+AG62+AG64+AG66</f>
        <v>21794.178</v>
      </c>
      <c r="AH68" s="27">
        <f t="shared" ref="AH68:AJ68" si="17">AH61+AH62+AH64+AH66</f>
        <v>197</v>
      </c>
      <c r="AI68" s="27">
        <f>+AI61+AI64+AI66</f>
        <v>67.934699999999992</v>
      </c>
      <c r="AJ68" s="27">
        <f t="shared" si="17"/>
        <v>28599.200000000001</v>
      </c>
      <c r="AK68" s="27">
        <f>AK61+AK62+AK64+AK66</f>
        <v>592</v>
      </c>
      <c r="AL68" s="27">
        <f>+AL61+AL64+AL66</f>
        <v>44.222799999999992</v>
      </c>
      <c r="AM68" s="27">
        <f>AM61+AM62+AM64+AM66</f>
        <v>11456.063999999998</v>
      </c>
      <c r="AN68" s="27">
        <f>AN61+AN62+AN64+AN66</f>
        <v>915</v>
      </c>
      <c r="AO68" s="27">
        <f>+AO61+AO64+AO66</f>
        <v>47.554349999999999</v>
      </c>
      <c r="AP68" s="27">
        <f>+AP61+AP64+AP66+AP62</f>
        <v>49314.447999999997</v>
      </c>
      <c r="AQ68" s="155">
        <f t="shared" si="7"/>
        <v>10433</v>
      </c>
      <c r="AR68" s="155">
        <f t="shared" si="7"/>
        <v>13473.308700000001</v>
      </c>
      <c r="AS68" s="155">
        <f t="shared" si="7"/>
        <v>2650787.4904085118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8">+D63+D65+D67</f>
        <v>386</v>
      </c>
      <c r="E69" s="26">
        <f t="shared" si="18"/>
        <v>466.66486000000003</v>
      </c>
      <c r="F69" s="26">
        <f t="shared" si="18"/>
        <v>160156.06259148772</v>
      </c>
      <c r="G69" s="26">
        <f t="shared" si="18"/>
        <v>86</v>
      </c>
      <c r="H69" s="26">
        <f t="shared" si="18"/>
        <v>1143.587</v>
      </c>
      <c r="I69" s="26">
        <f t="shared" si="18"/>
        <v>436329.984</v>
      </c>
      <c r="J69" s="204">
        <f t="shared" si="6"/>
        <v>472</v>
      </c>
      <c r="K69" s="204">
        <f t="shared" si="6"/>
        <v>1610.2518600000001</v>
      </c>
      <c r="L69" s="204">
        <f t="shared" si="6"/>
        <v>596486.04659148771</v>
      </c>
      <c r="M69" s="26">
        <f t="shared" ref="M69:R69" si="19">+M63+M65+M67</f>
        <v>209</v>
      </c>
      <c r="N69" s="26">
        <f t="shared" si="19"/>
        <v>6266.3737000000001</v>
      </c>
      <c r="O69" s="26">
        <f t="shared" si="19"/>
        <v>1319496.031</v>
      </c>
      <c r="P69" s="156">
        <f t="shared" si="19"/>
        <v>95</v>
      </c>
      <c r="Q69" s="156">
        <f t="shared" si="19"/>
        <v>5372.3748000000005</v>
      </c>
      <c r="R69" s="156">
        <f t="shared" si="19"/>
        <v>394935.89899999998</v>
      </c>
      <c r="S69" s="26"/>
      <c r="T69" s="26"/>
      <c r="U69" s="26"/>
      <c r="V69" s="204">
        <f t="shared" si="4"/>
        <v>95</v>
      </c>
      <c r="W69" s="204">
        <f t="shared" si="1"/>
        <v>5372.3748000000005</v>
      </c>
      <c r="X69" s="204">
        <f t="shared" si="1"/>
        <v>394935.89899999998</v>
      </c>
      <c r="Y69" s="156">
        <f t="shared" ref="Y69:AA69" si="20">+Y63+Y65+Y67</f>
        <v>10</v>
      </c>
      <c r="Z69" s="156">
        <f t="shared" si="20"/>
        <v>969.69199999999989</v>
      </c>
      <c r="AA69" s="156">
        <f t="shared" si="20"/>
        <v>94187.979000000007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786</v>
      </c>
      <c r="AR69" s="50">
        <f t="shared" si="7"/>
        <v>14218.692360000001</v>
      </c>
      <c r="AS69" s="50">
        <f t="shared" si="7"/>
        <v>2405105.9555914872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36">
        <f t="shared" ref="D71:I71" si="21">D68+D69+D70</f>
        <v>482</v>
      </c>
      <c r="E71" s="36">
        <f t="shared" si="21"/>
        <v>901.98786000000007</v>
      </c>
      <c r="F71" s="40">
        <f t="shared" si="21"/>
        <v>263467.42299999995</v>
      </c>
      <c r="G71" s="36">
        <f t="shared" si="21"/>
        <v>432</v>
      </c>
      <c r="H71" s="36">
        <f t="shared" si="21"/>
        <v>1762.4508000000001</v>
      </c>
      <c r="I71" s="40">
        <f t="shared" si="21"/>
        <v>688625</v>
      </c>
      <c r="J71" s="205">
        <f t="shared" si="6"/>
        <v>914</v>
      </c>
      <c r="K71" s="205">
        <f t="shared" si="6"/>
        <v>2664.4386600000003</v>
      </c>
      <c r="L71" s="205">
        <f t="shared" si="6"/>
        <v>952092.42299999995</v>
      </c>
      <c r="M71" s="36">
        <f t="shared" ref="M71:R71" si="22">M68+M69+M70</f>
        <v>2295</v>
      </c>
      <c r="N71" s="36">
        <f t="shared" si="22"/>
        <v>7926.4609</v>
      </c>
      <c r="O71" s="40">
        <f t="shared" si="22"/>
        <v>1707031.2859999998</v>
      </c>
      <c r="P71" s="162">
        <f t="shared" si="22"/>
        <v>3514</v>
      </c>
      <c r="Q71" s="40">
        <f t="shared" si="22"/>
        <v>12195.528200000001</v>
      </c>
      <c r="R71" s="40">
        <f t="shared" si="22"/>
        <v>1377197.5249999999</v>
      </c>
      <c r="S71" s="40"/>
      <c r="T71" s="40"/>
      <c r="U71" s="40"/>
      <c r="V71" s="205">
        <f t="shared" si="4"/>
        <v>3514</v>
      </c>
      <c r="W71" s="205">
        <f t="shared" si="4"/>
        <v>12195.528200000001</v>
      </c>
      <c r="X71" s="205">
        <f t="shared" si="4"/>
        <v>1377197.5249999999</v>
      </c>
      <c r="Y71" s="162">
        <f t="shared" ref="Y71:AA71" si="23">Y68+Y69+Y70</f>
        <v>846</v>
      </c>
      <c r="Z71" s="40">
        <f t="shared" si="23"/>
        <v>4335.6469999999999</v>
      </c>
      <c r="AA71" s="40">
        <f t="shared" si="23"/>
        <v>759903.76399999997</v>
      </c>
      <c r="AB71" s="40">
        <f t="shared" ref="AB71:AK71" si="24">AB68+AB69</f>
        <v>1746</v>
      </c>
      <c r="AC71" s="40">
        <f t="shared" si="24"/>
        <v>394.05124999999998</v>
      </c>
      <c r="AD71" s="40">
        <f t="shared" si="24"/>
        <v>148504.55799999999</v>
      </c>
      <c r="AE71" s="40">
        <f t="shared" si="24"/>
        <v>200</v>
      </c>
      <c r="AF71" s="40">
        <f t="shared" si="24"/>
        <v>16.1632</v>
      </c>
      <c r="AG71" s="40">
        <f t="shared" si="24"/>
        <v>21794.178</v>
      </c>
      <c r="AH71" s="40">
        <f t="shared" si="24"/>
        <v>197</v>
      </c>
      <c r="AI71" s="40">
        <f t="shared" si="24"/>
        <v>67.934699999999992</v>
      </c>
      <c r="AJ71" s="40">
        <f t="shared" si="24"/>
        <v>28599.200000000001</v>
      </c>
      <c r="AK71" s="40">
        <f t="shared" si="24"/>
        <v>592</v>
      </c>
      <c r="AL71" s="40">
        <f>AL68+AL69</f>
        <v>44.222799999999992</v>
      </c>
      <c r="AM71" s="40">
        <f>AM68+AM69</f>
        <v>11456.063999999998</v>
      </c>
      <c r="AN71" s="40">
        <f t="shared" ref="AN71:AP71" si="25">AN68+AN69</f>
        <v>915</v>
      </c>
      <c r="AO71" s="40">
        <f t="shared" si="25"/>
        <v>47.554349999999999</v>
      </c>
      <c r="AP71" s="40">
        <f t="shared" si="25"/>
        <v>49314.447999999997</v>
      </c>
      <c r="AQ71" s="51">
        <f t="shared" si="7"/>
        <v>11219</v>
      </c>
      <c r="AR71" s="51">
        <f t="shared" si="7"/>
        <v>27692.001059999999</v>
      </c>
      <c r="AS71" s="51">
        <f t="shared" si="7"/>
        <v>5055893.4460000005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D72" s="79"/>
      <c r="E72" s="79"/>
      <c r="F72" s="80"/>
      <c r="G72" s="79"/>
      <c r="H72" s="79"/>
      <c r="I72" s="80"/>
      <c r="M72" s="119"/>
      <c r="N72" s="119"/>
      <c r="O72" s="120"/>
      <c r="P72" s="132"/>
      <c r="Q72" s="132"/>
      <c r="R72" s="128"/>
      <c r="X72" s="41" t="s">
        <v>78</v>
      </c>
      <c r="Y72" s="133"/>
      <c r="Z72" s="133"/>
      <c r="AA72" s="134"/>
      <c r="AU72" s="41" t="s">
        <v>82</v>
      </c>
    </row>
    <row r="73" spans="1:49">
      <c r="D73" s="81"/>
      <c r="E73" s="81"/>
      <c r="F73" s="81"/>
      <c r="G73" s="81"/>
      <c r="H73" s="81"/>
      <c r="I73" s="81"/>
      <c r="M73" s="121"/>
      <c r="N73" s="121"/>
      <c r="O73" s="121"/>
      <c r="P73" s="132"/>
      <c r="Q73" s="132"/>
      <c r="R73" s="132"/>
      <c r="Y73" s="132"/>
      <c r="Z73" s="132"/>
      <c r="AA73" s="132"/>
      <c r="AR73" s="42"/>
      <c r="AS73" s="42"/>
    </row>
    <row r="74" spans="1:49">
      <c r="D74" s="82"/>
      <c r="E74" s="82"/>
      <c r="G74" s="82"/>
      <c r="H74" s="82"/>
      <c r="M74" s="122"/>
      <c r="N74" s="122"/>
      <c r="P74" s="82"/>
      <c r="Q74" s="82"/>
      <c r="Y74" s="82"/>
      <c r="Z74" s="82"/>
    </row>
    <row r="75" spans="1:49">
      <c r="D75" s="82"/>
      <c r="G75" s="82"/>
      <c r="M75" s="122"/>
      <c r="P75" s="82"/>
      <c r="Y75" s="82"/>
    </row>
    <row r="76" spans="1:49">
      <c r="D76" s="82"/>
      <c r="G76" s="82"/>
      <c r="M76" s="122"/>
      <c r="P76" s="82"/>
      <c r="Y76" s="82"/>
    </row>
    <row r="77" spans="1:49">
      <c r="D77" s="82"/>
      <c r="G77" s="82"/>
      <c r="M77" s="122"/>
      <c r="P77" s="82"/>
      <c r="Y77" s="82"/>
    </row>
    <row r="78" spans="1:49">
      <c r="D78" s="82"/>
      <c r="G78" s="82"/>
      <c r="M78" s="122"/>
      <c r="P78" s="82"/>
      <c r="Y78" s="82"/>
    </row>
    <row r="79" spans="1:49">
      <c r="D79" s="82"/>
      <c r="G79" s="82"/>
      <c r="M79" s="122"/>
      <c r="P79" s="82"/>
      <c r="Y79" s="82"/>
    </row>
    <row r="80" spans="1:49">
      <c r="D80" s="82"/>
      <c r="G80" s="82"/>
      <c r="M80" s="122"/>
      <c r="P80" s="82"/>
      <c r="Y80" s="82"/>
    </row>
    <row r="81" spans="4:25">
      <c r="D81" s="82"/>
      <c r="G81" s="82"/>
      <c r="M81" s="122"/>
      <c r="P81" s="82"/>
      <c r="Y81" s="82"/>
    </row>
    <row r="82" spans="4:25">
      <c r="D82" s="82"/>
      <c r="G82" s="82"/>
      <c r="M82" s="122"/>
      <c r="P82" s="82"/>
      <c r="Y82" s="82"/>
    </row>
    <row r="83" spans="4:25">
      <c r="D83" s="82"/>
      <c r="G83" s="82"/>
      <c r="M83" s="122"/>
      <c r="P83" s="82"/>
      <c r="Y83" s="82"/>
    </row>
    <row r="84" spans="4:25">
      <c r="D84" s="82"/>
      <c r="G84" s="82"/>
      <c r="M84" s="122"/>
      <c r="P84" s="82"/>
      <c r="Y84" s="82"/>
    </row>
    <row r="85" spans="4:25">
      <c r="D85" s="82"/>
      <c r="G85" s="82"/>
      <c r="M85" s="122"/>
      <c r="P85" s="82"/>
      <c r="Y85" s="82"/>
    </row>
    <row r="86" spans="4:25">
      <c r="D86" s="82"/>
      <c r="G86" s="82"/>
      <c r="M86" s="122"/>
      <c r="P86" s="82"/>
      <c r="Y86" s="82"/>
    </row>
    <row r="87" spans="4:25">
      <c r="D87" s="82"/>
      <c r="G87" s="82"/>
      <c r="M87" s="122"/>
      <c r="P87" s="82"/>
      <c r="Y87" s="82"/>
    </row>
    <row r="88" spans="4:25">
      <c r="D88" s="82"/>
      <c r="G88" s="82"/>
      <c r="M88" s="122"/>
      <c r="P88" s="82"/>
      <c r="Y88" s="82"/>
    </row>
    <row r="89" spans="4:25">
      <c r="D89" s="82"/>
      <c r="G89" s="82"/>
      <c r="M89" s="122"/>
      <c r="P89" s="82"/>
      <c r="Y89" s="82"/>
    </row>
    <row r="90" spans="4:25">
      <c r="D90" s="82"/>
      <c r="G90" s="82"/>
      <c r="M90" s="122"/>
      <c r="P90" s="82"/>
      <c r="Y90" s="82"/>
    </row>
    <row r="91" spans="4:25">
      <c r="D91" s="82"/>
      <c r="G91" s="82"/>
      <c r="M91" s="122"/>
      <c r="P91" s="82"/>
      <c r="Y91" s="82"/>
    </row>
    <row r="92" spans="4:25">
      <c r="D92" s="82"/>
      <c r="G92" s="82"/>
      <c r="M92" s="122"/>
      <c r="P92" s="82"/>
      <c r="Y92" s="82"/>
    </row>
    <row r="93" spans="4:25">
      <c r="D93" s="82"/>
      <c r="G93" s="82"/>
      <c r="M93" s="122"/>
      <c r="P93" s="82"/>
      <c r="Y93" s="8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3" customWidth="1"/>
    <col min="5" max="5" width="17.625" style="3" customWidth="1"/>
    <col min="6" max="6" width="23.625" style="3" customWidth="1"/>
    <col min="7" max="7" width="13.625" style="3" customWidth="1"/>
    <col min="8" max="8" width="17.625" style="3" customWidth="1"/>
    <col min="9" max="9" width="23.625" style="3" customWidth="1"/>
    <col min="10" max="10" width="13.625" style="1" customWidth="1"/>
    <col min="11" max="11" width="17.625" style="1" customWidth="1"/>
    <col min="12" max="12" width="23.625" style="1" customWidth="1"/>
    <col min="13" max="13" width="13.625" style="3" customWidth="1"/>
    <col min="14" max="14" width="17.625" style="3" customWidth="1"/>
    <col min="15" max="15" width="23.625" style="3" customWidth="1"/>
    <col min="16" max="16" width="13.625" style="3" customWidth="1"/>
    <col min="17" max="17" width="17.625" style="3" customWidth="1"/>
    <col min="18" max="18" width="23.625" style="3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3" customWidth="1"/>
    <col min="26" max="26" width="17.625" style="3" customWidth="1"/>
    <col min="27" max="27" width="23.625" style="3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9" ht="21.95" customHeight="1" thickBot="1">
      <c r="A2" s="4"/>
      <c r="B2" s="4" t="s">
        <v>93</v>
      </c>
      <c r="C2" s="4"/>
      <c r="D2" s="78"/>
      <c r="E2" s="78"/>
      <c r="F2" s="7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86" t="s">
        <v>15</v>
      </c>
      <c r="E4" s="186" t="s">
        <v>16</v>
      </c>
      <c r="F4" s="186" t="s">
        <v>17</v>
      </c>
      <c r="G4" s="153" t="s">
        <v>15</v>
      </c>
      <c r="H4" s="153" t="s">
        <v>16</v>
      </c>
      <c r="I4" s="153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6" t="s">
        <v>18</v>
      </c>
      <c r="E5" s="146" t="s">
        <v>19</v>
      </c>
      <c r="F5" s="146" t="s">
        <v>20</v>
      </c>
      <c r="G5" s="145" t="s">
        <v>18</v>
      </c>
      <c r="H5" s="145" t="s">
        <v>19</v>
      </c>
      <c r="I5" s="145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69"/>
      <c r="E6" s="69"/>
      <c r="F6" s="69"/>
      <c r="G6" s="69"/>
      <c r="H6" s="69"/>
      <c r="I6" s="69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43">
        <v>19</v>
      </c>
      <c r="N6" s="43">
        <v>829.59450000000004</v>
      </c>
      <c r="O6" s="187">
        <v>201859.79300000001</v>
      </c>
      <c r="P6" s="155">
        <v>16</v>
      </c>
      <c r="Q6" s="155">
        <v>1814.001</v>
      </c>
      <c r="R6" s="155">
        <v>354527.005</v>
      </c>
      <c r="S6" s="27"/>
      <c r="T6" s="27"/>
      <c r="U6" s="27"/>
      <c r="V6" s="27">
        <f>SUM(P6,S6)</f>
        <v>16</v>
      </c>
      <c r="W6" s="27">
        <f t="shared" ref="W6:X69" si="1">SUM(Q6,T6)</f>
        <v>1814.001</v>
      </c>
      <c r="X6" s="27">
        <f t="shared" si="1"/>
        <v>354527.005</v>
      </c>
      <c r="Y6" s="155"/>
      <c r="Z6" s="155"/>
      <c r="AA6" s="155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35</v>
      </c>
      <c r="AR6" s="155">
        <f t="shared" ref="AR6:AS21" si="2">SUM(K6,N6,W6,Z6,AC6,AF6,AI6,AL6,AO6)</f>
        <v>2643.5954999999999</v>
      </c>
      <c r="AS6" s="155">
        <f t="shared" si="2"/>
        <v>556386.79799999995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70">
        <v>12</v>
      </c>
      <c r="E7" s="70">
        <v>417.70600000000002</v>
      </c>
      <c r="F7" s="45">
        <v>228223.79974180186</v>
      </c>
      <c r="G7" s="70">
        <v>4</v>
      </c>
      <c r="H7" s="70">
        <v>142.99600000000001</v>
      </c>
      <c r="I7" s="70">
        <v>75121.843999999997</v>
      </c>
      <c r="J7" s="204">
        <f>SUM(D7,G7)</f>
        <v>16</v>
      </c>
      <c r="K7" s="204">
        <f t="shared" si="0"/>
        <v>560.702</v>
      </c>
      <c r="L7" s="204">
        <f t="shared" si="0"/>
        <v>303345.64374180185</v>
      </c>
      <c r="M7" s="44">
        <v>60</v>
      </c>
      <c r="N7" s="44">
        <v>3348.6444999999999</v>
      </c>
      <c r="O7" s="188">
        <v>890997.44299999997</v>
      </c>
      <c r="P7" s="156">
        <v>27</v>
      </c>
      <c r="Q7" s="156">
        <v>3725.884</v>
      </c>
      <c r="R7" s="156">
        <v>713173.21699999995</v>
      </c>
      <c r="S7" s="26"/>
      <c r="T7" s="26"/>
      <c r="U7" s="26"/>
      <c r="V7" s="204">
        <f>SUM(P7,S7)</f>
        <v>27</v>
      </c>
      <c r="W7" s="204">
        <f t="shared" si="1"/>
        <v>3725.884</v>
      </c>
      <c r="X7" s="204">
        <f t="shared" si="1"/>
        <v>713173.21699999995</v>
      </c>
      <c r="Y7" s="156">
        <v>10</v>
      </c>
      <c r="Z7" s="156">
        <v>3146.8440000000001</v>
      </c>
      <c r="AA7" s="156">
        <v>571591.61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113</v>
      </c>
      <c r="AR7" s="50">
        <f>SUM(K7,N7,W7,Z7,AC7,AF7,AI7,AL7,AO7)</f>
        <v>10782.074499999999</v>
      </c>
      <c r="AS7" s="50">
        <f t="shared" si="2"/>
        <v>2479107.9137418019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69"/>
      <c r="E8" s="69"/>
      <c r="F8" s="69"/>
      <c r="G8" s="69"/>
      <c r="H8" s="69"/>
      <c r="I8" s="69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43"/>
      <c r="N8" s="43"/>
      <c r="O8" s="187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70"/>
      <c r="E9" s="70"/>
      <c r="F9" s="70"/>
      <c r="G9" s="70"/>
      <c r="H9" s="70"/>
      <c r="I9" s="70"/>
      <c r="J9" s="204">
        <f t="shared" si="3"/>
        <v>0</v>
      </c>
      <c r="K9" s="204">
        <f t="shared" si="0"/>
        <v>0</v>
      </c>
      <c r="L9" s="204">
        <f t="shared" si="0"/>
        <v>0</v>
      </c>
      <c r="M9" s="44">
        <v>1</v>
      </c>
      <c r="N9" s="44">
        <v>0.115</v>
      </c>
      <c r="O9" s="188">
        <v>11.912000000000001</v>
      </c>
      <c r="P9" s="156">
        <v>20</v>
      </c>
      <c r="Q9" s="156">
        <v>1817.077</v>
      </c>
      <c r="R9" s="156">
        <v>146150.89300000001</v>
      </c>
      <c r="S9" s="26"/>
      <c r="T9" s="26"/>
      <c r="U9" s="26"/>
      <c r="V9" s="204">
        <f t="shared" si="4"/>
        <v>20</v>
      </c>
      <c r="W9" s="204">
        <f t="shared" si="1"/>
        <v>1817.077</v>
      </c>
      <c r="X9" s="204">
        <f t="shared" si="1"/>
        <v>146150.89300000001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21</v>
      </c>
      <c r="AR9" s="50">
        <f t="shared" si="5"/>
        <v>1817.192</v>
      </c>
      <c r="AS9" s="50">
        <f t="shared" si="2"/>
        <v>146162.80500000002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69"/>
      <c r="E10" s="69"/>
      <c r="F10" s="69"/>
      <c r="G10" s="69"/>
      <c r="H10" s="69"/>
      <c r="I10" s="69"/>
      <c r="J10" s="27">
        <f t="shared" si="3"/>
        <v>0</v>
      </c>
      <c r="K10" s="27">
        <f t="shared" si="0"/>
        <v>0</v>
      </c>
      <c r="L10" s="27">
        <f t="shared" si="0"/>
        <v>0</v>
      </c>
      <c r="M10" s="43"/>
      <c r="N10" s="43"/>
      <c r="O10" s="187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70"/>
      <c r="E11" s="70"/>
      <c r="F11" s="70"/>
      <c r="G11" s="70"/>
      <c r="H11" s="70"/>
      <c r="I11" s="70"/>
      <c r="J11" s="204">
        <f t="shared" si="3"/>
        <v>0</v>
      </c>
      <c r="K11" s="204">
        <f t="shared" si="0"/>
        <v>0</v>
      </c>
      <c r="L11" s="204">
        <f t="shared" si="0"/>
        <v>0</v>
      </c>
      <c r="M11" s="44"/>
      <c r="N11" s="44"/>
      <c r="O11" s="188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69"/>
      <c r="E12" s="69"/>
      <c r="F12" s="69"/>
      <c r="G12" s="69"/>
      <c r="H12" s="69"/>
      <c r="I12" s="69"/>
      <c r="J12" s="27">
        <f t="shared" si="3"/>
        <v>0</v>
      </c>
      <c r="K12" s="27">
        <f t="shared" si="0"/>
        <v>0</v>
      </c>
      <c r="L12" s="27">
        <f t="shared" si="0"/>
        <v>0</v>
      </c>
      <c r="M12" s="43"/>
      <c r="N12" s="43"/>
      <c r="O12" s="187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70"/>
      <c r="E13" s="70"/>
      <c r="F13" s="70"/>
      <c r="G13" s="70"/>
      <c r="H13" s="70"/>
      <c r="I13" s="70"/>
      <c r="J13" s="204">
        <f t="shared" si="3"/>
        <v>0</v>
      </c>
      <c r="K13" s="204">
        <f t="shared" si="0"/>
        <v>0</v>
      </c>
      <c r="L13" s="204">
        <f t="shared" si="0"/>
        <v>0</v>
      </c>
      <c r="M13" s="44"/>
      <c r="N13" s="44"/>
      <c r="O13" s="188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69"/>
      <c r="E14" s="69"/>
      <c r="F14" s="69"/>
      <c r="G14" s="69"/>
      <c r="H14" s="69"/>
      <c r="I14" s="69"/>
      <c r="J14" s="27">
        <f t="shared" si="3"/>
        <v>0</v>
      </c>
      <c r="K14" s="27">
        <f t="shared" si="0"/>
        <v>0</v>
      </c>
      <c r="L14" s="27">
        <f t="shared" si="0"/>
        <v>0</v>
      </c>
      <c r="M14" s="43"/>
      <c r="N14" s="43"/>
      <c r="O14" s="187"/>
      <c r="P14" s="155">
        <v>13</v>
      </c>
      <c r="Q14" s="155">
        <v>113.1314</v>
      </c>
      <c r="R14" s="155">
        <v>18134.850999999999</v>
      </c>
      <c r="S14" s="43"/>
      <c r="T14" s="43"/>
      <c r="U14" s="43"/>
      <c r="V14" s="27">
        <f t="shared" si="4"/>
        <v>13</v>
      </c>
      <c r="W14" s="27">
        <f t="shared" si="1"/>
        <v>113.1314</v>
      </c>
      <c r="X14" s="27">
        <f t="shared" si="1"/>
        <v>18134.850999999999</v>
      </c>
      <c r="Y14" s="155">
        <v>3</v>
      </c>
      <c r="Z14" s="155">
        <v>15.396699999999999</v>
      </c>
      <c r="AA14" s="155">
        <v>717.45399999999995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16</v>
      </c>
      <c r="AR14" s="155">
        <f t="shared" si="5"/>
        <v>128.52809999999999</v>
      </c>
      <c r="AS14" s="155">
        <f t="shared" si="2"/>
        <v>18852.305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70"/>
      <c r="E15" s="70"/>
      <c r="F15" s="70"/>
      <c r="G15" s="70"/>
      <c r="H15" s="70"/>
      <c r="I15" s="70"/>
      <c r="J15" s="204">
        <f t="shared" si="3"/>
        <v>0</v>
      </c>
      <c r="K15" s="204">
        <f t="shared" si="0"/>
        <v>0</v>
      </c>
      <c r="L15" s="204">
        <f t="shared" si="0"/>
        <v>0</v>
      </c>
      <c r="M15" s="44"/>
      <c r="N15" s="44"/>
      <c r="O15" s="188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69"/>
      <c r="E16" s="69"/>
      <c r="F16" s="69"/>
      <c r="G16" s="69"/>
      <c r="H16" s="69"/>
      <c r="I16" s="69"/>
      <c r="J16" s="27">
        <f t="shared" si="3"/>
        <v>0</v>
      </c>
      <c r="K16" s="27">
        <f t="shared" si="0"/>
        <v>0</v>
      </c>
      <c r="L16" s="27">
        <f t="shared" si="0"/>
        <v>0</v>
      </c>
      <c r="M16" s="43"/>
      <c r="N16" s="43"/>
      <c r="O16" s="187"/>
      <c r="P16" s="155"/>
      <c r="Q16" s="155"/>
      <c r="R16" s="155"/>
      <c r="S16" s="43"/>
      <c r="T16" s="43"/>
      <c r="U16" s="43"/>
      <c r="V16" s="27">
        <f t="shared" si="4"/>
        <v>0</v>
      </c>
      <c r="W16" s="27">
        <f t="shared" si="1"/>
        <v>0</v>
      </c>
      <c r="X16" s="27">
        <f t="shared" si="1"/>
        <v>0</v>
      </c>
      <c r="Y16" s="155"/>
      <c r="Z16" s="155"/>
      <c r="AA16" s="155"/>
      <c r="AB16" s="27">
        <v>1</v>
      </c>
      <c r="AC16" s="27">
        <v>4.7999999999999996E-3</v>
      </c>
      <c r="AD16" s="27">
        <v>4.032</v>
      </c>
      <c r="AE16" s="27"/>
      <c r="AF16" s="27"/>
      <c r="AG16" s="27"/>
      <c r="AH16" s="27">
        <v>47</v>
      </c>
      <c r="AI16" s="27">
        <v>33.849600000000002</v>
      </c>
      <c r="AJ16" s="27">
        <v>14999.936</v>
      </c>
      <c r="AK16" s="27"/>
      <c r="AL16" s="27"/>
      <c r="AM16" s="27"/>
      <c r="AN16" s="27"/>
      <c r="AO16" s="27"/>
      <c r="AP16" s="27"/>
      <c r="AQ16" s="155">
        <f t="shared" si="5"/>
        <v>48</v>
      </c>
      <c r="AR16" s="155">
        <f t="shared" si="5"/>
        <v>33.854400000000005</v>
      </c>
      <c r="AS16" s="155">
        <f t="shared" si="2"/>
        <v>15003.967999999999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70"/>
      <c r="E17" s="70"/>
      <c r="F17" s="70"/>
      <c r="G17" s="70"/>
      <c r="H17" s="70"/>
      <c r="I17" s="70"/>
      <c r="J17" s="204">
        <f t="shared" si="3"/>
        <v>0</v>
      </c>
      <c r="K17" s="204">
        <f t="shared" si="0"/>
        <v>0</v>
      </c>
      <c r="L17" s="204">
        <f t="shared" si="0"/>
        <v>0</v>
      </c>
      <c r="M17" s="44"/>
      <c r="N17" s="44"/>
      <c r="O17" s="188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69"/>
      <c r="E18" s="69"/>
      <c r="F18" s="69"/>
      <c r="G18" s="69"/>
      <c r="H18" s="69"/>
      <c r="I18" s="69"/>
      <c r="J18" s="27">
        <f t="shared" si="3"/>
        <v>0</v>
      </c>
      <c r="K18" s="27">
        <f t="shared" si="0"/>
        <v>0</v>
      </c>
      <c r="L18" s="27">
        <f t="shared" si="0"/>
        <v>0</v>
      </c>
      <c r="M18" s="43"/>
      <c r="N18" s="43"/>
      <c r="O18" s="187"/>
      <c r="P18" s="155">
        <v>35</v>
      </c>
      <c r="Q18" s="155">
        <v>85.329800000000006</v>
      </c>
      <c r="R18" s="155">
        <v>24713.424999999999</v>
      </c>
      <c r="S18" s="157"/>
      <c r="T18" s="43"/>
      <c r="U18" s="43"/>
      <c r="V18" s="27">
        <f t="shared" si="4"/>
        <v>35</v>
      </c>
      <c r="W18" s="27">
        <f t="shared" si="1"/>
        <v>85.329800000000006</v>
      </c>
      <c r="X18" s="27">
        <f t="shared" si="1"/>
        <v>24713.424999999999</v>
      </c>
      <c r="Y18" s="155"/>
      <c r="Z18" s="155"/>
      <c r="AA18" s="155"/>
      <c r="AB18" s="27"/>
      <c r="AC18" s="27"/>
      <c r="AD18" s="27"/>
      <c r="AE18" s="27">
        <v>14</v>
      </c>
      <c r="AF18" s="27">
        <v>1.0906</v>
      </c>
      <c r="AG18" s="27">
        <v>1806.356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155">
        <f t="shared" si="5"/>
        <v>49</v>
      </c>
      <c r="AR18" s="155">
        <f t="shared" si="5"/>
        <v>86.420400000000001</v>
      </c>
      <c r="AS18" s="155">
        <f t="shared" si="2"/>
        <v>26519.780999999999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70"/>
      <c r="E19" s="70"/>
      <c r="F19" s="70"/>
      <c r="G19" s="70"/>
      <c r="H19" s="70"/>
      <c r="I19" s="70"/>
      <c r="J19" s="204">
        <f t="shared" si="3"/>
        <v>0</v>
      </c>
      <c r="K19" s="204">
        <f t="shared" si="0"/>
        <v>0</v>
      </c>
      <c r="L19" s="204">
        <f t="shared" si="0"/>
        <v>0</v>
      </c>
      <c r="M19" s="44"/>
      <c r="N19" s="44"/>
      <c r="O19" s="188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69"/>
      <c r="E20" s="69"/>
      <c r="F20" s="69"/>
      <c r="G20" s="69"/>
      <c r="H20" s="69"/>
      <c r="I20" s="69"/>
      <c r="J20" s="27">
        <f t="shared" si="3"/>
        <v>0</v>
      </c>
      <c r="K20" s="27">
        <f t="shared" si="0"/>
        <v>0</v>
      </c>
      <c r="L20" s="27">
        <f t="shared" si="0"/>
        <v>0</v>
      </c>
      <c r="M20" s="43"/>
      <c r="N20" s="43"/>
      <c r="O20" s="187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70"/>
      <c r="E21" s="70"/>
      <c r="F21" s="70"/>
      <c r="G21" s="70"/>
      <c r="H21" s="70"/>
      <c r="I21" s="70"/>
      <c r="J21" s="204">
        <f t="shared" si="3"/>
        <v>0</v>
      </c>
      <c r="K21" s="204">
        <f t="shared" si="0"/>
        <v>0</v>
      </c>
      <c r="L21" s="204">
        <f t="shared" si="0"/>
        <v>0</v>
      </c>
      <c r="M21" s="44"/>
      <c r="N21" s="44"/>
      <c r="O21" s="188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69"/>
      <c r="E22" s="69"/>
      <c r="F22" s="69"/>
      <c r="G22" s="69"/>
      <c r="H22" s="69"/>
      <c r="I22" s="69"/>
      <c r="J22" s="27">
        <f t="shared" si="3"/>
        <v>0</v>
      </c>
      <c r="K22" s="27">
        <f t="shared" si="3"/>
        <v>0</v>
      </c>
      <c r="L22" s="27">
        <f t="shared" si="3"/>
        <v>0</v>
      </c>
      <c r="M22" s="43"/>
      <c r="N22" s="43"/>
      <c r="O22" s="187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>
        <v>1</v>
      </c>
      <c r="AC22" s="27">
        <v>1.77E-2</v>
      </c>
      <c r="AD22" s="27">
        <v>11.005000000000001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1</v>
      </c>
      <c r="AR22" s="155">
        <f t="shared" si="5"/>
        <v>1.77E-2</v>
      </c>
      <c r="AS22" s="155">
        <f t="shared" si="5"/>
        <v>11.005000000000001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70"/>
      <c r="E23" s="70"/>
      <c r="F23" s="70"/>
      <c r="G23" s="70"/>
      <c r="H23" s="70"/>
      <c r="I23" s="70"/>
      <c r="J23" s="204">
        <f t="shared" si="3"/>
        <v>0</v>
      </c>
      <c r="K23" s="204">
        <f t="shared" si="3"/>
        <v>0</v>
      </c>
      <c r="L23" s="204">
        <f t="shared" si="3"/>
        <v>0</v>
      </c>
      <c r="M23" s="44"/>
      <c r="N23" s="44"/>
      <c r="O23" s="188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69"/>
      <c r="E24" s="69"/>
      <c r="F24" s="69"/>
      <c r="G24" s="69"/>
      <c r="H24" s="69"/>
      <c r="I24" s="69"/>
      <c r="J24" s="27">
        <f t="shared" si="3"/>
        <v>0</v>
      </c>
      <c r="K24" s="27">
        <f t="shared" si="3"/>
        <v>0</v>
      </c>
      <c r="L24" s="27">
        <f t="shared" si="3"/>
        <v>0</v>
      </c>
      <c r="M24" s="43">
        <v>31</v>
      </c>
      <c r="N24" s="43">
        <v>212.51179999999999</v>
      </c>
      <c r="O24" s="187">
        <v>41570.843999999997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31</v>
      </c>
      <c r="AR24" s="155">
        <f t="shared" si="5"/>
        <v>212.51179999999999</v>
      </c>
      <c r="AS24" s="155">
        <f t="shared" si="5"/>
        <v>41570.843999999997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70"/>
      <c r="E25" s="70"/>
      <c r="F25" s="70"/>
      <c r="G25" s="70"/>
      <c r="H25" s="70"/>
      <c r="I25" s="70"/>
      <c r="J25" s="204">
        <f t="shared" si="3"/>
        <v>0</v>
      </c>
      <c r="K25" s="204">
        <f t="shared" si="3"/>
        <v>0</v>
      </c>
      <c r="L25" s="204">
        <f t="shared" si="3"/>
        <v>0</v>
      </c>
      <c r="M25" s="44">
        <v>36</v>
      </c>
      <c r="N25" s="44">
        <v>400.5376</v>
      </c>
      <c r="O25" s="188">
        <v>70156.001000000004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36</v>
      </c>
      <c r="AR25" s="50">
        <f t="shared" si="5"/>
        <v>400.5376</v>
      </c>
      <c r="AS25" s="50">
        <f t="shared" si="5"/>
        <v>70156.001000000004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69"/>
      <c r="E26" s="69"/>
      <c r="F26" s="69"/>
      <c r="G26" s="69"/>
      <c r="H26" s="69"/>
      <c r="I26" s="69"/>
      <c r="J26" s="27">
        <f t="shared" si="3"/>
        <v>0</v>
      </c>
      <c r="K26" s="27">
        <f t="shared" si="3"/>
        <v>0</v>
      </c>
      <c r="L26" s="27">
        <f t="shared" si="3"/>
        <v>0</v>
      </c>
      <c r="M26" s="43"/>
      <c r="N26" s="43"/>
      <c r="O26" s="187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70"/>
      <c r="E27" s="70"/>
      <c r="F27" s="70"/>
      <c r="G27" s="70"/>
      <c r="H27" s="70"/>
      <c r="I27" s="70"/>
      <c r="J27" s="204">
        <f t="shared" si="3"/>
        <v>0</v>
      </c>
      <c r="K27" s="204">
        <f t="shared" si="3"/>
        <v>0</v>
      </c>
      <c r="L27" s="204">
        <f t="shared" si="3"/>
        <v>0</v>
      </c>
      <c r="M27" s="44"/>
      <c r="N27" s="44"/>
      <c r="O27" s="188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69"/>
      <c r="E28" s="69"/>
      <c r="F28" s="69"/>
      <c r="G28" s="69"/>
      <c r="H28" s="69"/>
      <c r="I28" s="69"/>
      <c r="J28" s="27">
        <f t="shared" si="3"/>
        <v>0</v>
      </c>
      <c r="K28" s="27">
        <f t="shared" si="3"/>
        <v>0</v>
      </c>
      <c r="L28" s="27">
        <f t="shared" si="3"/>
        <v>0</v>
      </c>
      <c r="M28" s="43"/>
      <c r="N28" s="43"/>
      <c r="O28" s="187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70"/>
      <c r="E29" s="70"/>
      <c r="F29" s="70"/>
      <c r="G29" s="70"/>
      <c r="H29" s="70"/>
      <c r="I29" s="70"/>
      <c r="J29" s="204">
        <f t="shared" si="3"/>
        <v>0</v>
      </c>
      <c r="K29" s="204">
        <f t="shared" si="3"/>
        <v>0</v>
      </c>
      <c r="L29" s="204">
        <f t="shared" si="3"/>
        <v>0</v>
      </c>
      <c r="M29" s="44"/>
      <c r="N29" s="44"/>
      <c r="O29" s="188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69">
        <v>61</v>
      </c>
      <c r="E30" s="69">
        <v>23.474699999999999</v>
      </c>
      <c r="F30" s="158">
        <v>16245.498725932366</v>
      </c>
      <c r="G30" s="69">
        <v>67</v>
      </c>
      <c r="H30" s="69">
        <v>20.398499999999999</v>
      </c>
      <c r="I30" s="69">
        <v>16562.683000000001</v>
      </c>
      <c r="J30" s="27">
        <f t="shared" si="3"/>
        <v>128</v>
      </c>
      <c r="K30" s="27">
        <f t="shared" si="3"/>
        <v>43.873199999999997</v>
      </c>
      <c r="L30" s="27">
        <f t="shared" si="3"/>
        <v>32808.181725932365</v>
      </c>
      <c r="M30" s="43"/>
      <c r="N30" s="43"/>
      <c r="O30" s="187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44</v>
      </c>
      <c r="Z30" s="155">
        <v>19.1678</v>
      </c>
      <c r="AA30" s="155">
        <v>2895.9290000000001</v>
      </c>
      <c r="AB30" s="27">
        <v>251</v>
      </c>
      <c r="AC30" s="27">
        <v>3.2881999999999998</v>
      </c>
      <c r="AD30" s="27">
        <v>2141.105</v>
      </c>
      <c r="AE30" s="27"/>
      <c r="AF30" s="27"/>
      <c r="AG30" s="27"/>
      <c r="AH30" s="27">
        <v>103</v>
      </c>
      <c r="AI30" s="27">
        <v>24.044699999999999</v>
      </c>
      <c r="AJ30" s="27">
        <v>15569.642</v>
      </c>
      <c r="AK30" s="27">
        <v>620</v>
      </c>
      <c r="AL30" s="27">
        <v>42.955599999999997</v>
      </c>
      <c r="AM30" s="27">
        <v>17957.348000000002</v>
      </c>
      <c r="AN30" s="27">
        <v>391</v>
      </c>
      <c r="AO30" s="27">
        <v>28.08896</v>
      </c>
      <c r="AP30" s="27">
        <v>17523.366000000002</v>
      </c>
      <c r="AQ30" s="155">
        <f t="shared" si="5"/>
        <v>1537</v>
      </c>
      <c r="AR30" s="155">
        <f t="shared" si="5"/>
        <v>161.41845999999998</v>
      </c>
      <c r="AS30" s="155">
        <f t="shared" si="5"/>
        <v>88895.571725932357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70"/>
      <c r="E31" s="70"/>
      <c r="F31" s="70"/>
      <c r="G31" s="70"/>
      <c r="H31" s="70"/>
      <c r="I31" s="70"/>
      <c r="J31" s="204">
        <f t="shared" si="3"/>
        <v>0</v>
      </c>
      <c r="K31" s="204">
        <f t="shared" si="3"/>
        <v>0</v>
      </c>
      <c r="L31" s="204">
        <f t="shared" si="3"/>
        <v>0</v>
      </c>
      <c r="M31" s="44"/>
      <c r="N31" s="44"/>
      <c r="O31" s="188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69"/>
      <c r="E32" s="69"/>
      <c r="F32" s="69"/>
      <c r="G32" s="69"/>
      <c r="H32" s="69"/>
      <c r="I32" s="69"/>
      <c r="J32" s="27">
        <f t="shared" si="3"/>
        <v>0</v>
      </c>
      <c r="K32" s="27">
        <f t="shared" si="3"/>
        <v>0</v>
      </c>
      <c r="L32" s="27">
        <f t="shared" si="3"/>
        <v>0</v>
      </c>
      <c r="M32" s="43">
        <v>96</v>
      </c>
      <c r="N32" s="43">
        <v>32.249499999999998</v>
      </c>
      <c r="O32" s="187">
        <v>5536.7340000000004</v>
      </c>
      <c r="P32" s="155">
        <v>168</v>
      </c>
      <c r="Q32" s="155">
        <v>1785.3778</v>
      </c>
      <c r="R32" s="155">
        <v>243929.372</v>
      </c>
      <c r="S32" s="43"/>
      <c r="T32" s="43"/>
      <c r="U32" s="43"/>
      <c r="V32" s="27">
        <f t="shared" si="4"/>
        <v>168</v>
      </c>
      <c r="W32" s="27">
        <f t="shared" si="1"/>
        <v>1785.3778</v>
      </c>
      <c r="X32" s="27">
        <f t="shared" si="1"/>
        <v>243929.372</v>
      </c>
      <c r="Y32" s="155">
        <v>142</v>
      </c>
      <c r="Z32" s="155">
        <v>1355.6242999999999</v>
      </c>
      <c r="AA32" s="155">
        <v>134762.19899999999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155">
        <f t="shared" si="5"/>
        <v>406</v>
      </c>
      <c r="AR32" s="155">
        <f t="shared" si="5"/>
        <v>3173.2515999999996</v>
      </c>
      <c r="AS32" s="155">
        <f t="shared" si="5"/>
        <v>384228.30499999999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70"/>
      <c r="E33" s="70"/>
      <c r="F33" s="70"/>
      <c r="G33" s="70"/>
      <c r="H33" s="70"/>
      <c r="I33" s="70"/>
      <c r="J33" s="204">
        <f t="shared" si="3"/>
        <v>0</v>
      </c>
      <c r="K33" s="204">
        <f t="shared" si="3"/>
        <v>0</v>
      </c>
      <c r="L33" s="204">
        <f t="shared" si="3"/>
        <v>0</v>
      </c>
      <c r="M33" s="44">
        <v>1</v>
      </c>
      <c r="N33" s="44">
        <v>9.798</v>
      </c>
      <c r="O33" s="188">
        <v>1002.771</v>
      </c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1</v>
      </c>
      <c r="AR33" s="50">
        <f t="shared" si="5"/>
        <v>9.798</v>
      </c>
      <c r="AS33" s="50">
        <f t="shared" si="5"/>
        <v>1002.771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69"/>
      <c r="E34" s="69"/>
      <c r="F34" s="159"/>
      <c r="G34" s="69">
        <v>8</v>
      </c>
      <c r="H34" s="69">
        <v>0.38</v>
      </c>
      <c r="I34" s="69">
        <v>375.58600000000001</v>
      </c>
      <c r="J34" s="27">
        <f t="shared" si="3"/>
        <v>8</v>
      </c>
      <c r="K34" s="27">
        <f t="shared" si="3"/>
        <v>0.38</v>
      </c>
      <c r="L34" s="27">
        <f t="shared" si="3"/>
        <v>375.58600000000001</v>
      </c>
      <c r="M34" s="43">
        <v>56</v>
      </c>
      <c r="N34" s="43">
        <v>10.1959</v>
      </c>
      <c r="O34" s="187">
        <v>1579.8019999999999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162</v>
      </c>
      <c r="AC34" s="27">
        <v>18.7056</v>
      </c>
      <c r="AD34" s="27">
        <v>2076.998</v>
      </c>
      <c r="AE34" s="27"/>
      <c r="AF34" s="27"/>
      <c r="AG34" s="27"/>
      <c r="AH34" s="27">
        <v>60</v>
      </c>
      <c r="AI34" s="27">
        <v>17.1219</v>
      </c>
      <c r="AJ34" s="27">
        <v>4860.2259999999997</v>
      </c>
      <c r="AK34" s="27"/>
      <c r="AL34" s="27"/>
      <c r="AM34" s="27"/>
      <c r="AN34" s="27">
        <v>9</v>
      </c>
      <c r="AO34" s="27">
        <v>8.4599999999999995E-2</v>
      </c>
      <c r="AP34" s="27">
        <v>57.08</v>
      </c>
      <c r="AQ34" s="155">
        <f t="shared" si="5"/>
        <v>295</v>
      </c>
      <c r="AR34" s="155">
        <f t="shared" si="5"/>
        <v>46.488000000000007</v>
      </c>
      <c r="AS34" s="155">
        <f t="shared" si="5"/>
        <v>8949.6919999999991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70"/>
      <c r="E35" s="70"/>
      <c r="F35" s="70"/>
      <c r="G35" s="70"/>
      <c r="H35" s="70"/>
      <c r="I35" s="70"/>
      <c r="J35" s="204">
        <f t="shared" si="3"/>
        <v>0</v>
      </c>
      <c r="K35" s="204">
        <f t="shared" si="3"/>
        <v>0</v>
      </c>
      <c r="L35" s="204">
        <f t="shared" si="3"/>
        <v>0</v>
      </c>
      <c r="M35" s="44">
        <v>2</v>
      </c>
      <c r="N35" s="44">
        <v>0.2162</v>
      </c>
      <c r="O35" s="188">
        <v>55.19</v>
      </c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2</v>
      </c>
      <c r="AR35" s="50">
        <f t="shared" si="5"/>
        <v>0.2162</v>
      </c>
      <c r="AS35" s="50">
        <f t="shared" si="5"/>
        <v>55.19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69"/>
      <c r="E36" s="69"/>
      <c r="F36" s="69"/>
      <c r="G36" s="69"/>
      <c r="H36" s="69"/>
      <c r="I36" s="69"/>
      <c r="J36" s="27">
        <f t="shared" si="3"/>
        <v>0</v>
      </c>
      <c r="K36" s="27">
        <f t="shared" si="3"/>
        <v>0</v>
      </c>
      <c r="L36" s="27">
        <f t="shared" si="3"/>
        <v>0</v>
      </c>
      <c r="M36" s="43"/>
      <c r="N36" s="43"/>
      <c r="O36" s="187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70"/>
      <c r="E37" s="70"/>
      <c r="F37" s="70"/>
      <c r="G37" s="70"/>
      <c r="H37" s="70"/>
      <c r="I37" s="70"/>
      <c r="J37" s="204">
        <f t="shared" si="3"/>
        <v>0</v>
      </c>
      <c r="K37" s="204">
        <f t="shared" si="3"/>
        <v>0</v>
      </c>
      <c r="L37" s="204">
        <f t="shared" si="3"/>
        <v>0</v>
      </c>
      <c r="M37" s="44"/>
      <c r="N37" s="44"/>
      <c r="O37" s="188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69">
        <v>18</v>
      </c>
      <c r="E38" s="69">
        <v>1.9118999999999999</v>
      </c>
      <c r="F38" s="159">
        <v>1327.4363828566031</v>
      </c>
      <c r="G38" s="69"/>
      <c r="H38" s="69"/>
      <c r="I38" s="69"/>
      <c r="J38" s="27">
        <f t="shared" si="3"/>
        <v>18</v>
      </c>
      <c r="K38" s="27">
        <f t="shared" si="3"/>
        <v>1.9118999999999999</v>
      </c>
      <c r="L38" s="27">
        <f t="shared" si="3"/>
        <v>1327.4363828566031</v>
      </c>
      <c r="M38" s="43"/>
      <c r="N38" s="43"/>
      <c r="O38" s="187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28</v>
      </c>
      <c r="AC38" s="27">
        <v>0.84960000000000002</v>
      </c>
      <c r="AD38" s="27">
        <v>313.10700000000003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46</v>
      </c>
      <c r="AR38" s="155">
        <f t="shared" si="5"/>
        <v>2.7614999999999998</v>
      </c>
      <c r="AS38" s="155">
        <f t="shared" si="5"/>
        <v>1640.5433828566031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70"/>
      <c r="E39" s="70"/>
      <c r="F39" s="70"/>
      <c r="G39" s="70"/>
      <c r="H39" s="70"/>
      <c r="I39" s="70"/>
      <c r="J39" s="204">
        <f t="shared" si="3"/>
        <v>0</v>
      </c>
      <c r="K39" s="204">
        <f t="shared" si="3"/>
        <v>0</v>
      </c>
      <c r="L39" s="204">
        <f t="shared" si="3"/>
        <v>0</v>
      </c>
      <c r="M39" s="44"/>
      <c r="N39" s="44"/>
      <c r="O39" s="188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69"/>
      <c r="E40" s="69"/>
      <c r="F40" s="69"/>
      <c r="G40" s="69"/>
      <c r="H40" s="69"/>
      <c r="I40" s="69"/>
      <c r="J40" s="27">
        <f t="shared" si="3"/>
        <v>0</v>
      </c>
      <c r="K40" s="27">
        <f t="shared" si="3"/>
        <v>0</v>
      </c>
      <c r="L40" s="27">
        <f t="shared" si="3"/>
        <v>0</v>
      </c>
      <c r="M40" s="43"/>
      <c r="N40" s="43"/>
      <c r="O40" s="187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70"/>
      <c r="E41" s="70"/>
      <c r="F41" s="70"/>
      <c r="G41" s="70"/>
      <c r="H41" s="70"/>
      <c r="I41" s="70"/>
      <c r="J41" s="204">
        <f t="shared" si="3"/>
        <v>0</v>
      </c>
      <c r="K41" s="204">
        <f t="shared" si="3"/>
        <v>0</v>
      </c>
      <c r="L41" s="204">
        <f t="shared" si="3"/>
        <v>0</v>
      </c>
      <c r="M41" s="44"/>
      <c r="N41" s="44"/>
      <c r="O41" s="188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69">
        <v>1</v>
      </c>
      <c r="E42" s="69">
        <v>37.069600000000001</v>
      </c>
      <c r="F42" s="69">
        <v>11802.659531270361</v>
      </c>
      <c r="G42" s="69">
        <v>1</v>
      </c>
      <c r="H42" s="69">
        <v>6.7065999999999999</v>
      </c>
      <c r="I42" s="69">
        <v>1874.713</v>
      </c>
      <c r="J42" s="27">
        <f t="shared" si="3"/>
        <v>2</v>
      </c>
      <c r="K42" s="27">
        <f t="shared" si="3"/>
        <v>43.776200000000003</v>
      </c>
      <c r="L42" s="27">
        <f t="shared" si="3"/>
        <v>13677.372531270361</v>
      </c>
      <c r="M42" s="43">
        <v>10</v>
      </c>
      <c r="N42" s="43">
        <v>292.33499999999998</v>
      </c>
      <c r="O42" s="187">
        <v>61387.432000000001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12</v>
      </c>
      <c r="AR42" s="155">
        <f t="shared" si="5"/>
        <v>336.1112</v>
      </c>
      <c r="AS42" s="155">
        <f t="shared" si="5"/>
        <v>75064.804531270362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70">
        <v>1</v>
      </c>
      <c r="E43" s="70">
        <v>5.5772000000000004</v>
      </c>
      <c r="F43" s="45">
        <v>4778.290078235641</v>
      </c>
      <c r="G43" s="70">
        <v>3</v>
      </c>
      <c r="H43" s="70">
        <v>41.798200000000001</v>
      </c>
      <c r="I43" s="70">
        <v>16475.871999999999</v>
      </c>
      <c r="J43" s="204">
        <f t="shared" si="3"/>
        <v>4</v>
      </c>
      <c r="K43" s="204">
        <f t="shared" si="3"/>
        <v>47.375399999999999</v>
      </c>
      <c r="L43" s="204">
        <f t="shared" si="3"/>
        <v>21254.16207823564</v>
      </c>
      <c r="M43" s="44">
        <v>10</v>
      </c>
      <c r="N43" s="44">
        <v>127.166</v>
      </c>
      <c r="O43" s="188">
        <v>20234.080000000002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14</v>
      </c>
      <c r="AR43" s="50">
        <f t="shared" si="5"/>
        <v>174.54140000000001</v>
      </c>
      <c r="AS43" s="50">
        <f t="shared" si="5"/>
        <v>41488.242078235642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69"/>
      <c r="E44" s="69"/>
      <c r="F44" s="69"/>
      <c r="G44" s="69"/>
      <c r="H44" s="69"/>
      <c r="I44" s="69"/>
      <c r="J44" s="27">
        <f t="shared" si="3"/>
        <v>0</v>
      </c>
      <c r="K44" s="27">
        <f t="shared" si="3"/>
        <v>0</v>
      </c>
      <c r="L44" s="27">
        <f t="shared" si="3"/>
        <v>0</v>
      </c>
      <c r="M44" s="43"/>
      <c r="N44" s="43"/>
      <c r="O44" s="187"/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0</v>
      </c>
      <c r="AR44" s="155">
        <f t="shared" si="5"/>
        <v>0</v>
      </c>
      <c r="AS44" s="155">
        <f t="shared" si="5"/>
        <v>0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70"/>
      <c r="E45" s="70"/>
      <c r="F45" s="70"/>
      <c r="G45" s="70"/>
      <c r="H45" s="70"/>
      <c r="I45" s="70"/>
      <c r="J45" s="204">
        <f t="shared" si="3"/>
        <v>0</v>
      </c>
      <c r="K45" s="204">
        <f t="shared" si="3"/>
        <v>0</v>
      </c>
      <c r="L45" s="204">
        <f t="shared" si="3"/>
        <v>0</v>
      </c>
      <c r="M45" s="44"/>
      <c r="N45" s="44"/>
      <c r="O45" s="188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69"/>
      <c r="E46" s="69"/>
      <c r="F46" s="69"/>
      <c r="G46" s="69"/>
      <c r="H46" s="69"/>
      <c r="I46" s="69"/>
      <c r="J46" s="27">
        <f t="shared" si="3"/>
        <v>0</v>
      </c>
      <c r="K46" s="27">
        <f t="shared" si="3"/>
        <v>0</v>
      </c>
      <c r="L46" s="27">
        <f t="shared" si="3"/>
        <v>0</v>
      </c>
      <c r="M46" s="43"/>
      <c r="N46" s="43"/>
      <c r="O46" s="187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70"/>
      <c r="E47" s="70"/>
      <c r="F47" s="70"/>
      <c r="G47" s="70"/>
      <c r="H47" s="70"/>
      <c r="I47" s="70"/>
      <c r="J47" s="204">
        <f t="shared" si="3"/>
        <v>0</v>
      </c>
      <c r="K47" s="204">
        <f t="shared" si="3"/>
        <v>0</v>
      </c>
      <c r="L47" s="204">
        <f t="shared" si="3"/>
        <v>0</v>
      </c>
      <c r="M47" s="44"/>
      <c r="N47" s="44"/>
      <c r="O47" s="188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69"/>
      <c r="E48" s="69"/>
      <c r="F48" s="69"/>
      <c r="G48" s="69"/>
      <c r="H48" s="69"/>
      <c r="I48" s="69"/>
      <c r="J48" s="27">
        <f t="shared" si="3"/>
        <v>0</v>
      </c>
      <c r="K48" s="27">
        <f t="shared" si="3"/>
        <v>0</v>
      </c>
      <c r="L48" s="27">
        <f t="shared" si="3"/>
        <v>0</v>
      </c>
      <c r="M48" s="43">
        <v>4</v>
      </c>
      <c r="N48" s="43">
        <v>0.54</v>
      </c>
      <c r="O48" s="187">
        <v>285.613</v>
      </c>
      <c r="P48" s="155">
        <v>23</v>
      </c>
      <c r="Q48" s="155">
        <v>3.8010000000000002</v>
      </c>
      <c r="R48" s="155">
        <v>1793.1690000000001</v>
      </c>
      <c r="S48" s="160"/>
      <c r="T48" s="43"/>
      <c r="U48" s="43"/>
      <c r="V48" s="27">
        <f t="shared" si="4"/>
        <v>23</v>
      </c>
      <c r="W48" s="27">
        <f t="shared" si="1"/>
        <v>3.8010000000000002</v>
      </c>
      <c r="X48" s="27">
        <f t="shared" si="1"/>
        <v>1793.1690000000001</v>
      </c>
      <c r="Y48" s="155">
        <v>6</v>
      </c>
      <c r="Z48" s="155">
        <v>0.29499999999999998</v>
      </c>
      <c r="AA48" s="155">
        <v>133.66499999999999</v>
      </c>
      <c r="AB48" s="27">
        <v>9</v>
      </c>
      <c r="AC48" s="27">
        <v>0.39500000000000002</v>
      </c>
      <c r="AD48" s="27">
        <v>173.714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42</v>
      </c>
      <c r="AR48" s="155">
        <f t="shared" si="5"/>
        <v>5.0310000000000006</v>
      </c>
      <c r="AS48" s="155">
        <f t="shared" si="5"/>
        <v>2386.1610000000001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70"/>
      <c r="E49" s="70"/>
      <c r="F49" s="70"/>
      <c r="G49" s="70"/>
      <c r="H49" s="70"/>
      <c r="I49" s="70"/>
      <c r="J49" s="204">
        <f t="shared" si="3"/>
        <v>0</v>
      </c>
      <c r="K49" s="204">
        <f t="shared" si="3"/>
        <v>0</v>
      </c>
      <c r="L49" s="204">
        <f t="shared" si="3"/>
        <v>0</v>
      </c>
      <c r="M49" s="44">
        <v>4</v>
      </c>
      <c r="N49" s="44">
        <v>0.29499999999999998</v>
      </c>
      <c r="O49" s="188">
        <v>169.31100000000001</v>
      </c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4</v>
      </c>
      <c r="AR49" s="50">
        <f t="shared" si="5"/>
        <v>0.29499999999999998</v>
      </c>
      <c r="AS49" s="50">
        <f t="shared" si="5"/>
        <v>169.31100000000001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69"/>
      <c r="E50" s="69"/>
      <c r="F50" s="69"/>
      <c r="G50" s="69"/>
      <c r="H50" s="69"/>
      <c r="I50" s="69"/>
      <c r="J50" s="27">
        <f t="shared" si="3"/>
        <v>0</v>
      </c>
      <c r="K50" s="27">
        <f t="shared" si="3"/>
        <v>0</v>
      </c>
      <c r="L50" s="27">
        <f t="shared" si="3"/>
        <v>0</v>
      </c>
      <c r="M50" s="43">
        <v>1</v>
      </c>
      <c r="N50" s="43">
        <v>252.3228</v>
      </c>
      <c r="O50" s="187">
        <v>60053.235999999997</v>
      </c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1</v>
      </c>
      <c r="AR50" s="155">
        <f t="shared" si="5"/>
        <v>252.3228</v>
      </c>
      <c r="AS50" s="155">
        <f t="shared" si="5"/>
        <v>60053.235999999997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70"/>
      <c r="E51" s="70"/>
      <c r="F51" s="70"/>
      <c r="G51" s="70"/>
      <c r="H51" s="70"/>
      <c r="I51" s="70"/>
      <c r="J51" s="204">
        <f t="shared" si="3"/>
        <v>0</v>
      </c>
      <c r="K51" s="204">
        <f t="shared" si="3"/>
        <v>0</v>
      </c>
      <c r="L51" s="204">
        <f t="shared" si="3"/>
        <v>0</v>
      </c>
      <c r="M51" s="44"/>
      <c r="N51" s="44"/>
      <c r="O51" s="188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69"/>
      <c r="E52" s="69"/>
      <c r="F52" s="69"/>
      <c r="G52" s="69"/>
      <c r="H52" s="69"/>
      <c r="I52" s="69"/>
      <c r="J52" s="27">
        <f t="shared" si="3"/>
        <v>0</v>
      </c>
      <c r="K52" s="27">
        <f t="shared" si="3"/>
        <v>0</v>
      </c>
      <c r="L52" s="27">
        <f t="shared" si="3"/>
        <v>0</v>
      </c>
      <c r="M52" s="43"/>
      <c r="N52" s="43"/>
      <c r="O52" s="187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70"/>
      <c r="E53" s="70"/>
      <c r="F53" s="45"/>
      <c r="G53" s="70"/>
      <c r="H53" s="70"/>
      <c r="I53" s="70"/>
      <c r="J53" s="204">
        <f t="shared" si="3"/>
        <v>0</v>
      </c>
      <c r="K53" s="204">
        <f t="shared" si="3"/>
        <v>0</v>
      </c>
      <c r="L53" s="204">
        <f t="shared" si="3"/>
        <v>0</v>
      </c>
      <c r="M53" s="44">
        <v>184</v>
      </c>
      <c r="N53" s="44">
        <v>4725.2259999999997</v>
      </c>
      <c r="O53" s="188">
        <v>1047310.129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184</v>
      </c>
      <c r="AR53" s="50">
        <f t="shared" si="5"/>
        <v>4725.2259999999997</v>
      </c>
      <c r="AS53" s="50">
        <f t="shared" si="5"/>
        <v>1047310.129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69"/>
      <c r="E54" s="69"/>
      <c r="F54" s="69"/>
      <c r="G54" s="69"/>
      <c r="H54" s="69"/>
      <c r="I54" s="69"/>
      <c r="J54" s="27">
        <f t="shared" si="3"/>
        <v>0</v>
      </c>
      <c r="K54" s="27">
        <f t="shared" si="3"/>
        <v>0</v>
      </c>
      <c r="L54" s="27">
        <f t="shared" si="3"/>
        <v>0</v>
      </c>
      <c r="M54" s="43"/>
      <c r="N54" s="43"/>
      <c r="O54" s="187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10</v>
      </c>
      <c r="AL54" s="27">
        <v>8.8800000000000004E-2</v>
      </c>
      <c r="AM54" s="27">
        <v>71.960999999999999</v>
      </c>
      <c r="AN54" s="27">
        <v>5</v>
      </c>
      <c r="AO54" s="27">
        <v>0.1124</v>
      </c>
      <c r="AP54" s="27">
        <v>135.29</v>
      </c>
      <c r="AQ54" s="155">
        <f t="shared" si="5"/>
        <v>15</v>
      </c>
      <c r="AR54" s="155">
        <f t="shared" si="5"/>
        <v>0.20119999999999999</v>
      </c>
      <c r="AS54" s="155">
        <f t="shared" si="5"/>
        <v>207.25099999999998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70"/>
      <c r="E55" s="70"/>
      <c r="F55" s="70"/>
      <c r="G55" s="70"/>
      <c r="H55" s="70"/>
      <c r="I55" s="70"/>
      <c r="J55" s="204">
        <f t="shared" si="3"/>
        <v>0</v>
      </c>
      <c r="K55" s="204">
        <f t="shared" si="3"/>
        <v>0</v>
      </c>
      <c r="L55" s="204">
        <f t="shared" si="3"/>
        <v>0</v>
      </c>
      <c r="M55" s="44"/>
      <c r="N55" s="44"/>
      <c r="O55" s="188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69"/>
      <c r="E56" s="69"/>
      <c r="F56" s="69"/>
      <c r="G56" s="69"/>
      <c r="H56" s="69"/>
      <c r="I56" s="69"/>
      <c r="J56" s="27">
        <f t="shared" si="3"/>
        <v>0</v>
      </c>
      <c r="K56" s="27">
        <f t="shared" si="3"/>
        <v>0</v>
      </c>
      <c r="L56" s="27">
        <f t="shared" si="3"/>
        <v>0</v>
      </c>
      <c r="M56" s="43">
        <v>108</v>
      </c>
      <c r="N56" s="43">
        <v>42.589599999999997</v>
      </c>
      <c r="O56" s="187">
        <v>40910.692000000003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>
        <v>3</v>
      </c>
      <c r="AC56" s="27">
        <v>0.11849999999999999</v>
      </c>
      <c r="AD56" s="27">
        <v>46.122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111</v>
      </c>
      <c r="AR56" s="155">
        <f t="shared" si="5"/>
        <v>42.708099999999995</v>
      </c>
      <c r="AS56" s="155">
        <f t="shared" si="5"/>
        <v>40956.814000000006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70"/>
      <c r="E57" s="70"/>
      <c r="F57" s="70"/>
      <c r="G57" s="70"/>
      <c r="H57" s="70"/>
      <c r="I57" s="70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24">
        <v>8</v>
      </c>
      <c r="N57" s="124">
        <v>3.6568000000000001</v>
      </c>
      <c r="O57" s="189">
        <v>3502.2089999999998</v>
      </c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190"/>
      <c r="AK57" s="26"/>
      <c r="AL57" s="26"/>
      <c r="AM57" s="26"/>
      <c r="AN57" s="26"/>
      <c r="AO57" s="26"/>
      <c r="AP57" s="26"/>
      <c r="AQ57" s="50">
        <f t="shared" si="5"/>
        <v>8</v>
      </c>
      <c r="AR57" s="50">
        <f t="shared" si="5"/>
        <v>3.6568000000000001</v>
      </c>
      <c r="AS57" s="50">
        <f t="shared" si="5"/>
        <v>3502.2089999999998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71"/>
      <c r="E58" s="71"/>
      <c r="F58" s="71"/>
      <c r="G58" s="71"/>
      <c r="H58" s="71"/>
      <c r="I58" s="191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25">
        <v>1138</v>
      </c>
      <c r="N58" s="125">
        <v>38.655500000000004</v>
      </c>
      <c r="O58" s="192">
        <v>24238.752</v>
      </c>
      <c r="P58" s="161">
        <v>2</v>
      </c>
      <c r="Q58" s="161">
        <v>2.2200000000000002</v>
      </c>
      <c r="R58" s="161">
        <v>368.70800000000003</v>
      </c>
      <c r="S58" s="56"/>
      <c r="T58" s="56"/>
      <c r="U58" s="46"/>
      <c r="V58" s="27">
        <f t="shared" si="4"/>
        <v>2</v>
      </c>
      <c r="W58" s="27">
        <f t="shared" si="1"/>
        <v>2.2200000000000002</v>
      </c>
      <c r="X58" s="27">
        <f t="shared" si="1"/>
        <v>368.70800000000003</v>
      </c>
      <c r="Y58" s="161">
        <v>565</v>
      </c>
      <c r="Z58" s="161">
        <v>2751.5374000000002</v>
      </c>
      <c r="AA58" s="161">
        <v>1060727.263</v>
      </c>
      <c r="AB58" s="36">
        <v>1706</v>
      </c>
      <c r="AC58" s="36">
        <v>821.66139999999996</v>
      </c>
      <c r="AD58" s="36">
        <v>304419.25</v>
      </c>
      <c r="AE58" s="36"/>
      <c r="AF58" s="36"/>
      <c r="AG58" s="142"/>
      <c r="AH58" s="36"/>
      <c r="AI58" s="36"/>
      <c r="AJ58" s="36"/>
      <c r="AK58" s="36">
        <v>55</v>
      </c>
      <c r="AL58" s="36">
        <v>3.7953999999999999</v>
      </c>
      <c r="AM58" s="36">
        <v>2337.6469999999999</v>
      </c>
      <c r="AN58" s="36">
        <v>449</v>
      </c>
      <c r="AO58" s="36">
        <v>6.0326000000000004</v>
      </c>
      <c r="AP58" s="36">
        <v>18843.935000000001</v>
      </c>
      <c r="AQ58" s="155">
        <f t="shared" ref="AQ58:AS71" si="7">SUM(J58,M58,V58,Y58,AB58,AE58,AH58,AK58,AN58)</f>
        <v>3915</v>
      </c>
      <c r="AR58" s="155">
        <f t="shared" si="7"/>
        <v>3623.9023000000002</v>
      </c>
      <c r="AS58" s="155">
        <f t="shared" si="7"/>
        <v>1410935.5550000002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72"/>
      <c r="E59" s="72"/>
      <c r="F59" s="72"/>
      <c r="G59" s="72"/>
      <c r="H59" s="72"/>
      <c r="I59" s="72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12"/>
      <c r="N59" s="112"/>
      <c r="O59" s="193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73"/>
      <c r="AD59" s="139"/>
      <c r="AE59" s="139"/>
      <c r="AF59" s="173"/>
      <c r="AG59" s="139"/>
      <c r="AH59" s="139"/>
      <c r="AI59" s="173"/>
      <c r="AJ59" s="139"/>
      <c r="AK59" s="139"/>
      <c r="AL59" s="173"/>
      <c r="AM59" s="139"/>
      <c r="AN59" s="139"/>
      <c r="AO59" s="173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70"/>
      <c r="E60" s="70"/>
      <c r="F60" s="70"/>
      <c r="G60" s="70"/>
      <c r="H60" s="70"/>
      <c r="I60" s="70"/>
      <c r="J60" s="185">
        <f t="shared" si="6"/>
        <v>0</v>
      </c>
      <c r="K60" s="185">
        <f t="shared" si="6"/>
        <v>0</v>
      </c>
      <c r="L60" s="185">
        <f t="shared" si="6"/>
        <v>0</v>
      </c>
      <c r="M60" s="44">
        <v>14</v>
      </c>
      <c r="N60" s="44">
        <v>1.2625</v>
      </c>
      <c r="O60" s="188">
        <v>280.74299999999999</v>
      </c>
      <c r="P60" s="156">
        <v>10</v>
      </c>
      <c r="Q60" s="156">
        <v>54.391599999999997</v>
      </c>
      <c r="R60" s="156">
        <v>9748.634</v>
      </c>
      <c r="S60" s="44"/>
      <c r="T60" s="44"/>
      <c r="U60" s="44"/>
      <c r="V60" s="185">
        <f t="shared" si="4"/>
        <v>10</v>
      </c>
      <c r="W60" s="185">
        <f t="shared" si="1"/>
        <v>54.391599999999997</v>
      </c>
      <c r="X60" s="185">
        <f t="shared" si="1"/>
        <v>9748.634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24</v>
      </c>
      <c r="AR60" s="50">
        <f t="shared" si="7"/>
        <v>55.6541</v>
      </c>
      <c r="AS60" s="50">
        <f t="shared" si="7"/>
        <v>10029.377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69">
        <f t="shared" ref="D61:I61" si="8">+D6+D8+D10+D12+D14+D16+D18+D20+D22+D24+D26+D28+D30+D32+D34+D36+D38+D40+D42+D44+D46+D48+D50+D52+D54+D56+D58</f>
        <v>80</v>
      </c>
      <c r="E61" s="69">
        <f t="shared" si="8"/>
        <v>62.456199999999995</v>
      </c>
      <c r="F61" s="69">
        <f t="shared" si="8"/>
        <v>29375.594640059331</v>
      </c>
      <c r="G61" s="69">
        <f t="shared" si="8"/>
        <v>76</v>
      </c>
      <c r="H61" s="69">
        <f t="shared" si="8"/>
        <v>27.485099999999996</v>
      </c>
      <c r="I61" s="69">
        <f t="shared" si="8"/>
        <v>18812.982</v>
      </c>
      <c r="J61" s="27">
        <f t="shared" si="6"/>
        <v>156</v>
      </c>
      <c r="K61" s="27">
        <f t="shared" si="6"/>
        <v>89.941299999999984</v>
      </c>
      <c r="L61" s="27">
        <f t="shared" si="6"/>
        <v>48188.576640059327</v>
      </c>
      <c r="M61" s="43">
        <f t="shared" ref="M61:R61" si="9">+M6+M8+M10+M12+M14+M16+M18+M20+M22+M24+M26+M28+M30+M32+M34+M36+M38+M40+M42+M44+M46+M48+M50+M52+M54+M56+M58</f>
        <v>1463</v>
      </c>
      <c r="N61" s="43">
        <f t="shared" si="9"/>
        <v>1710.9945999999998</v>
      </c>
      <c r="O61" s="187">
        <f t="shared" si="9"/>
        <v>437422.89799999993</v>
      </c>
      <c r="P61" s="161">
        <f t="shared" si="9"/>
        <v>257</v>
      </c>
      <c r="Q61" s="161">
        <f t="shared" si="9"/>
        <v>3803.8609999999999</v>
      </c>
      <c r="R61" s="161">
        <f t="shared" si="9"/>
        <v>643466.53</v>
      </c>
      <c r="S61" s="57"/>
      <c r="T61" s="57"/>
      <c r="U61" s="57"/>
      <c r="V61" s="27">
        <f t="shared" si="4"/>
        <v>257</v>
      </c>
      <c r="W61" s="27">
        <f t="shared" si="1"/>
        <v>3803.8609999999999</v>
      </c>
      <c r="X61" s="27">
        <f t="shared" si="1"/>
        <v>643466.53</v>
      </c>
      <c r="Y61" s="155">
        <f t="shared" ref="Y61:AA61" si="10">+Y6+Y8+Y10+Y12+Y14+Y16+Y18+Y20+Y22+Y24+Y26+Y28+Y30+Y32+Y34+Y36+Y38+Y40+Y42+Y44+Y46+Y48+Y50+Y52+Y54+Y56+Y58</f>
        <v>760</v>
      </c>
      <c r="Z61" s="155">
        <f t="shared" si="10"/>
        <v>4142.0212000000001</v>
      </c>
      <c r="AA61" s="155">
        <f t="shared" si="10"/>
        <v>1199236.51</v>
      </c>
      <c r="AB61" s="36">
        <f>+AB6+AB8+AB10+AB12+AB14+AB16+AB18+AB20+AB22+AB24+AB26+AB28+AB30+AB32+AB34+AB36+AB38+AB40+AB42+AB44+AB46+AB48+AB50+AB52+AB54+AB56+AB58</f>
        <v>2161</v>
      </c>
      <c r="AC61" s="36">
        <f t="shared" ref="AC61:AP61" si="11">+AC6+AC8+AC10+AC12+AC14+AC16+AC18+AC20+AC22+AC24+AC26+AC28+AC30+AC32+AC34+AC36+AC38+AC40+AC42+AC44+AC46+AC48+AC50+AC52+AC54+AC56+AC58</f>
        <v>845.04079999999999</v>
      </c>
      <c r="AD61" s="36">
        <f t="shared" si="11"/>
        <v>309185.33299999998</v>
      </c>
      <c r="AE61" s="36">
        <f t="shared" si="11"/>
        <v>14</v>
      </c>
      <c r="AF61" s="36">
        <f t="shared" si="11"/>
        <v>1.0906</v>
      </c>
      <c r="AG61" s="36">
        <f t="shared" si="11"/>
        <v>1806.356</v>
      </c>
      <c r="AH61" s="21">
        <f t="shared" si="11"/>
        <v>210</v>
      </c>
      <c r="AI61" s="21">
        <f>+AI6+AI8+AI10+AI12+AI14+AI16+AI18+AI20+AI22+AI24+AI26+AI28+AI30+AI32+AI34+AI36+AI38+AI40+AI42+AI44+AI46+AI48+AI50+AI52+AI54+AI56+AI58</f>
        <v>75.016199999999998</v>
      </c>
      <c r="AJ61" s="21">
        <f t="shared" si="11"/>
        <v>35429.804000000004</v>
      </c>
      <c r="AK61" s="27">
        <f t="shared" si="11"/>
        <v>685</v>
      </c>
      <c r="AL61" s="27">
        <f t="shared" si="11"/>
        <v>46.839799999999997</v>
      </c>
      <c r="AM61" s="27">
        <f t="shared" si="11"/>
        <v>20366.956000000002</v>
      </c>
      <c r="AN61" s="36">
        <f t="shared" si="11"/>
        <v>854</v>
      </c>
      <c r="AO61" s="36">
        <f t="shared" si="11"/>
        <v>34.318559999999998</v>
      </c>
      <c r="AP61" s="36">
        <f t="shared" si="11"/>
        <v>36559.671000000002</v>
      </c>
      <c r="AQ61" s="155">
        <f t="shared" si="7"/>
        <v>6560</v>
      </c>
      <c r="AR61" s="155">
        <f t="shared" si="7"/>
        <v>10749.12406</v>
      </c>
      <c r="AS61" s="155">
        <f t="shared" si="7"/>
        <v>2731662.6346400594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69"/>
      <c r="E62" s="69"/>
      <c r="F62" s="69"/>
      <c r="G62" s="72"/>
      <c r="H62" s="72"/>
      <c r="I62" s="72"/>
      <c r="J62" s="139">
        <f t="shared" si="6"/>
        <v>0</v>
      </c>
      <c r="K62" s="139">
        <f t="shared" si="6"/>
        <v>0</v>
      </c>
      <c r="L62" s="139">
        <f t="shared" si="6"/>
        <v>0</v>
      </c>
      <c r="M62" s="43"/>
      <c r="N62" s="43"/>
      <c r="O62" s="187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70">
        <f t="shared" ref="D63:I63" si="12">+D7+D9+D11+D13+D15+D17+D19+D21+D23+D25+D27+D29+D31+D33+D35+D37+D39+D41+D43+D45+D47+D49+D51+D53+D55+D57+D60</f>
        <v>13</v>
      </c>
      <c r="E63" s="70">
        <f t="shared" si="12"/>
        <v>423.28320000000002</v>
      </c>
      <c r="F63" s="70">
        <f t="shared" si="12"/>
        <v>233002.08982003751</v>
      </c>
      <c r="G63" s="70">
        <f t="shared" si="12"/>
        <v>7</v>
      </c>
      <c r="H63" s="70">
        <f t="shared" si="12"/>
        <v>184.79420000000002</v>
      </c>
      <c r="I63" s="70">
        <f t="shared" si="12"/>
        <v>91597.716</v>
      </c>
      <c r="J63" s="185">
        <f t="shared" si="6"/>
        <v>20</v>
      </c>
      <c r="K63" s="185">
        <f t="shared" si="6"/>
        <v>608.07740000000001</v>
      </c>
      <c r="L63" s="185">
        <f t="shared" si="6"/>
        <v>324599.80582003749</v>
      </c>
      <c r="M63" s="49">
        <f t="shared" ref="M63:R63" si="13">+M7+M9+M11+M13+M15+M17+M19+M21+M23+M25+M27+M29+M31+M33+M35+M37+M39+M41+M43+M45+M47+M49+M51+M53+M55+M57+M60</f>
        <v>320</v>
      </c>
      <c r="N63" s="49">
        <f t="shared" si="13"/>
        <v>8616.9176000000007</v>
      </c>
      <c r="O63" s="194">
        <f t="shared" si="13"/>
        <v>2033719.7889999999</v>
      </c>
      <c r="P63" s="156">
        <f t="shared" si="13"/>
        <v>57</v>
      </c>
      <c r="Q63" s="156">
        <f t="shared" si="13"/>
        <v>5597.3526000000002</v>
      </c>
      <c r="R63" s="156">
        <f t="shared" si="13"/>
        <v>869072.74399999995</v>
      </c>
      <c r="S63" s="48"/>
      <c r="T63" s="48"/>
      <c r="U63" s="48"/>
      <c r="V63" s="185">
        <f t="shared" si="4"/>
        <v>57</v>
      </c>
      <c r="W63" s="185">
        <f t="shared" si="1"/>
        <v>5597.3526000000002</v>
      </c>
      <c r="X63" s="185">
        <f t="shared" si="1"/>
        <v>869072.74399999995</v>
      </c>
      <c r="Y63" s="156">
        <f t="shared" ref="Y63:AA63" si="14">+Y7+Y9+Y11+Y13+Y15+Y17+Y19+Y21+Y23+Y25+Y27+Y29+Y31+Y33+Y35+Y37+Y39+Y41+Y43+Y45+Y47+Y49+Y51+Y53+Y55+Y57+Y60</f>
        <v>10</v>
      </c>
      <c r="Z63" s="156">
        <f t="shared" si="14"/>
        <v>3146.8440000000001</v>
      </c>
      <c r="AA63" s="156">
        <f t="shared" si="14"/>
        <v>571591.61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407</v>
      </c>
      <c r="AR63" s="50">
        <f t="shared" si="7"/>
        <v>17969.191600000002</v>
      </c>
      <c r="AS63" s="50">
        <f t="shared" si="7"/>
        <v>3798983.9488200373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69"/>
      <c r="E64" s="69"/>
      <c r="F64" s="69"/>
      <c r="G64" s="69">
        <v>303</v>
      </c>
      <c r="H64" s="69">
        <v>343.13695000000001</v>
      </c>
      <c r="I64" s="69">
        <v>155177.785</v>
      </c>
      <c r="J64" s="27">
        <f t="shared" si="6"/>
        <v>303</v>
      </c>
      <c r="K64" s="27">
        <f t="shared" si="6"/>
        <v>343.13695000000001</v>
      </c>
      <c r="L64" s="27">
        <f t="shared" si="6"/>
        <v>155177.785</v>
      </c>
      <c r="M64" s="43">
        <v>530</v>
      </c>
      <c r="N64" s="43">
        <v>73.650700000000001</v>
      </c>
      <c r="O64" s="187">
        <v>72864.157000000007</v>
      </c>
      <c r="P64" s="155">
        <v>2507</v>
      </c>
      <c r="Q64" s="155">
        <v>2382.4548</v>
      </c>
      <c r="R64" s="155">
        <v>849423.74699999997</v>
      </c>
      <c r="S64" s="160"/>
      <c r="T64" s="43"/>
      <c r="U64" s="43"/>
      <c r="V64" s="27">
        <f t="shared" si="4"/>
        <v>2507</v>
      </c>
      <c r="W64" s="27">
        <f t="shared" si="1"/>
        <v>2382.4548</v>
      </c>
      <c r="X64" s="27">
        <f t="shared" si="1"/>
        <v>849423.74699999997</v>
      </c>
      <c r="Y64" s="155">
        <v>160</v>
      </c>
      <c r="Z64" s="155">
        <v>1081.6199999999999</v>
      </c>
      <c r="AA64" s="155">
        <v>227830.81299999999</v>
      </c>
      <c r="AB64" s="27">
        <v>46</v>
      </c>
      <c r="AC64" s="27">
        <v>22.361699999999999</v>
      </c>
      <c r="AD64" s="27">
        <v>2672.154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3546</v>
      </c>
      <c r="AR64" s="155">
        <f t="shared" si="7"/>
        <v>3903.2241499999996</v>
      </c>
      <c r="AS64" s="155">
        <f t="shared" si="7"/>
        <v>1307968.6560000002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70">
        <v>453</v>
      </c>
      <c r="E65" s="70">
        <v>47.616349999999997</v>
      </c>
      <c r="F65" s="45">
        <v>64843.849539903174</v>
      </c>
      <c r="G65" s="70">
        <v>49</v>
      </c>
      <c r="H65" s="70">
        <v>5.8381999999999996</v>
      </c>
      <c r="I65" s="70">
        <v>13262.044</v>
      </c>
      <c r="J65" s="204">
        <f t="shared" si="6"/>
        <v>502</v>
      </c>
      <c r="K65" s="204">
        <f t="shared" si="6"/>
        <v>53.454549999999998</v>
      </c>
      <c r="L65" s="204">
        <f t="shared" si="6"/>
        <v>78105.893539903176</v>
      </c>
      <c r="M65" s="44">
        <v>46</v>
      </c>
      <c r="N65" s="44">
        <v>2.8058000000000001</v>
      </c>
      <c r="O65" s="188">
        <v>1249.2919999999999</v>
      </c>
      <c r="P65" s="156">
        <v>33</v>
      </c>
      <c r="Q65" s="156">
        <v>2.6930000000000001</v>
      </c>
      <c r="R65" s="156">
        <v>912.36</v>
      </c>
      <c r="S65" s="44"/>
      <c r="T65" s="44"/>
      <c r="U65" s="44"/>
      <c r="V65" s="204">
        <f t="shared" si="4"/>
        <v>33</v>
      </c>
      <c r="W65" s="204">
        <f t="shared" si="1"/>
        <v>2.6930000000000001</v>
      </c>
      <c r="X65" s="204">
        <f t="shared" si="1"/>
        <v>912.36</v>
      </c>
      <c r="Y65" s="156"/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581</v>
      </c>
      <c r="AR65" s="50">
        <f t="shared" si="7"/>
        <v>58.953349999999993</v>
      </c>
      <c r="AS65" s="50">
        <f t="shared" si="7"/>
        <v>80267.545539903178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69"/>
      <c r="E66" s="69"/>
      <c r="F66" s="69"/>
      <c r="G66" s="69"/>
      <c r="H66" s="69"/>
      <c r="I66" s="69"/>
      <c r="J66" s="27">
        <f t="shared" si="6"/>
        <v>0</v>
      </c>
      <c r="K66" s="27">
        <f t="shared" si="6"/>
        <v>0</v>
      </c>
      <c r="L66" s="27">
        <f t="shared" si="6"/>
        <v>0</v>
      </c>
      <c r="M66" s="43"/>
      <c r="N66" s="43"/>
      <c r="O66" s="187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70"/>
      <c r="E67" s="70"/>
      <c r="F67" s="70"/>
      <c r="G67" s="70"/>
      <c r="H67" s="70"/>
      <c r="I67" s="70"/>
      <c r="J67" s="204">
        <f t="shared" si="6"/>
        <v>0</v>
      </c>
      <c r="K67" s="204">
        <f t="shared" si="6"/>
        <v>0</v>
      </c>
      <c r="L67" s="204">
        <f t="shared" si="6"/>
        <v>0</v>
      </c>
      <c r="M67" s="44"/>
      <c r="N67" s="44"/>
      <c r="O67" s="188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5">+D61+D64+D66</f>
        <v>80</v>
      </c>
      <c r="E68" s="27">
        <f t="shared" si="15"/>
        <v>62.456199999999995</v>
      </c>
      <c r="F68" s="27">
        <f t="shared" si="15"/>
        <v>29375.594640059331</v>
      </c>
      <c r="G68" s="27">
        <f t="shared" si="15"/>
        <v>379</v>
      </c>
      <c r="H68" s="27">
        <f t="shared" si="15"/>
        <v>370.62205</v>
      </c>
      <c r="I68" s="27">
        <f t="shared" si="15"/>
        <v>173990.76699999999</v>
      </c>
      <c r="J68" s="27">
        <f t="shared" si="6"/>
        <v>459</v>
      </c>
      <c r="K68" s="27">
        <f t="shared" si="6"/>
        <v>433.07825000000003</v>
      </c>
      <c r="L68" s="27">
        <f t="shared" si="6"/>
        <v>203366.36164005933</v>
      </c>
      <c r="M68" s="27">
        <f t="shared" ref="M68:O68" si="16">+M61+M64+M66</f>
        <v>1993</v>
      </c>
      <c r="N68" s="27">
        <f t="shared" si="16"/>
        <v>1784.6452999999997</v>
      </c>
      <c r="O68" s="27">
        <f t="shared" si="16"/>
        <v>510287.05499999993</v>
      </c>
      <c r="P68" s="155">
        <f>+P61+P64+P66</f>
        <v>2764</v>
      </c>
      <c r="Q68" s="155">
        <f>+Q61+Q64+Q66</f>
        <v>6186.3158000000003</v>
      </c>
      <c r="R68" s="155">
        <f>+R61+R64+R66</f>
        <v>1492890.277</v>
      </c>
      <c r="S68" s="27"/>
      <c r="T68" s="27"/>
      <c r="U68" s="27"/>
      <c r="V68" s="27">
        <f t="shared" si="4"/>
        <v>2764</v>
      </c>
      <c r="W68" s="27">
        <f t="shared" si="1"/>
        <v>6186.3158000000003</v>
      </c>
      <c r="X68" s="27">
        <f t="shared" si="1"/>
        <v>1492890.277</v>
      </c>
      <c r="Y68" s="155">
        <f t="shared" ref="Y68:AA68" si="17">+Y61+Y64+Y66</f>
        <v>920</v>
      </c>
      <c r="Z68" s="155">
        <f t="shared" si="17"/>
        <v>5223.6412</v>
      </c>
      <c r="AA68" s="155">
        <f t="shared" si="17"/>
        <v>1427067.3230000001</v>
      </c>
      <c r="AB68" s="27">
        <f>+AB61+AB64+AB66</f>
        <v>2207</v>
      </c>
      <c r="AC68" s="27">
        <f t="shared" ref="AC68:AD68" si="18">+AC61+AC64+AC66</f>
        <v>867.40250000000003</v>
      </c>
      <c r="AD68" s="27">
        <f t="shared" si="18"/>
        <v>311857.48699999996</v>
      </c>
      <c r="AE68" s="27">
        <f>AE61+AE62+AE64+AE66</f>
        <v>14</v>
      </c>
      <c r="AF68" s="27">
        <f>+AF61+AF64+AF66</f>
        <v>1.0906</v>
      </c>
      <c r="AG68" s="27">
        <f>AG61+AG62+AG64+AG66</f>
        <v>1806.356</v>
      </c>
      <c r="AH68" s="27">
        <f t="shared" ref="AH68:AJ68" si="19">AH61+AH62+AH64+AH66</f>
        <v>210</v>
      </c>
      <c r="AI68" s="27">
        <f>+AI61+AI64+AI66</f>
        <v>75.016199999999998</v>
      </c>
      <c r="AJ68" s="27">
        <f t="shared" si="19"/>
        <v>35429.804000000004</v>
      </c>
      <c r="AK68" s="27">
        <f>AK61+AK62+AK64+AK66</f>
        <v>685</v>
      </c>
      <c r="AL68" s="27">
        <f>+AL61+AL64+AL66</f>
        <v>46.839799999999997</v>
      </c>
      <c r="AM68" s="27">
        <f>AM61+AM62+AM64+AM66</f>
        <v>20366.956000000002</v>
      </c>
      <c r="AN68" s="27">
        <f>AN61+AN62+AN64+AN66</f>
        <v>854</v>
      </c>
      <c r="AO68" s="27">
        <f>+AO61+AO64+AO66</f>
        <v>34.318559999999998</v>
      </c>
      <c r="AP68" s="27">
        <f>+AP61+AP64+AP66+AP62</f>
        <v>36559.671000000002</v>
      </c>
      <c r="AQ68" s="155">
        <f t="shared" si="7"/>
        <v>10106</v>
      </c>
      <c r="AR68" s="155">
        <f t="shared" si="7"/>
        <v>14652.348209999998</v>
      </c>
      <c r="AS68" s="155">
        <f t="shared" si="7"/>
        <v>4039631.2906400594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20">+D63+D65+D67</f>
        <v>466</v>
      </c>
      <c r="E69" s="26">
        <f t="shared" si="20"/>
        <v>470.89955000000003</v>
      </c>
      <c r="F69" s="26">
        <f t="shared" si="20"/>
        <v>297845.9393599407</v>
      </c>
      <c r="G69" s="26">
        <f t="shared" si="20"/>
        <v>56</v>
      </c>
      <c r="H69" s="26">
        <f t="shared" si="20"/>
        <v>190.63240000000002</v>
      </c>
      <c r="I69" s="26">
        <f t="shared" si="20"/>
        <v>104859.76</v>
      </c>
      <c r="J69" s="204">
        <f t="shared" si="6"/>
        <v>522</v>
      </c>
      <c r="K69" s="204">
        <f t="shared" si="6"/>
        <v>661.53195000000005</v>
      </c>
      <c r="L69" s="204">
        <f t="shared" si="6"/>
        <v>402705.69935994071</v>
      </c>
      <c r="M69" s="26">
        <f t="shared" ref="M69:O69" si="21">+M63+M65+M67</f>
        <v>366</v>
      </c>
      <c r="N69" s="26">
        <f t="shared" si="21"/>
        <v>8619.7234000000008</v>
      </c>
      <c r="O69" s="26">
        <f t="shared" si="21"/>
        <v>2034969.0809999998</v>
      </c>
      <c r="P69" s="156">
        <f>+P63+P65+P67</f>
        <v>90</v>
      </c>
      <c r="Q69" s="156">
        <f>+Q63+Q65+Q67</f>
        <v>5600.0456000000004</v>
      </c>
      <c r="R69" s="156">
        <f>+R63+R65+R67</f>
        <v>869985.10399999993</v>
      </c>
      <c r="S69" s="26"/>
      <c r="T69" s="26"/>
      <c r="U69" s="26"/>
      <c r="V69" s="204">
        <f t="shared" si="4"/>
        <v>90</v>
      </c>
      <c r="W69" s="204">
        <f t="shared" si="1"/>
        <v>5600.0456000000004</v>
      </c>
      <c r="X69" s="204">
        <f t="shared" si="1"/>
        <v>869985.10399999993</v>
      </c>
      <c r="Y69" s="156">
        <f t="shared" ref="Y69:AA69" si="22">+Y63+Y65+Y67</f>
        <v>10</v>
      </c>
      <c r="Z69" s="156">
        <f t="shared" si="22"/>
        <v>3146.8440000000001</v>
      </c>
      <c r="AA69" s="156">
        <f t="shared" si="22"/>
        <v>571591.61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988</v>
      </c>
      <c r="AR69" s="50">
        <f t="shared" si="7"/>
        <v>18028.144950000002</v>
      </c>
      <c r="AS69" s="50">
        <f t="shared" si="7"/>
        <v>3879251.4943599403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F71" si="23">D68+D69+D70</f>
        <v>546</v>
      </c>
      <c r="E71" s="40">
        <f t="shared" si="23"/>
        <v>533.35575000000006</v>
      </c>
      <c r="F71" s="40">
        <f t="shared" si="23"/>
        <v>327221.53400000004</v>
      </c>
      <c r="G71" s="40">
        <f>G68+G69+G70</f>
        <v>435</v>
      </c>
      <c r="H71" s="40">
        <f>H68+H69+H70</f>
        <v>561.25445000000002</v>
      </c>
      <c r="I71" s="40">
        <f>I68+I69+I70</f>
        <v>278850.527</v>
      </c>
      <c r="J71" s="205">
        <f t="shared" si="6"/>
        <v>981</v>
      </c>
      <c r="K71" s="205">
        <f t="shared" si="6"/>
        <v>1094.6102000000001</v>
      </c>
      <c r="L71" s="205">
        <f t="shared" si="6"/>
        <v>606072.06099999999</v>
      </c>
      <c r="M71" s="40">
        <f t="shared" ref="M71:O71" si="24">M68+M69+M70</f>
        <v>2359</v>
      </c>
      <c r="N71" s="40">
        <f t="shared" si="24"/>
        <v>10404.368700000001</v>
      </c>
      <c r="O71" s="40">
        <f t="shared" si="24"/>
        <v>2545256.1359999999</v>
      </c>
      <c r="P71" s="162">
        <f>P68+P69+P70</f>
        <v>2854</v>
      </c>
      <c r="Q71" s="40">
        <f>Q68+Q69+Q70</f>
        <v>11786.361400000002</v>
      </c>
      <c r="R71" s="40">
        <f>R68+R69+R70</f>
        <v>2362875.3810000001</v>
      </c>
      <c r="S71" s="40"/>
      <c r="T71" s="40"/>
      <c r="U71" s="40"/>
      <c r="V71" s="205">
        <f t="shared" si="4"/>
        <v>2854</v>
      </c>
      <c r="W71" s="205">
        <f t="shared" si="4"/>
        <v>11786.361400000002</v>
      </c>
      <c r="X71" s="205">
        <f t="shared" si="4"/>
        <v>2362875.3810000001</v>
      </c>
      <c r="Y71" s="162">
        <f t="shared" ref="Y71:AA71" si="25">Y68+Y69+Y70</f>
        <v>930</v>
      </c>
      <c r="Z71" s="40">
        <f t="shared" si="25"/>
        <v>8370.4851999999992</v>
      </c>
      <c r="AA71" s="40">
        <f t="shared" si="25"/>
        <v>1998658.9330000002</v>
      </c>
      <c r="AB71" s="40">
        <f>AB68+AB69+AB70</f>
        <v>2207</v>
      </c>
      <c r="AC71" s="40">
        <f>AC68+AC69+AC70</f>
        <v>867.40250000000003</v>
      </c>
      <c r="AD71" s="40">
        <f>AD68+AD69+AD70</f>
        <v>311857.48699999996</v>
      </c>
      <c r="AE71" s="40">
        <f t="shared" ref="AE71:AG71" si="26">AE68+AE69</f>
        <v>14</v>
      </c>
      <c r="AF71" s="40">
        <f t="shared" si="26"/>
        <v>1.0906</v>
      </c>
      <c r="AG71" s="40">
        <f t="shared" si="26"/>
        <v>1806.356</v>
      </c>
      <c r="AH71" s="40">
        <f t="shared" ref="AH71:AP71" si="27">AH68+AH69+AH70</f>
        <v>210</v>
      </c>
      <c r="AI71" s="40">
        <f t="shared" si="27"/>
        <v>75.016199999999998</v>
      </c>
      <c r="AJ71" s="40">
        <f t="shared" si="27"/>
        <v>35429.804000000004</v>
      </c>
      <c r="AK71" s="40">
        <f t="shared" si="27"/>
        <v>685</v>
      </c>
      <c r="AL71" s="40">
        <f t="shared" si="27"/>
        <v>46.839799999999997</v>
      </c>
      <c r="AM71" s="40">
        <f t="shared" si="27"/>
        <v>20366.956000000002</v>
      </c>
      <c r="AN71" s="40">
        <f t="shared" si="27"/>
        <v>854</v>
      </c>
      <c r="AO71" s="40">
        <f t="shared" si="27"/>
        <v>34.318559999999998</v>
      </c>
      <c r="AP71" s="40">
        <f t="shared" si="27"/>
        <v>36559.671000000002</v>
      </c>
      <c r="AQ71" s="51">
        <f t="shared" si="7"/>
        <v>11094</v>
      </c>
      <c r="AR71" s="51">
        <f t="shared" si="7"/>
        <v>32680.493160000002</v>
      </c>
      <c r="AS71" s="51">
        <f t="shared" si="7"/>
        <v>7918882.7850000001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F72" s="41" t="s">
        <v>106</v>
      </c>
      <c r="G72" s="1"/>
      <c r="H72" s="1"/>
      <c r="I72" s="41" t="s">
        <v>106</v>
      </c>
      <c r="M72" s="1"/>
      <c r="N72" s="1"/>
      <c r="O72" s="41" t="s">
        <v>106</v>
      </c>
      <c r="P72" s="1"/>
      <c r="Q72" s="1"/>
      <c r="R72" s="41" t="s">
        <v>106</v>
      </c>
      <c r="X72" s="41" t="s">
        <v>78</v>
      </c>
      <c r="Y72" s="1"/>
      <c r="Z72" s="1"/>
      <c r="AA72" s="41" t="s">
        <v>106</v>
      </c>
      <c r="AD72" s="140" t="s">
        <v>106</v>
      </c>
      <c r="AG72" s="140" t="s">
        <v>106</v>
      </c>
      <c r="AJ72" s="140" t="s">
        <v>106</v>
      </c>
      <c r="AM72" s="140" t="s">
        <v>106</v>
      </c>
      <c r="AP72" s="140" t="s">
        <v>106</v>
      </c>
      <c r="AU72" s="41" t="s">
        <v>83</v>
      </c>
    </row>
    <row r="73" spans="1:49">
      <c r="D73" s="82"/>
      <c r="G73" s="82"/>
      <c r="M73" s="82"/>
      <c r="P73" s="82"/>
      <c r="Y73" s="82"/>
      <c r="AR73" s="42"/>
      <c r="AS73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73"/>
  <sheetViews>
    <sheetView zoomScale="40" zoomScaleNormal="40" workbookViewId="0">
      <selection activeCell="L18" sqref="L18"/>
    </sheetView>
  </sheetViews>
  <sheetFormatPr defaultColWidth="10.625" defaultRowHeight="18.75"/>
  <cols>
    <col min="1" max="1" width="8.625" style="2" customWidth="1"/>
    <col min="2" max="2" width="25.625" style="2" customWidth="1"/>
    <col min="3" max="3" width="10.625" style="2" customWidth="1"/>
    <col min="4" max="4" width="13.625" style="1" customWidth="1"/>
    <col min="5" max="5" width="17.625" style="1" customWidth="1"/>
    <col min="6" max="6" width="23.625" style="1" customWidth="1"/>
    <col min="7" max="7" width="13.625" style="103" customWidth="1"/>
    <col min="8" max="8" width="17.625" style="103" customWidth="1"/>
    <col min="9" max="9" width="23.625" style="103" customWidth="1"/>
    <col min="10" max="10" width="13.625" style="1" customWidth="1"/>
    <col min="11" max="11" width="17.625" style="1" customWidth="1"/>
    <col min="12" max="12" width="23.625" style="1" customWidth="1"/>
    <col min="13" max="13" width="13.625" style="1" customWidth="1"/>
    <col min="14" max="14" width="17.625" style="1" customWidth="1"/>
    <col min="15" max="15" width="23.625" style="1" customWidth="1"/>
    <col min="16" max="16" width="13.625" style="1" customWidth="1"/>
    <col min="17" max="17" width="17.625" style="1" customWidth="1"/>
    <col min="18" max="18" width="23.625" style="1" customWidth="1"/>
    <col min="19" max="19" width="13.625" style="1" customWidth="1"/>
    <col min="20" max="20" width="17.625" style="1" customWidth="1"/>
    <col min="21" max="21" width="23.625" style="1" customWidth="1"/>
    <col min="22" max="22" width="13.625" style="1" customWidth="1"/>
    <col min="23" max="23" width="17.625" style="1" customWidth="1"/>
    <col min="24" max="24" width="23.625" style="1" customWidth="1"/>
    <col min="25" max="25" width="13.625" style="1" customWidth="1"/>
    <col min="26" max="26" width="17.625" style="1" customWidth="1"/>
    <col min="27" max="27" width="23.625" style="1" customWidth="1"/>
    <col min="28" max="28" width="13.625" style="103" customWidth="1"/>
    <col min="29" max="29" width="17.625" style="103" customWidth="1"/>
    <col min="30" max="30" width="23.625" style="103" customWidth="1"/>
    <col min="31" max="31" width="13.625" style="103" customWidth="1"/>
    <col min="32" max="32" width="17.625" style="103" customWidth="1"/>
    <col min="33" max="33" width="23.625" style="103" customWidth="1"/>
    <col min="34" max="34" width="13.625" style="103" customWidth="1"/>
    <col min="35" max="35" width="17.625" style="103" customWidth="1"/>
    <col min="36" max="36" width="23.625" style="103" customWidth="1"/>
    <col min="37" max="37" width="13.625" style="103" customWidth="1"/>
    <col min="38" max="38" width="17.625" style="103" customWidth="1"/>
    <col min="39" max="39" width="23.625" style="103" customWidth="1"/>
    <col min="40" max="40" width="13.625" style="103" customWidth="1"/>
    <col min="41" max="41" width="17.625" style="103" customWidth="1"/>
    <col min="42" max="42" width="23.625" style="103" customWidth="1"/>
    <col min="43" max="43" width="14.625" style="1" customWidth="1"/>
    <col min="44" max="45" width="18.625" style="1" customWidth="1"/>
    <col min="46" max="46" width="9.5" style="2" customWidth="1"/>
    <col min="47" max="47" width="22.625" style="2" customWidth="1"/>
    <col min="48" max="48" width="5.875" style="2" customWidth="1"/>
    <col min="49" max="256" width="10.625" style="3"/>
    <col min="257" max="257" width="5.75" style="3" customWidth="1"/>
    <col min="258" max="258" width="20.625" style="3" customWidth="1"/>
    <col min="259" max="259" width="9.625" style="3" customWidth="1"/>
    <col min="260" max="261" width="15.625" style="3" bestFit="1" customWidth="1"/>
    <col min="262" max="262" width="21.125" style="3" bestFit="1" customWidth="1"/>
    <col min="263" max="263" width="12.625" style="3" customWidth="1"/>
    <col min="264" max="264" width="16.625" style="3" customWidth="1"/>
    <col min="265" max="265" width="19.125" style="3" customWidth="1"/>
    <col min="266" max="266" width="12.625" style="3" customWidth="1"/>
    <col min="267" max="268" width="16.625" style="3" customWidth="1"/>
    <col min="269" max="269" width="12.625" style="3" customWidth="1"/>
    <col min="270" max="271" width="16.625" style="3" customWidth="1"/>
    <col min="272" max="272" width="12.625" style="3" customWidth="1"/>
    <col min="273" max="273" width="16.625" style="3" customWidth="1"/>
    <col min="274" max="274" width="17.5" style="3" customWidth="1"/>
    <col min="275" max="275" width="12.625" style="3" customWidth="1"/>
    <col min="276" max="277" width="16.625" style="3" customWidth="1"/>
    <col min="278" max="278" width="12.625" style="3" customWidth="1"/>
    <col min="279" max="280" width="16.625" style="3" customWidth="1"/>
    <col min="281" max="281" width="12.625" style="3" customWidth="1"/>
    <col min="282" max="283" width="16.625" style="3" customWidth="1"/>
    <col min="284" max="284" width="12.625" style="3" customWidth="1"/>
    <col min="285" max="286" width="16.625" style="3" customWidth="1"/>
    <col min="287" max="287" width="12.625" style="3" customWidth="1"/>
    <col min="288" max="289" width="16.625" style="3" customWidth="1"/>
    <col min="290" max="290" width="12.625" style="3" customWidth="1"/>
    <col min="291" max="292" width="16.625" style="3" customWidth="1"/>
    <col min="293" max="293" width="12.625" style="3" customWidth="1"/>
    <col min="294" max="295" width="16.625" style="3" customWidth="1"/>
    <col min="296" max="296" width="12.625" style="3" customWidth="1"/>
    <col min="297" max="298" width="16.625" style="3" customWidth="1"/>
    <col min="299" max="299" width="14.625" style="3" customWidth="1"/>
    <col min="300" max="301" width="18.625" style="3" customWidth="1"/>
    <col min="302" max="302" width="9.5" style="3" customWidth="1"/>
    <col min="303" max="303" width="22.625" style="3" customWidth="1"/>
    <col min="304" max="304" width="5.875" style="3" customWidth="1"/>
    <col min="305" max="512" width="10.625" style="3"/>
    <col min="513" max="513" width="5.75" style="3" customWidth="1"/>
    <col min="514" max="514" width="20.625" style="3" customWidth="1"/>
    <col min="515" max="515" width="9.625" style="3" customWidth="1"/>
    <col min="516" max="517" width="15.625" style="3" bestFit="1" customWidth="1"/>
    <col min="518" max="518" width="21.125" style="3" bestFit="1" customWidth="1"/>
    <col min="519" max="519" width="12.625" style="3" customWidth="1"/>
    <col min="520" max="520" width="16.625" style="3" customWidth="1"/>
    <col min="521" max="521" width="19.125" style="3" customWidth="1"/>
    <col min="522" max="522" width="12.625" style="3" customWidth="1"/>
    <col min="523" max="524" width="16.625" style="3" customWidth="1"/>
    <col min="525" max="525" width="12.625" style="3" customWidth="1"/>
    <col min="526" max="527" width="16.625" style="3" customWidth="1"/>
    <col min="528" max="528" width="12.625" style="3" customWidth="1"/>
    <col min="529" max="529" width="16.625" style="3" customWidth="1"/>
    <col min="530" max="530" width="17.5" style="3" customWidth="1"/>
    <col min="531" max="531" width="12.625" style="3" customWidth="1"/>
    <col min="532" max="533" width="16.625" style="3" customWidth="1"/>
    <col min="534" max="534" width="12.625" style="3" customWidth="1"/>
    <col min="535" max="536" width="16.625" style="3" customWidth="1"/>
    <col min="537" max="537" width="12.625" style="3" customWidth="1"/>
    <col min="538" max="539" width="16.625" style="3" customWidth="1"/>
    <col min="540" max="540" width="12.625" style="3" customWidth="1"/>
    <col min="541" max="542" width="16.625" style="3" customWidth="1"/>
    <col min="543" max="543" width="12.625" style="3" customWidth="1"/>
    <col min="544" max="545" width="16.625" style="3" customWidth="1"/>
    <col min="546" max="546" width="12.625" style="3" customWidth="1"/>
    <col min="547" max="548" width="16.625" style="3" customWidth="1"/>
    <col min="549" max="549" width="12.625" style="3" customWidth="1"/>
    <col min="550" max="551" width="16.625" style="3" customWidth="1"/>
    <col min="552" max="552" width="12.625" style="3" customWidth="1"/>
    <col min="553" max="554" width="16.625" style="3" customWidth="1"/>
    <col min="555" max="555" width="14.625" style="3" customWidth="1"/>
    <col min="556" max="557" width="18.625" style="3" customWidth="1"/>
    <col min="558" max="558" width="9.5" style="3" customWidth="1"/>
    <col min="559" max="559" width="22.625" style="3" customWidth="1"/>
    <col min="560" max="560" width="5.875" style="3" customWidth="1"/>
    <col min="561" max="768" width="10.625" style="3"/>
    <col min="769" max="769" width="5.75" style="3" customWidth="1"/>
    <col min="770" max="770" width="20.625" style="3" customWidth="1"/>
    <col min="771" max="771" width="9.625" style="3" customWidth="1"/>
    <col min="772" max="773" width="15.625" style="3" bestFit="1" customWidth="1"/>
    <col min="774" max="774" width="21.125" style="3" bestFit="1" customWidth="1"/>
    <col min="775" max="775" width="12.625" style="3" customWidth="1"/>
    <col min="776" max="776" width="16.625" style="3" customWidth="1"/>
    <col min="777" max="777" width="19.125" style="3" customWidth="1"/>
    <col min="778" max="778" width="12.625" style="3" customWidth="1"/>
    <col min="779" max="780" width="16.625" style="3" customWidth="1"/>
    <col min="781" max="781" width="12.625" style="3" customWidth="1"/>
    <col min="782" max="783" width="16.625" style="3" customWidth="1"/>
    <col min="784" max="784" width="12.625" style="3" customWidth="1"/>
    <col min="785" max="785" width="16.625" style="3" customWidth="1"/>
    <col min="786" max="786" width="17.5" style="3" customWidth="1"/>
    <col min="787" max="787" width="12.625" style="3" customWidth="1"/>
    <col min="788" max="789" width="16.625" style="3" customWidth="1"/>
    <col min="790" max="790" width="12.625" style="3" customWidth="1"/>
    <col min="791" max="792" width="16.625" style="3" customWidth="1"/>
    <col min="793" max="793" width="12.625" style="3" customWidth="1"/>
    <col min="794" max="795" width="16.625" style="3" customWidth="1"/>
    <col min="796" max="796" width="12.625" style="3" customWidth="1"/>
    <col min="797" max="798" width="16.625" style="3" customWidth="1"/>
    <col min="799" max="799" width="12.625" style="3" customWidth="1"/>
    <col min="800" max="801" width="16.625" style="3" customWidth="1"/>
    <col min="802" max="802" width="12.625" style="3" customWidth="1"/>
    <col min="803" max="804" width="16.625" style="3" customWidth="1"/>
    <col min="805" max="805" width="12.625" style="3" customWidth="1"/>
    <col min="806" max="807" width="16.625" style="3" customWidth="1"/>
    <col min="808" max="808" width="12.625" style="3" customWidth="1"/>
    <col min="809" max="810" width="16.625" style="3" customWidth="1"/>
    <col min="811" max="811" width="14.625" style="3" customWidth="1"/>
    <col min="812" max="813" width="18.625" style="3" customWidth="1"/>
    <col min="814" max="814" width="9.5" style="3" customWidth="1"/>
    <col min="815" max="815" width="22.625" style="3" customWidth="1"/>
    <col min="816" max="816" width="5.875" style="3" customWidth="1"/>
    <col min="817" max="1024" width="10.625" style="3"/>
    <col min="1025" max="1025" width="5.75" style="3" customWidth="1"/>
    <col min="1026" max="1026" width="20.625" style="3" customWidth="1"/>
    <col min="1027" max="1027" width="9.625" style="3" customWidth="1"/>
    <col min="1028" max="1029" width="15.625" style="3" bestFit="1" customWidth="1"/>
    <col min="1030" max="1030" width="21.125" style="3" bestFit="1" customWidth="1"/>
    <col min="1031" max="1031" width="12.625" style="3" customWidth="1"/>
    <col min="1032" max="1032" width="16.625" style="3" customWidth="1"/>
    <col min="1033" max="1033" width="19.125" style="3" customWidth="1"/>
    <col min="1034" max="1034" width="12.625" style="3" customWidth="1"/>
    <col min="1035" max="1036" width="16.625" style="3" customWidth="1"/>
    <col min="1037" max="1037" width="12.625" style="3" customWidth="1"/>
    <col min="1038" max="1039" width="16.625" style="3" customWidth="1"/>
    <col min="1040" max="1040" width="12.625" style="3" customWidth="1"/>
    <col min="1041" max="1041" width="16.625" style="3" customWidth="1"/>
    <col min="1042" max="1042" width="17.5" style="3" customWidth="1"/>
    <col min="1043" max="1043" width="12.625" style="3" customWidth="1"/>
    <col min="1044" max="1045" width="16.625" style="3" customWidth="1"/>
    <col min="1046" max="1046" width="12.625" style="3" customWidth="1"/>
    <col min="1047" max="1048" width="16.625" style="3" customWidth="1"/>
    <col min="1049" max="1049" width="12.625" style="3" customWidth="1"/>
    <col min="1050" max="1051" width="16.625" style="3" customWidth="1"/>
    <col min="1052" max="1052" width="12.625" style="3" customWidth="1"/>
    <col min="1053" max="1054" width="16.625" style="3" customWidth="1"/>
    <col min="1055" max="1055" width="12.625" style="3" customWidth="1"/>
    <col min="1056" max="1057" width="16.625" style="3" customWidth="1"/>
    <col min="1058" max="1058" width="12.625" style="3" customWidth="1"/>
    <col min="1059" max="1060" width="16.625" style="3" customWidth="1"/>
    <col min="1061" max="1061" width="12.625" style="3" customWidth="1"/>
    <col min="1062" max="1063" width="16.625" style="3" customWidth="1"/>
    <col min="1064" max="1064" width="12.625" style="3" customWidth="1"/>
    <col min="1065" max="1066" width="16.625" style="3" customWidth="1"/>
    <col min="1067" max="1067" width="14.625" style="3" customWidth="1"/>
    <col min="1068" max="1069" width="18.625" style="3" customWidth="1"/>
    <col min="1070" max="1070" width="9.5" style="3" customWidth="1"/>
    <col min="1071" max="1071" width="22.625" style="3" customWidth="1"/>
    <col min="1072" max="1072" width="5.875" style="3" customWidth="1"/>
    <col min="1073" max="1280" width="10.625" style="3"/>
    <col min="1281" max="1281" width="5.75" style="3" customWidth="1"/>
    <col min="1282" max="1282" width="20.625" style="3" customWidth="1"/>
    <col min="1283" max="1283" width="9.625" style="3" customWidth="1"/>
    <col min="1284" max="1285" width="15.625" style="3" bestFit="1" customWidth="1"/>
    <col min="1286" max="1286" width="21.125" style="3" bestFit="1" customWidth="1"/>
    <col min="1287" max="1287" width="12.625" style="3" customWidth="1"/>
    <col min="1288" max="1288" width="16.625" style="3" customWidth="1"/>
    <col min="1289" max="1289" width="19.125" style="3" customWidth="1"/>
    <col min="1290" max="1290" width="12.625" style="3" customWidth="1"/>
    <col min="1291" max="1292" width="16.625" style="3" customWidth="1"/>
    <col min="1293" max="1293" width="12.625" style="3" customWidth="1"/>
    <col min="1294" max="1295" width="16.625" style="3" customWidth="1"/>
    <col min="1296" max="1296" width="12.625" style="3" customWidth="1"/>
    <col min="1297" max="1297" width="16.625" style="3" customWidth="1"/>
    <col min="1298" max="1298" width="17.5" style="3" customWidth="1"/>
    <col min="1299" max="1299" width="12.625" style="3" customWidth="1"/>
    <col min="1300" max="1301" width="16.625" style="3" customWidth="1"/>
    <col min="1302" max="1302" width="12.625" style="3" customWidth="1"/>
    <col min="1303" max="1304" width="16.625" style="3" customWidth="1"/>
    <col min="1305" max="1305" width="12.625" style="3" customWidth="1"/>
    <col min="1306" max="1307" width="16.625" style="3" customWidth="1"/>
    <col min="1308" max="1308" width="12.625" style="3" customWidth="1"/>
    <col min="1309" max="1310" width="16.625" style="3" customWidth="1"/>
    <col min="1311" max="1311" width="12.625" style="3" customWidth="1"/>
    <col min="1312" max="1313" width="16.625" style="3" customWidth="1"/>
    <col min="1314" max="1314" width="12.625" style="3" customWidth="1"/>
    <col min="1315" max="1316" width="16.625" style="3" customWidth="1"/>
    <col min="1317" max="1317" width="12.625" style="3" customWidth="1"/>
    <col min="1318" max="1319" width="16.625" style="3" customWidth="1"/>
    <col min="1320" max="1320" width="12.625" style="3" customWidth="1"/>
    <col min="1321" max="1322" width="16.625" style="3" customWidth="1"/>
    <col min="1323" max="1323" width="14.625" style="3" customWidth="1"/>
    <col min="1324" max="1325" width="18.625" style="3" customWidth="1"/>
    <col min="1326" max="1326" width="9.5" style="3" customWidth="1"/>
    <col min="1327" max="1327" width="22.625" style="3" customWidth="1"/>
    <col min="1328" max="1328" width="5.875" style="3" customWidth="1"/>
    <col min="1329" max="1536" width="10.625" style="3"/>
    <col min="1537" max="1537" width="5.75" style="3" customWidth="1"/>
    <col min="1538" max="1538" width="20.625" style="3" customWidth="1"/>
    <col min="1539" max="1539" width="9.625" style="3" customWidth="1"/>
    <col min="1540" max="1541" width="15.625" style="3" bestFit="1" customWidth="1"/>
    <col min="1542" max="1542" width="21.125" style="3" bestFit="1" customWidth="1"/>
    <col min="1543" max="1543" width="12.625" style="3" customWidth="1"/>
    <col min="1544" max="1544" width="16.625" style="3" customWidth="1"/>
    <col min="1545" max="1545" width="19.125" style="3" customWidth="1"/>
    <col min="1546" max="1546" width="12.625" style="3" customWidth="1"/>
    <col min="1547" max="1548" width="16.625" style="3" customWidth="1"/>
    <col min="1549" max="1549" width="12.625" style="3" customWidth="1"/>
    <col min="1550" max="1551" width="16.625" style="3" customWidth="1"/>
    <col min="1552" max="1552" width="12.625" style="3" customWidth="1"/>
    <col min="1553" max="1553" width="16.625" style="3" customWidth="1"/>
    <col min="1554" max="1554" width="17.5" style="3" customWidth="1"/>
    <col min="1555" max="1555" width="12.625" style="3" customWidth="1"/>
    <col min="1556" max="1557" width="16.625" style="3" customWidth="1"/>
    <col min="1558" max="1558" width="12.625" style="3" customWidth="1"/>
    <col min="1559" max="1560" width="16.625" style="3" customWidth="1"/>
    <col min="1561" max="1561" width="12.625" style="3" customWidth="1"/>
    <col min="1562" max="1563" width="16.625" style="3" customWidth="1"/>
    <col min="1564" max="1564" width="12.625" style="3" customWidth="1"/>
    <col min="1565" max="1566" width="16.625" style="3" customWidth="1"/>
    <col min="1567" max="1567" width="12.625" style="3" customWidth="1"/>
    <col min="1568" max="1569" width="16.625" style="3" customWidth="1"/>
    <col min="1570" max="1570" width="12.625" style="3" customWidth="1"/>
    <col min="1571" max="1572" width="16.625" style="3" customWidth="1"/>
    <col min="1573" max="1573" width="12.625" style="3" customWidth="1"/>
    <col min="1574" max="1575" width="16.625" style="3" customWidth="1"/>
    <col min="1576" max="1576" width="12.625" style="3" customWidth="1"/>
    <col min="1577" max="1578" width="16.625" style="3" customWidth="1"/>
    <col min="1579" max="1579" width="14.625" style="3" customWidth="1"/>
    <col min="1580" max="1581" width="18.625" style="3" customWidth="1"/>
    <col min="1582" max="1582" width="9.5" style="3" customWidth="1"/>
    <col min="1583" max="1583" width="22.625" style="3" customWidth="1"/>
    <col min="1584" max="1584" width="5.875" style="3" customWidth="1"/>
    <col min="1585" max="1792" width="10.625" style="3"/>
    <col min="1793" max="1793" width="5.75" style="3" customWidth="1"/>
    <col min="1794" max="1794" width="20.625" style="3" customWidth="1"/>
    <col min="1795" max="1795" width="9.625" style="3" customWidth="1"/>
    <col min="1796" max="1797" width="15.625" style="3" bestFit="1" customWidth="1"/>
    <col min="1798" max="1798" width="21.125" style="3" bestFit="1" customWidth="1"/>
    <col min="1799" max="1799" width="12.625" style="3" customWidth="1"/>
    <col min="1800" max="1800" width="16.625" style="3" customWidth="1"/>
    <col min="1801" max="1801" width="19.125" style="3" customWidth="1"/>
    <col min="1802" max="1802" width="12.625" style="3" customWidth="1"/>
    <col min="1803" max="1804" width="16.625" style="3" customWidth="1"/>
    <col min="1805" max="1805" width="12.625" style="3" customWidth="1"/>
    <col min="1806" max="1807" width="16.625" style="3" customWidth="1"/>
    <col min="1808" max="1808" width="12.625" style="3" customWidth="1"/>
    <col min="1809" max="1809" width="16.625" style="3" customWidth="1"/>
    <col min="1810" max="1810" width="17.5" style="3" customWidth="1"/>
    <col min="1811" max="1811" width="12.625" style="3" customWidth="1"/>
    <col min="1812" max="1813" width="16.625" style="3" customWidth="1"/>
    <col min="1814" max="1814" width="12.625" style="3" customWidth="1"/>
    <col min="1815" max="1816" width="16.625" style="3" customWidth="1"/>
    <col min="1817" max="1817" width="12.625" style="3" customWidth="1"/>
    <col min="1818" max="1819" width="16.625" style="3" customWidth="1"/>
    <col min="1820" max="1820" width="12.625" style="3" customWidth="1"/>
    <col min="1821" max="1822" width="16.625" style="3" customWidth="1"/>
    <col min="1823" max="1823" width="12.625" style="3" customWidth="1"/>
    <col min="1824" max="1825" width="16.625" style="3" customWidth="1"/>
    <col min="1826" max="1826" width="12.625" style="3" customWidth="1"/>
    <col min="1827" max="1828" width="16.625" style="3" customWidth="1"/>
    <col min="1829" max="1829" width="12.625" style="3" customWidth="1"/>
    <col min="1830" max="1831" width="16.625" style="3" customWidth="1"/>
    <col min="1832" max="1832" width="12.625" style="3" customWidth="1"/>
    <col min="1833" max="1834" width="16.625" style="3" customWidth="1"/>
    <col min="1835" max="1835" width="14.625" style="3" customWidth="1"/>
    <col min="1836" max="1837" width="18.625" style="3" customWidth="1"/>
    <col min="1838" max="1838" width="9.5" style="3" customWidth="1"/>
    <col min="1839" max="1839" width="22.625" style="3" customWidth="1"/>
    <col min="1840" max="1840" width="5.875" style="3" customWidth="1"/>
    <col min="1841" max="2048" width="10.625" style="3"/>
    <col min="2049" max="2049" width="5.75" style="3" customWidth="1"/>
    <col min="2050" max="2050" width="20.625" style="3" customWidth="1"/>
    <col min="2051" max="2051" width="9.625" style="3" customWidth="1"/>
    <col min="2052" max="2053" width="15.625" style="3" bestFit="1" customWidth="1"/>
    <col min="2054" max="2054" width="21.125" style="3" bestFit="1" customWidth="1"/>
    <col min="2055" max="2055" width="12.625" style="3" customWidth="1"/>
    <col min="2056" max="2056" width="16.625" style="3" customWidth="1"/>
    <col min="2057" max="2057" width="19.125" style="3" customWidth="1"/>
    <col min="2058" max="2058" width="12.625" style="3" customWidth="1"/>
    <col min="2059" max="2060" width="16.625" style="3" customWidth="1"/>
    <col min="2061" max="2061" width="12.625" style="3" customWidth="1"/>
    <col min="2062" max="2063" width="16.625" style="3" customWidth="1"/>
    <col min="2064" max="2064" width="12.625" style="3" customWidth="1"/>
    <col min="2065" max="2065" width="16.625" style="3" customWidth="1"/>
    <col min="2066" max="2066" width="17.5" style="3" customWidth="1"/>
    <col min="2067" max="2067" width="12.625" style="3" customWidth="1"/>
    <col min="2068" max="2069" width="16.625" style="3" customWidth="1"/>
    <col min="2070" max="2070" width="12.625" style="3" customWidth="1"/>
    <col min="2071" max="2072" width="16.625" style="3" customWidth="1"/>
    <col min="2073" max="2073" width="12.625" style="3" customWidth="1"/>
    <col min="2074" max="2075" width="16.625" style="3" customWidth="1"/>
    <col min="2076" max="2076" width="12.625" style="3" customWidth="1"/>
    <col min="2077" max="2078" width="16.625" style="3" customWidth="1"/>
    <col min="2079" max="2079" width="12.625" style="3" customWidth="1"/>
    <col min="2080" max="2081" width="16.625" style="3" customWidth="1"/>
    <col min="2082" max="2082" width="12.625" style="3" customWidth="1"/>
    <col min="2083" max="2084" width="16.625" style="3" customWidth="1"/>
    <col min="2085" max="2085" width="12.625" style="3" customWidth="1"/>
    <col min="2086" max="2087" width="16.625" style="3" customWidth="1"/>
    <col min="2088" max="2088" width="12.625" style="3" customWidth="1"/>
    <col min="2089" max="2090" width="16.625" style="3" customWidth="1"/>
    <col min="2091" max="2091" width="14.625" style="3" customWidth="1"/>
    <col min="2092" max="2093" width="18.625" style="3" customWidth="1"/>
    <col min="2094" max="2094" width="9.5" style="3" customWidth="1"/>
    <col min="2095" max="2095" width="22.625" style="3" customWidth="1"/>
    <col min="2096" max="2096" width="5.875" style="3" customWidth="1"/>
    <col min="2097" max="2304" width="10.625" style="3"/>
    <col min="2305" max="2305" width="5.75" style="3" customWidth="1"/>
    <col min="2306" max="2306" width="20.625" style="3" customWidth="1"/>
    <col min="2307" max="2307" width="9.625" style="3" customWidth="1"/>
    <col min="2308" max="2309" width="15.625" style="3" bestFit="1" customWidth="1"/>
    <col min="2310" max="2310" width="21.125" style="3" bestFit="1" customWidth="1"/>
    <col min="2311" max="2311" width="12.625" style="3" customWidth="1"/>
    <col min="2312" max="2312" width="16.625" style="3" customWidth="1"/>
    <col min="2313" max="2313" width="19.125" style="3" customWidth="1"/>
    <col min="2314" max="2314" width="12.625" style="3" customWidth="1"/>
    <col min="2315" max="2316" width="16.625" style="3" customWidth="1"/>
    <col min="2317" max="2317" width="12.625" style="3" customWidth="1"/>
    <col min="2318" max="2319" width="16.625" style="3" customWidth="1"/>
    <col min="2320" max="2320" width="12.625" style="3" customWidth="1"/>
    <col min="2321" max="2321" width="16.625" style="3" customWidth="1"/>
    <col min="2322" max="2322" width="17.5" style="3" customWidth="1"/>
    <col min="2323" max="2323" width="12.625" style="3" customWidth="1"/>
    <col min="2324" max="2325" width="16.625" style="3" customWidth="1"/>
    <col min="2326" max="2326" width="12.625" style="3" customWidth="1"/>
    <col min="2327" max="2328" width="16.625" style="3" customWidth="1"/>
    <col min="2329" max="2329" width="12.625" style="3" customWidth="1"/>
    <col min="2330" max="2331" width="16.625" style="3" customWidth="1"/>
    <col min="2332" max="2332" width="12.625" style="3" customWidth="1"/>
    <col min="2333" max="2334" width="16.625" style="3" customWidth="1"/>
    <col min="2335" max="2335" width="12.625" style="3" customWidth="1"/>
    <col min="2336" max="2337" width="16.625" style="3" customWidth="1"/>
    <col min="2338" max="2338" width="12.625" style="3" customWidth="1"/>
    <col min="2339" max="2340" width="16.625" style="3" customWidth="1"/>
    <col min="2341" max="2341" width="12.625" style="3" customWidth="1"/>
    <col min="2342" max="2343" width="16.625" style="3" customWidth="1"/>
    <col min="2344" max="2344" width="12.625" style="3" customWidth="1"/>
    <col min="2345" max="2346" width="16.625" style="3" customWidth="1"/>
    <col min="2347" max="2347" width="14.625" style="3" customWidth="1"/>
    <col min="2348" max="2349" width="18.625" style="3" customWidth="1"/>
    <col min="2350" max="2350" width="9.5" style="3" customWidth="1"/>
    <col min="2351" max="2351" width="22.625" style="3" customWidth="1"/>
    <col min="2352" max="2352" width="5.875" style="3" customWidth="1"/>
    <col min="2353" max="2560" width="10.625" style="3"/>
    <col min="2561" max="2561" width="5.75" style="3" customWidth="1"/>
    <col min="2562" max="2562" width="20.625" style="3" customWidth="1"/>
    <col min="2563" max="2563" width="9.625" style="3" customWidth="1"/>
    <col min="2564" max="2565" width="15.625" style="3" bestFit="1" customWidth="1"/>
    <col min="2566" max="2566" width="21.125" style="3" bestFit="1" customWidth="1"/>
    <col min="2567" max="2567" width="12.625" style="3" customWidth="1"/>
    <col min="2568" max="2568" width="16.625" style="3" customWidth="1"/>
    <col min="2569" max="2569" width="19.125" style="3" customWidth="1"/>
    <col min="2570" max="2570" width="12.625" style="3" customWidth="1"/>
    <col min="2571" max="2572" width="16.625" style="3" customWidth="1"/>
    <col min="2573" max="2573" width="12.625" style="3" customWidth="1"/>
    <col min="2574" max="2575" width="16.625" style="3" customWidth="1"/>
    <col min="2576" max="2576" width="12.625" style="3" customWidth="1"/>
    <col min="2577" max="2577" width="16.625" style="3" customWidth="1"/>
    <col min="2578" max="2578" width="17.5" style="3" customWidth="1"/>
    <col min="2579" max="2579" width="12.625" style="3" customWidth="1"/>
    <col min="2580" max="2581" width="16.625" style="3" customWidth="1"/>
    <col min="2582" max="2582" width="12.625" style="3" customWidth="1"/>
    <col min="2583" max="2584" width="16.625" style="3" customWidth="1"/>
    <col min="2585" max="2585" width="12.625" style="3" customWidth="1"/>
    <col min="2586" max="2587" width="16.625" style="3" customWidth="1"/>
    <col min="2588" max="2588" width="12.625" style="3" customWidth="1"/>
    <col min="2589" max="2590" width="16.625" style="3" customWidth="1"/>
    <col min="2591" max="2591" width="12.625" style="3" customWidth="1"/>
    <col min="2592" max="2593" width="16.625" style="3" customWidth="1"/>
    <col min="2594" max="2594" width="12.625" style="3" customWidth="1"/>
    <col min="2595" max="2596" width="16.625" style="3" customWidth="1"/>
    <col min="2597" max="2597" width="12.625" style="3" customWidth="1"/>
    <col min="2598" max="2599" width="16.625" style="3" customWidth="1"/>
    <col min="2600" max="2600" width="12.625" style="3" customWidth="1"/>
    <col min="2601" max="2602" width="16.625" style="3" customWidth="1"/>
    <col min="2603" max="2603" width="14.625" style="3" customWidth="1"/>
    <col min="2604" max="2605" width="18.625" style="3" customWidth="1"/>
    <col min="2606" max="2606" width="9.5" style="3" customWidth="1"/>
    <col min="2607" max="2607" width="22.625" style="3" customWidth="1"/>
    <col min="2608" max="2608" width="5.875" style="3" customWidth="1"/>
    <col min="2609" max="2816" width="10.625" style="3"/>
    <col min="2817" max="2817" width="5.75" style="3" customWidth="1"/>
    <col min="2818" max="2818" width="20.625" style="3" customWidth="1"/>
    <col min="2819" max="2819" width="9.625" style="3" customWidth="1"/>
    <col min="2820" max="2821" width="15.625" style="3" bestFit="1" customWidth="1"/>
    <col min="2822" max="2822" width="21.125" style="3" bestFit="1" customWidth="1"/>
    <col min="2823" max="2823" width="12.625" style="3" customWidth="1"/>
    <col min="2824" max="2824" width="16.625" style="3" customWidth="1"/>
    <col min="2825" max="2825" width="19.125" style="3" customWidth="1"/>
    <col min="2826" max="2826" width="12.625" style="3" customWidth="1"/>
    <col min="2827" max="2828" width="16.625" style="3" customWidth="1"/>
    <col min="2829" max="2829" width="12.625" style="3" customWidth="1"/>
    <col min="2830" max="2831" width="16.625" style="3" customWidth="1"/>
    <col min="2832" max="2832" width="12.625" style="3" customWidth="1"/>
    <col min="2833" max="2833" width="16.625" style="3" customWidth="1"/>
    <col min="2834" max="2834" width="17.5" style="3" customWidth="1"/>
    <col min="2835" max="2835" width="12.625" style="3" customWidth="1"/>
    <col min="2836" max="2837" width="16.625" style="3" customWidth="1"/>
    <col min="2838" max="2838" width="12.625" style="3" customWidth="1"/>
    <col min="2839" max="2840" width="16.625" style="3" customWidth="1"/>
    <col min="2841" max="2841" width="12.625" style="3" customWidth="1"/>
    <col min="2842" max="2843" width="16.625" style="3" customWidth="1"/>
    <col min="2844" max="2844" width="12.625" style="3" customWidth="1"/>
    <col min="2845" max="2846" width="16.625" style="3" customWidth="1"/>
    <col min="2847" max="2847" width="12.625" style="3" customWidth="1"/>
    <col min="2848" max="2849" width="16.625" style="3" customWidth="1"/>
    <col min="2850" max="2850" width="12.625" style="3" customWidth="1"/>
    <col min="2851" max="2852" width="16.625" style="3" customWidth="1"/>
    <col min="2853" max="2853" width="12.625" style="3" customWidth="1"/>
    <col min="2854" max="2855" width="16.625" style="3" customWidth="1"/>
    <col min="2856" max="2856" width="12.625" style="3" customWidth="1"/>
    <col min="2857" max="2858" width="16.625" style="3" customWidth="1"/>
    <col min="2859" max="2859" width="14.625" style="3" customWidth="1"/>
    <col min="2860" max="2861" width="18.625" style="3" customWidth="1"/>
    <col min="2862" max="2862" width="9.5" style="3" customWidth="1"/>
    <col min="2863" max="2863" width="22.625" style="3" customWidth="1"/>
    <col min="2864" max="2864" width="5.875" style="3" customWidth="1"/>
    <col min="2865" max="3072" width="10.625" style="3"/>
    <col min="3073" max="3073" width="5.75" style="3" customWidth="1"/>
    <col min="3074" max="3074" width="20.625" style="3" customWidth="1"/>
    <col min="3075" max="3075" width="9.625" style="3" customWidth="1"/>
    <col min="3076" max="3077" width="15.625" style="3" bestFit="1" customWidth="1"/>
    <col min="3078" max="3078" width="21.125" style="3" bestFit="1" customWidth="1"/>
    <col min="3079" max="3079" width="12.625" style="3" customWidth="1"/>
    <col min="3080" max="3080" width="16.625" style="3" customWidth="1"/>
    <col min="3081" max="3081" width="19.125" style="3" customWidth="1"/>
    <col min="3082" max="3082" width="12.625" style="3" customWidth="1"/>
    <col min="3083" max="3084" width="16.625" style="3" customWidth="1"/>
    <col min="3085" max="3085" width="12.625" style="3" customWidth="1"/>
    <col min="3086" max="3087" width="16.625" style="3" customWidth="1"/>
    <col min="3088" max="3088" width="12.625" style="3" customWidth="1"/>
    <col min="3089" max="3089" width="16.625" style="3" customWidth="1"/>
    <col min="3090" max="3090" width="17.5" style="3" customWidth="1"/>
    <col min="3091" max="3091" width="12.625" style="3" customWidth="1"/>
    <col min="3092" max="3093" width="16.625" style="3" customWidth="1"/>
    <col min="3094" max="3094" width="12.625" style="3" customWidth="1"/>
    <col min="3095" max="3096" width="16.625" style="3" customWidth="1"/>
    <col min="3097" max="3097" width="12.625" style="3" customWidth="1"/>
    <col min="3098" max="3099" width="16.625" style="3" customWidth="1"/>
    <col min="3100" max="3100" width="12.625" style="3" customWidth="1"/>
    <col min="3101" max="3102" width="16.625" style="3" customWidth="1"/>
    <col min="3103" max="3103" width="12.625" style="3" customWidth="1"/>
    <col min="3104" max="3105" width="16.625" style="3" customWidth="1"/>
    <col min="3106" max="3106" width="12.625" style="3" customWidth="1"/>
    <col min="3107" max="3108" width="16.625" style="3" customWidth="1"/>
    <col min="3109" max="3109" width="12.625" style="3" customWidth="1"/>
    <col min="3110" max="3111" width="16.625" style="3" customWidth="1"/>
    <col min="3112" max="3112" width="12.625" style="3" customWidth="1"/>
    <col min="3113" max="3114" width="16.625" style="3" customWidth="1"/>
    <col min="3115" max="3115" width="14.625" style="3" customWidth="1"/>
    <col min="3116" max="3117" width="18.625" style="3" customWidth="1"/>
    <col min="3118" max="3118" width="9.5" style="3" customWidth="1"/>
    <col min="3119" max="3119" width="22.625" style="3" customWidth="1"/>
    <col min="3120" max="3120" width="5.875" style="3" customWidth="1"/>
    <col min="3121" max="3328" width="10.625" style="3"/>
    <col min="3329" max="3329" width="5.75" style="3" customWidth="1"/>
    <col min="3330" max="3330" width="20.625" style="3" customWidth="1"/>
    <col min="3331" max="3331" width="9.625" style="3" customWidth="1"/>
    <col min="3332" max="3333" width="15.625" style="3" bestFit="1" customWidth="1"/>
    <col min="3334" max="3334" width="21.125" style="3" bestFit="1" customWidth="1"/>
    <col min="3335" max="3335" width="12.625" style="3" customWidth="1"/>
    <col min="3336" max="3336" width="16.625" style="3" customWidth="1"/>
    <col min="3337" max="3337" width="19.125" style="3" customWidth="1"/>
    <col min="3338" max="3338" width="12.625" style="3" customWidth="1"/>
    <col min="3339" max="3340" width="16.625" style="3" customWidth="1"/>
    <col min="3341" max="3341" width="12.625" style="3" customWidth="1"/>
    <col min="3342" max="3343" width="16.625" style="3" customWidth="1"/>
    <col min="3344" max="3344" width="12.625" style="3" customWidth="1"/>
    <col min="3345" max="3345" width="16.625" style="3" customWidth="1"/>
    <col min="3346" max="3346" width="17.5" style="3" customWidth="1"/>
    <col min="3347" max="3347" width="12.625" style="3" customWidth="1"/>
    <col min="3348" max="3349" width="16.625" style="3" customWidth="1"/>
    <col min="3350" max="3350" width="12.625" style="3" customWidth="1"/>
    <col min="3351" max="3352" width="16.625" style="3" customWidth="1"/>
    <col min="3353" max="3353" width="12.625" style="3" customWidth="1"/>
    <col min="3354" max="3355" width="16.625" style="3" customWidth="1"/>
    <col min="3356" max="3356" width="12.625" style="3" customWidth="1"/>
    <col min="3357" max="3358" width="16.625" style="3" customWidth="1"/>
    <col min="3359" max="3359" width="12.625" style="3" customWidth="1"/>
    <col min="3360" max="3361" width="16.625" style="3" customWidth="1"/>
    <col min="3362" max="3362" width="12.625" style="3" customWidth="1"/>
    <col min="3363" max="3364" width="16.625" style="3" customWidth="1"/>
    <col min="3365" max="3365" width="12.625" style="3" customWidth="1"/>
    <col min="3366" max="3367" width="16.625" style="3" customWidth="1"/>
    <col min="3368" max="3368" width="12.625" style="3" customWidth="1"/>
    <col min="3369" max="3370" width="16.625" style="3" customWidth="1"/>
    <col min="3371" max="3371" width="14.625" style="3" customWidth="1"/>
    <col min="3372" max="3373" width="18.625" style="3" customWidth="1"/>
    <col min="3374" max="3374" width="9.5" style="3" customWidth="1"/>
    <col min="3375" max="3375" width="22.625" style="3" customWidth="1"/>
    <col min="3376" max="3376" width="5.875" style="3" customWidth="1"/>
    <col min="3377" max="3584" width="10.625" style="3"/>
    <col min="3585" max="3585" width="5.75" style="3" customWidth="1"/>
    <col min="3586" max="3586" width="20.625" style="3" customWidth="1"/>
    <col min="3587" max="3587" width="9.625" style="3" customWidth="1"/>
    <col min="3588" max="3589" width="15.625" style="3" bestFit="1" customWidth="1"/>
    <col min="3590" max="3590" width="21.125" style="3" bestFit="1" customWidth="1"/>
    <col min="3591" max="3591" width="12.625" style="3" customWidth="1"/>
    <col min="3592" max="3592" width="16.625" style="3" customWidth="1"/>
    <col min="3593" max="3593" width="19.125" style="3" customWidth="1"/>
    <col min="3594" max="3594" width="12.625" style="3" customWidth="1"/>
    <col min="3595" max="3596" width="16.625" style="3" customWidth="1"/>
    <col min="3597" max="3597" width="12.625" style="3" customWidth="1"/>
    <col min="3598" max="3599" width="16.625" style="3" customWidth="1"/>
    <col min="3600" max="3600" width="12.625" style="3" customWidth="1"/>
    <col min="3601" max="3601" width="16.625" style="3" customWidth="1"/>
    <col min="3602" max="3602" width="17.5" style="3" customWidth="1"/>
    <col min="3603" max="3603" width="12.625" style="3" customWidth="1"/>
    <col min="3604" max="3605" width="16.625" style="3" customWidth="1"/>
    <col min="3606" max="3606" width="12.625" style="3" customWidth="1"/>
    <col min="3607" max="3608" width="16.625" style="3" customWidth="1"/>
    <col min="3609" max="3609" width="12.625" style="3" customWidth="1"/>
    <col min="3610" max="3611" width="16.625" style="3" customWidth="1"/>
    <col min="3612" max="3612" width="12.625" style="3" customWidth="1"/>
    <col min="3613" max="3614" width="16.625" style="3" customWidth="1"/>
    <col min="3615" max="3615" width="12.625" style="3" customWidth="1"/>
    <col min="3616" max="3617" width="16.625" style="3" customWidth="1"/>
    <col min="3618" max="3618" width="12.625" style="3" customWidth="1"/>
    <col min="3619" max="3620" width="16.625" style="3" customWidth="1"/>
    <col min="3621" max="3621" width="12.625" style="3" customWidth="1"/>
    <col min="3622" max="3623" width="16.625" style="3" customWidth="1"/>
    <col min="3624" max="3624" width="12.625" style="3" customWidth="1"/>
    <col min="3625" max="3626" width="16.625" style="3" customWidth="1"/>
    <col min="3627" max="3627" width="14.625" style="3" customWidth="1"/>
    <col min="3628" max="3629" width="18.625" style="3" customWidth="1"/>
    <col min="3630" max="3630" width="9.5" style="3" customWidth="1"/>
    <col min="3631" max="3631" width="22.625" style="3" customWidth="1"/>
    <col min="3632" max="3632" width="5.875" style="3" customWidth="1"/>
    <col min="3633" max="3840" width="10.625" style="3"/>
    <col min="3841" max="3841" width="5.75" style="3" customWidth="1"/>
    <col min="3842" max="3842" width="20.625" style="3" customWidth="1"/>
    <col min="3843" max="3843" width="9.625" style="3" customWidth="1"/>
    <col min="3844" max="3845" width="15.625" style="3" bestFit="1" customWidth="1"/>
    <col min="3846" max="3846" width="21.125" style="3" bestFit="1" customWidth="1"/>
    <col min="3847" max="3847" width="12.625" style="3" customWidth="1"/>
    <col min="3848" max="3848" width="16.625" style="3" customWidth="1"/>
    <col min="3849" max="3849" width="19.125" style="3" customWidth="1"/>
    <col min="3850" max="3850" width="12.625" style="3" customWidth="1"/>
    <col min="3851" max="3852" width="16.625" style="3" customWidth="1"/>
    <col min="3853" max="3853" width="12.625" style="3" customWidth="1"/>
    <col min="3854" max="3855" width="16.625" style="3" customWidth="1"/>
    <col min="3856" max="3856" width="12.625" style="3" customWidth="1"/>
    <col min="3857" max="3857" width="16.625" style="3" customWidth="1"/>
    <col min="3858" max="3858" width="17.5" style="3" customWidth="1"/>
    <col min="3859" max="3859" width="12.625" style="3" customWidth="1"/>
    <col min="3860" max="3861" width="16.625" style="3" customWidth="1"/>
    <col min="3862" max="3862" width="12.625" style="3" customWidth="1"/>
    <col min="3863" max="3864" width="16.625" style="3" customWidth="1"/>
    <col min="3865" max="3865" width="12.625" style="3" customWidth="1"/>
    <col min="3866" max="3867" width="16.625" style="3" customWidth="1"/>
    <col min="3868" max="3868" width="12.625" style="3" customWidth="1"/>
    <col min="3869" max="3870" width="16.625" style="3" customWidth="1"/>
    <col min="3871" max="3871" width="12.625" style="3" customWidth="1"/>
    <col min="3872" max="3873" width="16.625" style="3" customWidth="1"/>
    <col min="3874" max="3874" width="12.625" style="3" customWidth="1"/>
    <col min="3875" max="3876" width="16.625" style="3" customWidth="1"/>
    <col min="3877" max="3877" width="12.625" style="3" customWidth="1"/>
    <col min="3878" max="3879" width="16.625" style="3" customWidth="1"/>
    <col min="3880" max="3880" width="12.625" style="3" customWidth="1"/>
    <col min="3881" max="3882" width="16.625" style="3" customWidth="1"/>
    <col min="3883" max="3883" width="14.625" style="3" customWidth="1"/>
    <col min="3884" max="3885" width="18.625" style="3" customWidth="1"/>
    <col min="3886" max="3886" width="9.5" style="3" customWidth="1"/>
    <col min="3887" max="3887" width="22.625" style="3" customWidth="1"/>
    <col min="3888" max="3888" width="5.875" style="3" customWidth="1"/>
    <col min="3889" max="4096" width="10.625" style="3"/>
    <col min="4097" max="4097" width="5.75" style="3" customWidth="1"/>
    <col min="4098" max="4098" width="20.625" style="3" customWidth="1"/>
    <col min="4099" max="4099" width="9.625" style="3" customWidth="1"/>
    <col min="4100" max="4101" width="15.625" style="3" bestFit="1" customWidth="1"/>
    <col min="4102" max="4102" width="21.125" style="3" bestFit="1" customWidth="1"/>
    <col min="4103" max="4103" width="12.625" style="3" customWidth="1"/>
    <col min="4104" max="4104" width="16.625" style="3" customWidth="1"/>
    <col min="4105" max="4105" width="19.125" style="3" customWidth="1"/>
    <col min="4106" max="4106" width="12.625" style="3" customWidth="1"/>
    <col min="4107" max="4108" width="16.625" style="3" customWidth="1"/>
    <col min="4109" max="4109" width="12.625" style="3" customWidth="1"/>
    <col min="4110" max="4111" width="16.625" style="3" customWidth="1"/>
    <col min="4112" max="4112" width="12.625" style="3" customWidth="1"/>
    <col min="4113" max="4113" width="16.625" style="3" customWidth="1"/>
    <col min="4114" max="4114" width="17.5" style="3" customWidth="1"/>
    <col min="4115" max="4115" width="12.625" style="3" customWidth="1"/>
    <col min="4116" max="4117" width="16.625" style="3" customWidth="1"/>
    <col min="4118" max="4118" width="12.625" style="3" customWidth="1"/>
    <col min="4119" max="4120" width="16.625" style="3" customWidth="1"/>
    <col min="4121" max="4121" width="12.625" style="3" customWidth="1"/>
    <col min="4122" max="4123" width="16.625" style="3" customWidth="1"/>
    <col min="4124" max="4124" width="12.625" style="3" customWidth="1"/>
    <col min="4125" max="4126" width="16.625" style="3" customWidth="1"/>
    <col min="4127" max="4127" width="12.625" style="3" customWidth="1"/>
    <col min="4128" max="4129" width="16.625" style="3" customWidth="1"/>
    <col min="4130" max="4130" width="12.625" style="3" customWidth="1"/>
    <col min="4131" max="4132" width="16.625" style="3" customWidth="1"/>
    <col min="4133" max="4133" width="12.625" style="3" customWidth="1"/>
    <col min="4134" max="4135" width="16.625" style="3" customWidth="1"/>
    <col min="4136" max="4136" width="12.625" style="3" customWidth="1"/>
    <col min="4137" max="4138" width="16.625" style="3" customWidth="1"/>
    <col min="4139" max="4139" width="14.625" style="3" customWidth="1"/>
    <col min="4140" max="4141" width="18.625" style="3" customWidth="1"/>
    <col min="4142" max="4142" width="9.5" style="3" customWidth="1"/>
    <col min="4143" max="4143" width="22.625" style="3" customWidth="1"/>
    <col min="4144" max="4144" width="5.875" style="3" customWidth="1"/>
    <col min="4145" max="4352" width="10.625" style="3"/>
    <col min="4353" max="4353" width="5.75" style="3" customWidth="1"/>
    <col min="4354" max="4354" width="20.625" style="3" customWidth="1"/>
    <col min="4355" max="4355" width="9.625" style="3" customWidth="1"/>
    <col min="4356" max="4357" width="15.625" style="3" bestFit="1" customWidth="1"/>
    <col min="4358" max="4358" width="21.125" style="3" bestFit="1" customWidth="1"/>
    <col min="4359" max="4359" width="12.625" style="3" customWidth="1"/>
    <col min="4360" max="4360" width="16.625" style="3" customWidth="1"/>
    <col min="4361" max="4361" width="19.125" style="3" customWidth="1"/>
    <col min="4362" max="4362" width="12.625" style="3" customWidth="1"/>
    <col min="4363" max="4364" width="16.625" style="3" customWidth="1"/>
    <col min="4365" max="4365" width="12.625" style="3" customWidth="1"/>
    <col min="4366" max="4367" width="16.625" style="3" customWidth="1"/>
    <col min="4368" max="4368" width="12.625" style="3" customWidth="1"/>
    <col min="4369" max="4369" width="16.625" style="3" customWidth="1"/>
    <col min="4370" max="4370" width="17.5" style="3" customWidth="1"/>
    <col min="4371" max="4371" width="12.625" style="3" customWidth="1"/>
    <col min="4372" max="4373" width="16.625" style="3" customWidth="1"/>
    <col min="4374" max="4374" width="12.625" style="3" customWidth="1"/>
    <col min="4375" max="4376" width="16.625" style="3" customWidth="1"/>
    <col min="4377" max="4377" width="12.625" style="3" customWidth="1"/>
    <col min="4378" max="4379" width="16.625" style="3" customWidth="1"/>
    <col min="4380" max="4380" width="12.625" style="3" customWidth="1"/>
    <col min="4381" max="4382" width="16.625" style="3" customWidth="1"/>
    <col min="4383" max="4383" width="12.625" style="3" customWidth="1"/>
    <col min="4384" max="4385" width="16.625" style="3" customWidth="1"/>
    <col min="4386" max="4386" width="12.625" style="3" customWidth="1"/>
    <col min="4387" max="4388" width="16.625" style="3" customWidth="1"/>
    <col min="4389" max="4389" width="12.625" style="3" customWidth="1"/>
    <col min="4390" max="4391" width="16.625" style="3" customWidth="1"/>
    <col min="4392" max="4392" width="12.625" style="3" customWidth="1"/>
    <col min="4393" max="4394" width="16.625" style="3" customWidth="1"/>
    <col min="4395" max="4395" width="14.625" style="3" customWidth="1"/>
    <col min="4396" max="4397" width="18.625" style="3" customWidth="1"/>
    <col min="4398" max="4398" width="9.5" style="3" customWidth="1"/>
    <col min="4399" max="4399" width="22.625" style="3" customWidth="1"/>
    <col min="4400" max="4400" width="5.875" style="3" customWidth="1"/>
    <col min="4401" max="4608" width="10.625" style="3"/>
    <col min="4609" max="4609" width="5.75" style="3" customWidth="1"/>
    <col min="4610" max="4610" width="20.625" style="3" customWidth="1"/>
    <col min="4611" max="4611" width="9.625" style="3" customWidth="1"/>
    <col min="4612" max="4613" width="15.625" style="3" bestFit="1" customWidth="1"/>
    <col min="4614" max="4614" width="21.125" style="3" bestFit="1" customWidth="1"/>
    <col min="4615" max="4615" width="12.625" style="3" customWidth="1"/>
    <col min="4616" max="4616" width="16.625" style="3" customWidth="1"/>
    <col min="4617" max="4617" width="19.125" style="3" customWidth="1"/>
    <col min="4618" max="4618" width="12.625" style="3" customWidth="1"/>
    <col min="4619" max="4620" width="16.625" style="3" customWidth="1"/>
    <col min="4621" max="4621" width="12.625" style="3" customWidth="1"/>
    <col min="4622" max="4623" width="16.625" style="3" customWidth="1"/>
    <col min="4624" max="4624" width="12.625" style="3" customWidth="1"/>
    <col min="4625" max="4625" width="16.625" style="3" customWidth="1"/>
    <col min="4626" max="4626" width="17.5" style="3" customWidth="1"/>
    <col min="4627" max="4627" width="12.625" style="3" customWidth="1"/>
    <col min="4628" max="4629" width="16.625" style="3" customWidth="1"/>
    <col min="4630" max="4630" width="12.625" style="3" customWidth="1"/>
    <col min="4631" max="4632" width="16.625" style="3" customWidth="1"/>
    <col min="4633" max="4633" width="12.625" style="3" customWidth="1"/>
    <col min="4634" max="4635" width="16.625" style="3" customWidth="1"/>
    <col min="4636" max="4636" width="12.625" style="3" customWidth="1"/>
    <col min="4637" max="4638" width="16.625" style="3" customWidth="1"/>
    <col min="4639" max="4639" width="12.625" style="3" customWidth="1"/>
    <col min="4640" max="4641" width="16.625" style="3" customWidth="1"/>
    <col min="4642" max="4642" width="12.625" style="3" customWidth="1"/>
    <col min="4643" max="4644" width="16.625" style="3" customWidth="1"/>
    <col min="4645" max="4645" width="12.625" style="3" customWidth="1"/>
    <col min="4646" max="4647" width="16.625" style="3" customWidth="1"/>
    <col min="4648" max="4648" width="12.625" style="3" customWidth="1"/>
    <col min="4649" max="4650" width="16.625" style="3" customWidth="1"/>
    <col min="4651" max="4651" width="14.625" style="3" customWidth="1"/>
    <col min="4652" max="4653" width="18.625" style="3" customWidth="1"/>
    <col min="4654" max="4654" width="9.5" style="3" customWidth="1"/>
    <col min="4655" max="4655" width="22.625" style="3" customWidth="1"/>
    <col min="4656" max="4656" width="5.875" style="3" customWidth="1"/>
    <col min="4657" max="4864" width="10.625" style="3"/>
    <col min="4865" max="4865" width="5.75" style="3" customWidth="1"/>
    <col min="4866" max="4866" width="20.625" style="3" customWidth="1"/>
    <col min="4867" max="4867" width="9.625" style="3" customWidth="1"/>
    <col min="4868" max="4869" width="15.625" style="3" bestFit="1" customWidth="1"/>
    <col min="4870" max="4870" width="21.125" style="3" bestFit="1" customWidth="1"/>
    <col min="4871" max="4871" width="12.625" style="3" customWidth="1"/>
    <col min="4872" max="4872" width="16.625" style="3" customWidth="1"/>
    <col min="4873" max="4873" width="19.125" style="3" customWidth="1"/>
    <col min="4874" max="4874" width="12.625" style="3" customWidth="1"/>
    <col min="4875" max="4876" width="16.625" style="3" customWidth="1"/>
    <col min="4877" max="4877" width="12.625" style="3" customWidth="1"/>
    <col min="4878" max="4879" width="16.625" style="3" customWidth="1"/>
    <col min="4880" max="4880" width="12.625" style="3" customWidth="1"/>
    <col min="4881" max="4881" width="16.625" style="3" customWidth="1"/>
    <col min="4882" max="4882" width="17.5" style="3" customWidth="1"/>
    <col min="4883" max="4883" width="12.625" style="3" customWidth="1"/>
    <col min="4884" max="4885" width="16.625" style="3" customWidth="1"/>
    <col min="4886" max="4886" width="12.625" style="3" customWidth="1"/>
    <col min="4887" max="4888" width="16.625" style="3" customWidth="1"/>
    <col min="4889" max="4889" width="12.625" style="3" customWidth="1"/>
    <col min="4890" max="4891" width="16.625" style="3" customWidth="1"/>
    <col min="4892" max="4892" width="12.625" style="3" customWidth="1"/>
    <col min="4893" max="4894" width="16.625" style="3" customWidth="1"/>
    <col min="4895" max="4895" width="12.625" style="3" customWidth="1"/>
    <col min="4896" max="4897" width="16.625" style="3" customWidth="1"/>
    <col min="4898" max="4898" width="12.625" style="3" customWidth="1"/>
    <col min="4899" max="4900" width="16.625" style="3" customWidth="1"/>
    <col min="4901" max="4901" width="12.625" style="3" customWidth="1"/>
    <col min="4902" max="4903" width="16.625" style="3" customWidth="1"/>
    <col min="4904" max="4904" width="12.625" style="3" customWidth="1"/>
    <col min="4905" max="4906" width="16.625" style="3" customWidth="1"/>
    <col min="4907" max="4907" width="14.625" style="3" customWidth="1"/>
    <col min="4908" max="4909" width="18.625" style="3" customWidth="1"/>
    <col min="4910" max="4910" width="9.5" style="3" customWidth="1"/>
    <col min="4911" max="4911" width="22.625" style="3" customWidth="1"/>
    <col min="4912" max="4912" width="5.875" style="3" customWidth="1"/>
    <col min="4913" max="5120" width="10.625" style="3"/>
    <col min="5121" max="5121" width="5.75" style="3" customWidth="1"/>
    <col min="5122" max="5122" width="20.625" style="3" customWidth="1"/>
    <col min="5123" max="5123" width="9.625" style="3" customWidth="1"/>
    <col min="5124" max="5125" width="15.625" style="3" bestFit="1" customWidth="1"/>
    <col min="5126" max="5126" width="21.125" style="3" bestFit="1" customWidth="1"/>
    <col min="5127" max="5127" width="12.625" style="3" customWidth="1"/>
    <col min="5128" max="5128" width="16.625" style="3" customWidth="1"/>
    <col min="5129" max="5129" width="19.125" style="3" customWidth="1"/>
    <col min="5130" max="5130" width="12.625" style="3" customWidth="1"/>
    <col min="5131" max="5132" width="16.625" style="3" customWidth="1"/>
    <col min="5133" max="5133" width="12.625" style="3" customWidth="1"/>
    <col min="5134" max="5135" width="16.625" style="3" customWidth="1"/>
    <col min="5136" max="5136" width="12.625" style="3" customWidth="1"/>
    <col min="5137" max="5137" width="16.625" style="3" customWidth="1"/>
    <col min="5138" max="5138" width="17.5" style="3" customWidth="1"/>
    <col min="5139" max="5139" width="12.625" style="3" customWidth="1"/>
    <col min="5140" max="5141" width="16.625" style="3" customWidth="1"/>
    <col min="5142" max="5142" width="12.625" style="3" customWidth="1"/>
    <col min="5143" max="5144" width="16.625" style="3" customWidth="1"/>
    <col min="5145" max="5145" width="12.625" style="3" customWidth="1"/>
    <col min="5146" max="5147" width="16.625" style="3" customWidth="1"/>
    <col min="5148" max="5148" width="12.625" style="3" customWidth="1"/>
    <col min="5149" max="5150" width="16.625" style="3" customWidth="1"/>
    <col min="5151" max="5151" width="12.625" style="3" customWidth="1"/>
    <col min="5152" max="5153" width="16.625" style="3" customWidth="1"/>
    <col min="5154" max="5154" width="12.625" style="3" customWidth="1"/>
    <col min="5155" max="5156" width="16.625" style="3" customWidth="1"/>
    <col min="5157" max="5157" width="12.625" style="3" customWidth="1"/>
    <col min="5158" max="5159" width="16.625" style="3" customWidth="1"/>
    <col min="5160" max="5160" width="12.625" style="3" customWidth="1"/>
    <col min="5161" max="5162" width="16.625" style="3" customWidth="1"/>
    <col min="5163" max="5163" width="14.625" style="3" customWidth="1"/>
    <col min="5164" max="5165" width="18.625" style="3" customWidth="1"/>
    <col min="5166" max="5166" width="9.5" style="3" customWidth="1"/>
    <col min="5167" max="5167" width="22.625" style="3" customWidth="1"/>
    <col min="5168" max="5168" width="5.875" style="3" customWidth="1"/>
    <col min="5169" max="5376" width="10.625" style="3"/>
    <col min="5377" max="5377" width="5.75" style="3" customWidth="1"/>
    <col min="5378" max="5378" width="20.625" style="3" customWidth="1"/>
    <col min="5379" max="5379" width="9.625" style="3" customWidth="1"/>
    <col min="5380" max="5381" width="15.625" style="3" bestFit="1" customWidth="1"/>
    <col min="5382" max="5382" width="21.125" style="3" bestFit="1" customWidth="1"/>
    <col min="5383" max="5383" width="12.625" style="3" customWidth="1"/>
    <col min="5384" max="5384" width="16.625" style="3" customWidth="1"/>
    <col min="5385" max="5385" width="19.125" style="3" customWidth="1"/>
    <col min="5386" max="5386" width="12.625" style="3" customWidth="1"/>
    <col min="5387" max="5388" width="16.625" style="3" customWidth="1"/>
    <col min="5389" max="5389" width="12.625" style="3" customWidth="1"/>
    <col min="5390" max="5391" width="16.625" style="3" customWidth="1"/>
    <col min="5392" max="5392" width="12.625" style="3" customWidth="1"/>
    <col min="5393" max="5393" width="16.625" style="3" customWidth="1"/>
    <col min="5394" max="5394" width="17.5" style="3" customWidth="1"/>
    <col min="5395" max="5395" width="12.625" style="3" customWidth="1"/>
    <col min="5396" max="5397" width="16.625" style="3" customWidth="1"/>
    <col min="5398" max="5398" width="12.625" style="3" customWidth="1"/>
    <col min="5399" max="5400" width="16.625" style="3" customWidth="1"/>
    <col min="5401" max="5401" width="12.625" style="3" customWidth="1"/>
    <col min="5402" max="5403" width="16.625" style="3" customWidth="1"/>
    <col min="5404" max="5404" width="12.625" style="3" customWidth="1"/>
    <col min="5405" max="5406" width="16.625" style="3" customWidth="1"/>
    <col min="5407" max="5407" width="12.625" style="3" customWidth="1"/>
    <col min="5408" max="5409" width="16.625" style="3" customWidth="1"/>
    <col min="5410" max="5410" width="12.625" style="3" customWidth="1"/>
    <col min="5411" max="5412" width="16.625" style="3" customWidth="1"/>
    <col min="5413" max="5413" width="12.625" style="3" customWidth="1"/>
    <col min="5414" max="5415" width="16.625" style="3" customWidth="1"/>
    <col min="5416" max="5416" width="12.625" style="3" customWidth="1"/>
    <col min="5417" max="5418" width="16.625" style="3" customWidth="1"/>
    <col min="5419" max="5419" width="14.625" style="3" customWidth="1"/>
    <col min="5420" max="5421" width="18.625" style="3" customWidth="1"/>
    <col min="5422" max="5422" width="9.5" style="3" customWidth="1"/>
    <col min="5423" max="5423" width="22.625" style="3" customWidth="1"/>
    <col min="5424" max="5424" width="5.875" style="3" customWidth="1"/>
    <col min="5425" max="5632" width="10.625" style="3"/>
    <col min="5633" max="5633" width="5.75" style="3" customWidth="1"/>
    <col min="5634" max="5634" width="20.625" style="3" customWidth="1"/>
    <col min="5635" max="5635" width="9.625" style="3" customWidth="1"/>
    <col min="5636" max="5637" width="15.625" style="3" bestFit="1" customWidth="1"/>
    <col min="5638" max="5638" width="21.125" style="3" bestFit="1" customWidth="1"/>
    <col min="5639" max="5639" width="12.625" style="3" customWidth="1"/>
    <col min="5640" max="5640" width="16.625" style="3" customWidth="1"/>
    <col min="5641" max="5641" width="19.125" style="3" customWidth="1"/>
    <col min="5642" max="5642" width="12.625" style="3" customWidth="1"/>
    <col min="5643" max="5644" width="16.625" style="3" customWidth="1"/>
    <col min="5645" max="5645" width="12.625" style="3" customWidth="1"/>
    <col min="5646" max="5647" width="16.625" style="3" customWidth="1"/>
    <col min="5648" max="5648" width="12.625" style="3" customWidth="1"/>
    <col min="5649" max="5649" width="16.625" style="3" customWidth="1"/>
    <col min="5650" max="5650" width="17.5" style="3" customWidth="1"/>
    <col min="5651" max="5651" width="12.625" style="3" customWidth="1"/>
    <col min="5652" max="5653" width="16.625" style="3" customWidth="1"/>
    <col min="5654" max="5654" width="12.625" style="3" customWidth="1"/>
    <col min="5655" max="5656" width="16.625" style="3" customWidth="1"/>
    <col min="5657" max="5657" width="12.625" style="3" customWidth="1"/>
    <col min="5658" max="5659" width="16.625" style="3" customWidth="1"/>
    <col min="5660" max="5660" width="12.625" style="3" customWidth="1"/>
    <col min="5661" max="5662" width="16.625" style="3" customWidth="1"/>
    <col min="5663" max="5663" width="12.625" style="3" customWidth="1"/>
    <col min="5664" max="5665" width="16.625" style="3" customWidth="1"/>
    <col min="5666" max="5666" width="12.625" style="3" customWidth="1"/>
    <col min="5667" max="5668" width="16.625" style="3" customWidth="1"/>
    <col min="5669" max="5669" width="12.625" style="3" customWidth="1"/>
    <col min="5670" max="5671" width="16.625" style="3" customWidth="1"/>
    <col min="5672" max="5672" width="12.625" style="3" customWidth="1"/>
    <col min="5673" max="5674" width="16.625" style="3" customWidth="1"/>
    <col min="5675" max="5675" width="14.625" style="3" customWidth="1"/>
    <col min="5676" max="5677" width="18.625" style="3" customWidth="1"/>
    <col min="5678" max="5678" width="9.5" style="3" customWidth="1"/>
    <col min="5679" max="5679" width="22.625" style="3" customWidth="1"/>
    <col min="5680" max="5680" width="5.875" style="3" customWidth="1"/>
    <col min="5681" max="5888" width="10.625" style="3"/>
    <col min="5889" max="5889" width="5.75" style="3" customWidth="1"/>
    <col min="5890" max="5890" width="20.625" style="3" customWidth="1"/>
    <col min="5891" max="5891" width="9.625" style="3" customWidth="1"/>
    <col min="5892" max="5893" width="15.625" style="3" bestFit="1" customWidth="1"/>
    <col min="5894" max="5894" width="21.125" style="3" bestFit="1" customWidth="1"/>
    <col min="5895" max="5895" width="12.625" style="3" customWidth="1"/>
    <col min="5896" max="5896" width="16.625" style="3" customWidth="1"/>
    <col min="5897" max="5897" width="19.125" style="3" customWidth="1"/>
    <col min="5898" max="5898" width="12.625" style="3" customWidth="1"/>
    <col min="5899" max="5900" width="16.625" style="3" customWidth="1"/>
    <col min="5901" max="5901" width="12.625" style="3" customWidth="1"/>
    <col min="5902" max="5903" width="16.625" style="3" customWidth="1"/>
    <col min="5904" max="5904" width="12.625" style="3" customWidth="1"/>
    <col min="5905" max="5905" width="16.625" style="3" customWidth="1"/>
    <col min="5906" max="5906" width="17.5" style="3" customWidth="1"/>
    <col min="5907" max="5907" width="12.625" style="3" customWidth="1"/>
    <col min="5908" max="5909" width="16.625" style="3" customWidth="1"/>
    <col min="5910" max="5910" width="12.625" style="3" customWidth="1"/>
    <col min="5911" max="5912" width="16.625" style="3" customWidth="1"/>
    <col min="5913" max="5913" width="12.625" style="3" customWidth="1"/>
    <col min="5914" max="5915" width="16.625" style="3" customWidth="1"/>
    <col min="5916" max="5916" width="12.625" style="3" customWidth="1"/>
    <col min="5917" max="5918" width="16.625" style="3" customWidth="1"/>
    <col min="5919" max="5919" width="12.625" style="3" customWidth="1"/>
    <col min="5920" max="5921" width="16.625" style="3" customWidth="1"/>
    <col min="5922" max="5922" width="12.625" style="3" customWidth="1"/>
    <col min="5923" max="5924" width="16.625" style="3" customWidth="1"/>
    <col min="5925" max="5925" width="12.625" style="3" customWidth="1"/>
    <col min="5926" max="5927" width="16.625" style="3" customWidth="1"/>
    <col min="5928" max="5928" width="12.625" style="3" customWidth="1"/>
    <col min="5929" max="5930" width="16.625" style="3" customWidth="1"/>
    <col min="5931" max="5931" width="14.625" style="3" customWidth="1"/>
    <col min="5932" max="5933" width="18.625" style="3" customWidth="1"/>
    <col min="5934" max="5934" width="9.5" style="3" customWidth="1"/>
    <col min="5935" max="5935" width="22.625" style="3" customWidth="1"/>
    <col min="5936" max="5936" width="5.875" style="3" customWidth="1"/>
    <col min="5937" max="6144" width="10.625" style="3"/>
    <col min="6145" max="6145" width="5.75" style="3" customWidth="1"/>
    <col min="6146" max="6146" width="20.625" style="3" customWidth="1"/>
    <col min="6147" max="6147" width="9.625" style="3" customWidth="1"/>
    <col min="6148" max="6149" width="15.625" style="3" bestFit="1" customWidth="1"/>
    <col min="6150" max="6150" width="21.125" style="3" bestFit="1" customWidth="1"/>
    <col min="6151" max="6151" width="12.625" style="3" customWidth="1"/>
    <col min="6152" max="6152" width="16.625" style="3" customWidth="1"/>
    <col min="6153" max="6153" width="19.125" style="3" customWidth="1"/>
    <col min="6154" max="6154" width="12.625" style="3" customWidth="1"/>
    <col min="6155" max="6156" width="16.625" style="3" customWidth="1"/>
    <col min="6157" max="6157" width="12.625" style="3" customWidth="1"/>
    <col min="6158" max="6159" width="16.625" style="3" customWidth="1"/>
    <col min="6160" max="6160" width="12.625" style="3" customWidth="1"/>
    <col min="6161" max="6161" width="16.625" style="3" customWidth="1"/>
    <col min="6162" max="6162" width="17.5" style="3" customWidth="1"/>
    <col min="6163" max="6163" width="12.625" style="3" customWidth="1"/>
    <col min="6164" max="6165" width="16.625" style="3" customWidth="1"/>
    <col min="6166" max="6166" width="12.625" style="3" customWidth="1"/>
    <col min="6167" max="6168" width="16.625" style="3" customWidth="1"/>
    <col min="6169" max="6169" width="12.625" style="3" customWidth="1"/>
    <col min="6170" max="6171" width="16.625" style="3" customWidth="1"/>
    <col min="6172" max="6172" width="12.625" style="3" customWidth="1"/>
    <col min="6173" max="6174" width="16.625" style="3" customWidth="1"/>
    <col min="6175" max="6175" width="12.625" style="3" customWidth="1"/>
    <col min="6176" max="6177" width="16.625" style="3" customWidth="1"/>
    <col min="6178" max="6178" width="12.625" style="3" customWidth="1"/>
    <col min="6179" max="6180" width="16.625" style="3" customWidth="1"/>
    <col min="6181" max="6181" width="12.625" style="3" customWidth="1"/>
    <col min="6182" max="6183" width="16.625" style="3" customWidth="1"/>
    <col min="6184" max="6184" width="12.625" style="3" customWidth="1"/>
    <col min="6185" max="6186" width="16.625" style="3" customWidth="1"/>
    <col min="6187" max="6187" width="14.625" style="3" customWidth="1"/>
    <col min="6188" max="6189" width="18.625" style="3" customWidth="1"/>
    <col min="6190" max="6190" width="9.5" style="3" customWidth="1"/>
    <col min="6191" max="6191" width="22.625" style="3" customWidth="1"/>
    <col min="6192" max="6192" width="5.875" style="3" customWidth="1"/>
    <col min="6193" max="6400" width="10.625" style="3"/>
    <col min="6401" max="6401" width="5.75" style="3" customWidth="1"/>
    <col min="6402" max="6402" width="20.625" style="3" customWidth="1"/>
    <col min="6403" max="6403" width="9.625" style="3" customWidth="1"/>
    <col min="6404" max="6405" width="15.625" style="3" bestFit="1" customWidth="1"/>
    <col min="6406" max="6406" width="21.125" style="3" bestFit="1" customWidth="1"/>
    <col min="6407" max="6407" width="12.625" style="3" customWidth="1"/>
    <col min="6408" max="6408" width="16.625" style="3" customWidth="1"/>
    <col min="6409" max="6409" width="19.125" style="3" customWidth="1"/>
    <col min="6410" max="6410" width="12.625" style="3" customWidth="1"/>
    <col min="6411" max="6412" width="16.625" style="3" customWidth="1"/>
    <col min="6413" max="6413" width="12.625" style="3" customWidth="1"/>
    <col min="6414" max="6415" width="16.625" style="3" customWidth="1"/>
    <col min="6416" max="6416" width="12.625" style="3" customWidth="1"/>
    <col min="6417" max="6417" width="16.625" style="3" customWidth="1"/>
    <col min="6418" max="6418" width="17.5" style="3" customWidth="1"/>
    <col min="6419" max="6419" width="12.625" style="3" customWidth="1"/>
    <col min="6420" max="6421" width="16.625" style="3" customWidth="1"/>
    <col min="6422" max="6422" width="12.625" style="3" customWidth="1"/>
    <col min="6423" max="6424" width="16.625" style="3" customWidth="1"/>
    <col min="6425" max="6425" width="12.625" style="3" customWidth="1"/>
    <col min="6426" max="6427" width="16.625" style="3" customWidth="1"/>
    <col min="6428" max="6428" width="12.625" style="3" customWidth="1"/>
    <col min="6429" max="6430" width="16.625" style="3" customWidth="1"/>
    <col min="6431" max="6431" width="12.625" style="3" customWidth="1"/>
    <col min="6432" max="6433" width="16.625" style="3" customWidth="1"/>
    <col min="6434" max="6434" width="12.625" style="3" customWidth="1"/>
    <col min="6435" max="6436" width="16.625" style="3" customWidth="1"/>
    <col min="6437" max="6437" width="12.625" style="3" customWidth="1"/>
    <col min="6438" max="6439" width="16.625" style="3" customWidth="1"/>
    <col min="6440" max="6440" width="12.625" style="3" customWidth="1"/>
    <col min="6441" max="6442" width="16.625" style="3" customWidth="1"/>
    <col min="6443" max="6443" width="14.625" style="3" customWidth="1"/>
    <col min="6444" max="6445" width="18.625" style="3" customWidth="1"/>
    <col min="6446" max="6446" width="9.5" style="3" customWidth="1"/>
    <col min="6447" max="6447" width="22.625" style="3" customWidth="1"/>
    <col min="6448" max="6448" width="5.875" style="3" customWidth="1"/>
    <col min="6449" max="6656" width="10.625" style="3"/>
    <col min="6657" max="6657" width="5.75" style="3" customWidth="1"/>
    <col min="6658" max="6658" width="20.625" style="3" customWidth="1"/>
    <col min="6659" max="6659" width="9.625" style="3" customWidth="1"/>
    <col min="6660" max="6661" width="15.625" style="3" bestFit="1" customWidth="1"/>
    <col min="6662" max="6662" width="21.125" style="3" bestFit="1" customWidth="1"/>
    <col min="6663" max="6663" width="12.625" style="3" customWidth="1"/>
    <col min="6664" max="6664" width="16.625" style="3" customWidth="1"/>
    <col min="6665" max="6665" width="19.125" style="3" customWidth="1"/>
    <col min="6666" max="6666" width="12.625" style="3" customWidth="1"/>
    <col min="6667" max="6668" width="16.625" style="3" customWidth="1"/>
    <col min="6669" max="6669" width="12.625" style="3" customWidth="1"/>
    <col min="6670" max="6671" width="16.625" style="3" customWidth="1"/>
    <col min="6672" max="6672" width="12.625" style="3" customWidth="1"/>
    <col min="6673" max="6673" width="16.625" style="3" customWidth="1"/>
    <col min="6674" max="6674" width="17.5" style="3" customWidth="1"/>
    <col min="6675" max="6675" width="12.625" style="3" customWidth="1"/>
    <col min="6676" max="6677" width="16.625" style="3" customWidth="1"/>
    <col min="6678" max="6678" width="12.625" style="3" customWidth="1"/>
    <col min="6679" max="6680" width="16.625" style="3" customWidth="1"/>
    <col min="6681" max="6681" width="12.625" style="3" customWidth="1"/>
    <col min="6682" max="6683" width="16.625" style="3" customWidth="1"/>
    <col min="6684" max="6684" width="12.625" style="3" customWidth="1"/>
    <col min="6685" max="6686" width="16.625" style="3" customWidth="1"/>
    <col min="6687" max="6687" width="12.625" style="3" customWidth="1"/>
    <col min="6688" max="6689" width="16.625" style="3" customWidth="1"/>
    <col min="6690" max="6690" width="12.625" style="3" customWidth="1"/>
    <col min="6691" max="6692" width="16.625" style="3" customWidth="1"/>
    <col min="6693" max="6693" width="12.625" style="3" customWidth="1"/>
    <col min="6694" max="6695" width="16.625" style="3" customWidth="1"/>
    <col min="6696" max="6696" width="12.625" style="3" customWidth="1"/>
    <col min="6697" max="6698" width="16.625" style="3" customWidth="1"/>
    <col min="6699" max="6699" width="14.625" style="3" customWidth="1"/>
    <col min="6700" max="6701" width="18.625" style="3" customWidth="1"/>
    <col min="6702" max="6702" width="9.5" style="3" customWidth="1"/>
    <col min="6703" max="6703" width="22.625" style="3" customWidth="1"/>
    <col min="6704" max="6704" width="5.875" style="3" customWidth="1"/>
    <col min="6705" max="6912" width="10.625" style="3"/>
    <col min="6913" max="6913" width="5.75" style="3" customWidth="1"/>
    <col min="6914" max="6914" width="20.625" style="3" customWidth="1"/>
    <col min="6915" max="6915" width="9.625" style="3" customWidth="1"/>
    <col min="6916" max="6917" width="15.625" style="3" bestFit="1" customWidth="1"/>
    <col min="6918" max="6918" width="21.125" style="3" bestFit="1" customWidth="1"/>
    <col min="6919" max="6919" width="12.625" style="3" customWidth="1"/>
    <col min="6920" max="6920" width="16.625" style="3" customWidth="1"/>
    <col min="6921" max="6921" width="19.125" style="3" customWidth="1"/>
    <col min="6922" max="6922" width="12.625" style="3" customWidth="1"/>
    <col min="6923" max="6924" width="16.625" style="3" customWidth="1"/>
    <col min="6925" max="6925" width="12.625" style="3" customWidth="1"/>
    <col min="6926" max="6927" width="16.625" style="3" customWidth="1"/>
    <col min="6928" max="6928" width="12.625" style="3" customWidth="1"/>
    <col min="6929" max="6929" width="16.625" style="3" customWidth="1"/>
    <col min="6930" max="6930" width="17.5" style="3" customWidth="1"/>
    <col min="6931" max="6931" width="12.625" style="3" customWidth="1"/>
    <col min="6932" max="6933" width="16.625" style="3" customWidth="1"/>
    <col min="6934" max="6934" width="12.625" style="3" customWidth="1"/>
    <col min="6935" max="6936" width="16.625" style="3" customWidth="1"/>
    <col min="6937" max="6937" width="12.625" style="3" customWidth="1"/>
    <col min="6938" max="6939" width="16.625" style="3" customWidth="1"/>
    <col min="6940" max="6940" width="12.625" style="3" customWidth="1"/>
    <col min="6941" max="6942" width="16.625" style="3" customWidth="1"/>
    <col min="6943" max="6943" width="12.625" style="3" customWidth="1"/>
    <col min="6944" max="6945" width="16.625" style="3" customWidth="1"/>
    <col min="6946" max="6946" width="12.625" style="3" customWidth="1"/>
    <col min="6947" max="6948" width="16.625" style="3" customWidth="1"/>
    <col min="6949" max="6949" width="12.625" style="3" customWidth="1"/>
    <col min="6950" max="6951" width="16.625" style="3" customWidth="1"/>
    <col min="6952" max="6952" width="12.625" style="3" customWidth="1"/>
    <col min="6953" max="6954" width="16.625" style="3" customWidth="1"/>
    <col min="6955" max="6955" width="14.625" style="3" customWidth="1"/>
    <col min="6956" max="6957" width="18.625" style="3" customWidth="1"/>
    <col min="6958" max="6958" width="9.5" style="3" customWidth="1"/>
    <col min="6959" max="6959" width="22.625" style="3" customWidth="1"/>
    <col min="6960" max="6960" width="5.875" style="3" customWidth="1"/>
    <col min="6961" max="7168" width="10.625" style="3"/>
    <col min="7169" max="7169" width="5.75" style="3" customWidth="1"/>
    <col min="7170" max="7170" width="20.625" style="3" customWidth="1"/>
    <col min="7171" max="7171" width="9.625" style="3" customWidth="1"/>
    <col min="7172" max="7173" width="15.625" style="3" bestFit="1" customWidth="1"/>
    <col min="7174" max="7174" width="21.125" style="3" bestFit="1" customWidth="1"/>
    <col min="7175" max="7175" width="12.625" style="3" customWidth="1"/>
    <col min="7176" max="7176" width="16.625" style="3" customWidth="1"/>
    <col min="7177" max="7177" width="19.125" style="3" customWidth="1"/>
    <col min="7178" max="7178" width="12.625" style="3" customWidth="1"/>
    <col min="7179" max="7180" width="16.625" style="3" customWidth="1"/>
    <col min="7181" max="7181" width="12.625" style="3" customWidth="1"/>
    <col min="7182" max="7183" width="16.625" style="3" customWidth="1"/>
    <col min="7184" max="7184" width="12.625" style="3" customWidth="1"/>
    <col min="7185" max="7185" width="16.625" style="3" customWidth="1"/>
    <col min="7186" max="7186" width="17.5" style="3" customWidth="1"/>
    <col min="7187" max="7187" width="12.625" style="3" customWidth="1"/>
    <col min="7188" max="7189" width="16.625" style="3" customWidth="1"/>
    <col min="7190" max="7190" width="12.625" style="3" customWidth="1"/>
    <col min="7191" max="7192" width="16.625" style="3" customWidth="1"/>
    <col min="7193" max="7193" width="12.625" style="3" customWidth="1"/>
    <col min="7194" max="7195" width="16.625" style="3" customWidth="1"/>
    <col min="7196" max="7196" width="12.625" style="3" customWidth="1"/>
    <col min="7197" max="7198" width="16.625" style="3" customWidth="1"/>
    <col min="7199" max="7199" width="12.625" style="3" customWidth="1"/>
    <col min="7200" max="7201" width="16.625" style="3" customWidth="1"/>
    <col min="7202" max="7202" width="12.625" style="3" customWidth="1"/>
    <col min="7203" max="7204" width="16.625" style="3" customWidth="1"/>
    <col min="7205" max="7205" width="12.625" style="3" customWidth="1"/>
    <col min="7206" max="7207" width="16.625" style="3" customWidth="1"/>
    <col min="7208" max="7208" width="12.625" style="3" customWidth="1"/>
    <col min="7209" max="7210" width="16.625" style="3" customWidth="1"/>
    <col min="7211" max="7211" width="14.625" style="3" customWidth="1"/>
    <col min="7212" max="7213" width="18.625" style="3" customWidth="1"/>
    <col min="7214" max="7214" width="9.5" style="3" customWidth="1"/>
    <col min="7215" max="7215" width="22.625" style="3" customWidth="1"/>
    <col min="7216" max="7216" width="5.875" style="3" customWidth="1"/>
    <col min="7217" max="7424" width="10.625" style="3"/>
    <col min="7425" max="7425" width="5.75" style="3" customWidth="1"/>
    <col min="7426" max="7426" width="20.625" style="3" customWidth="1"/>
    <col min="7427" max="7427" width="9.625" style="3" customWidth="1"/>
    <col min="7428" max="7429" width="15.625" style="3" bestFit="1" customWidth="1"/>
    <col min="7430" max="7430" width="21.125" style="3" bestFit="1" customWidth="1"/>
    <col min="7431" max="7431" width="12.625" style="3" customWidth="1"/>
    <col min="7432" max="7432" width="16.625" style="3" customWidth="1"/>
    <col min="7433" max="7433" width="19.125" style="3" customWidth="1"/>
    <col min="7434" max="7434" width="12.625" style="3" customWidth="1"/>
    <col min="7435" max="7436" width="16.625" style="3" customWidth="1"/>
    <col min="7437" max="7437" width="12.625" style="3" customWidth="1"/>
    <col min="7438" max="7439" width="16.625" style="3" customWidth="1"/>
    <col min="7440" max="7440" width="12.625" style="3" customWidth="1"/>
    <col min="7441" max="7441" width="16.625" style="3" customWidth="1"/>
    <col min="7442" max="7442" width="17.5" style="3" customWidth="1"/>
    <col min="7443" max="7443" width="12.625" style="3" customWidth="1"/>
    <col min="7444" max="7445" width="16.625" style="3" customWidth="1"/>
    <col min="7446" max="7446" width="12.625" style="3" customWidth="1"/>
    <col min="7447" max="7448" width="16.625" style="3" customWidth="1"/>
    <col min="7449" max="7449" width="12.625" style="3" customWidth="1"/>
    <col min="7450" max="7451" width="16.625" style="3" customWidth="1"/>
    <col min="7452" max="7452" width="12.625" style="3" customWidth="1"/>
    <col min="7453" max="7454" width="16.625" style="3" customWidth="1"/>
    <col min="7455" max="7455" width="12.625" style="3" customWidth="1"/>
    <col min="7456" max="7457" width="16.625" style="3" customWidth="1"/>
    <col min="7458" max="7458" width="12.625" style="3" customWidth="1"/>
    <col min="7459" max="7460" width="16.625" style="3" customWidth="1"/>
    <col min="7461" max="7461" width="12.625" style="3" customWidth="1"/>
    <col min="7462" max="7463" width="16.625" style="3" customWidth="1"/>
    <col min="7464" max="7464" width="12.625" style="3" customWidth="1"/>
    <col min="7465" max="7466" width="16.625" style="3" customWidth="1"/>
    <col min="7467" max="7467" width="14.625" style="3" customWidth="1"/>
    <col min="7468" max="7469" width="18.625" style="3" customWidth="1"/>
    <col min="7470" max="7470" width="9.5" style="3" customWidth="1"/>
    <col min="7471" max="7471" width="22.625" style="3" customWidth="1"/>
    <col min="7472" max="7472" width="5.875" style="3" customWidth="1"/>
    <col min="7473" max="7680" width="10.625" style="3"/>
    <col min="7681" max="7681" width="5.75" style="3" customWidth="1"/>
    <col min="7682" max="7682" width="20.625" style="3" customWidth="1"/>
    <col min="7683" max="7683" width="9.625" style="3" customWidth="1"/>
    <col min="7684" max="7685" width="15.625" style="3" bestFit="1" customWidth="1"/>
    <col min="7686" max="7686" width="21.125" style="3" bestFit="1" customWidth="1"/>
    <col min="7687" max="7687" width="12.625" style="3" customWidth="1"/>
    <col min="7688" max="7688" width="16.625" style="3" customWidth="1"/>
    <col min="7689" max="7689" width="19.125" style="3" customWidth="1"/>
    <col min="7690" max="7690" width="12.625" style="3" customWidth="1"/>
    <col min="7691" max="7692" width="16.625" style="3" customWidth="1"/>
    <col min="7693" max="7693" width="12.625" style="3" customWidth="1"/>
    <col min="7694" max="7695" width="16.625" style="3" customWidth="1"/>
    <col min="7696" max="7696" width="12.625" style="3" customWidth="1"/>
    <col min="7697" max="7697" width="16.625" style="3" customWidth="1"/>
    <col min="7698" max="7698" width="17.5" style="3" customWidth="1"/>
    <col min="7699" max="7699" width="12.625" style="3" customWidth="1"/>
    <col min="7700" max="7701" width="16.625" style="3" customWidth="1"/>
    <col min="7702" max="7702" width="12.625" style="3" customWidth="1"/>
    <col min="7703" max="7704" width="16.625" style="3" customWidth="1"/>
    <col min="7705" max="7705" width="12.625" style="3" customWidth="1"/>
    <col min="7706" max="7707" width="16.625" style="3" customWidth="1"/>
    <col min="7708" max="7708" width="12.625" style="3" customWidth="1"/>
    <col min="7709" max="7710" width="16.625" style="3" customWidth="1"/>
    <col min="7711" max="7711" width="12.625" style="3" customWidth="1"/>
    <col min="7712" max="7713" width="16.625" style="3" customWidth="1"/>
    <col min="7714" max="7714" width="12.625" style="3" customWidth="1"/>
    <col min="7715" max="7716" width="16.625" style="3" customWidth="1"/>
    <col min="7717" max="7717" width="12.625" style="3" customWidth="1"/>
    <col min="7718" max="7719" width="16.625" style="3" customWidth="1"/>
    <col min="7720" max="7720" width="12.625" style="3" customWidth="1"/>
    <col min="7721" max="7722" width="16.625" style="3" customWidth="1"/>
    <col min="7723" max="7723" width="14.625" style="3" customWidth="1"/>
    <col min="7724" max="7725" width="18.625" style="3" customWidth="1"/>
    <col min="7726" max="7726" width="9.5" style="3" customWidth="1"/>
    <col min="7727" max="7727" width="22.625" style="3" customWidth="1"/>
    <col min="7728" max="7728" width="5.875" style="3" customWidth="1"/>
    <col min="7729" max="7936" width="10.625" style="3"/>
    <col min="7937" max="7937" width="5.75" style="3" customWidth="1"/>
    <col min="7938" max="7938" width="20.625" style="3" customWidth="1"/>
    <col min="7939" max="7939" width="9.625" style="3" customWidth="1"/>
    <col min="7940" max="7941" width="15.625" style="3" bestFit="1" customWidth="1"/>
    <col min="7942" max="7942" width="21.125" style="3" bestFit="1" customWidth="1"/>
    <col min="7943" max="7943" width="12.625" style="3" customWidth="1"/>
    <col min="7944" max="7944" width="16.625" style="3" customWidth="1"/>
    <col min="7945" max="7945" width="19.125" style="3" customWidth="1"/>
    <col min="7946" max="7946" width="12.625" style="3" customWidth="1"/>
    <col min="7947" max="7948" width="16.625" style="3" customWidth="1"/>
    <col min="7949" max="7949" width="12.625" style="3" customWidth="1"/>
    <col min="7950" max="7951" width="16.625" style="3" customWidth="1"/>
    <col min="7952" max="7952" width="12.625" style="3" customWidth="1"/>
    <col min="7953" max="7953" width="16.625" style="3" customWidth="1"/>
    <col min="7954" max="7954" width="17.5" style="3" customWidth="1"/>
    <col min="7955" max="7955" width="12.625" style="3" customWidth="1"/>
    <col min="7956" max="7957" width="16.625" style="3" customWidth="1"/>
    <col min="7958" max="7958" width="12.625" style="3" customWidth="1"/>
    <col min="7959" max="7960" width="16.625" style="3" customWidth="1"/>
    <col min="7961" max="7961" width="12.625" style="3" customWidth="1"/>
    <col min="7962" max="7963" width="16.625" style="3" customWidth="1"/>
    <col min="7964" max="7964" width="12.625" style="3" customWidth="1"/>
    <col min="7965" max="7966" width="16.625" style="3" customWidth="1"/>
    <col min="7967" max="7967" width="12.625" style="3" customWidth="1"/>
    <col min="7968" max="7969" width="16.625" style="3" customWidth="1"/>
    <col min="7970" max="7970" width="12.625" style="3" customWidth="1"/>
    <col min="7971" max="7972" width="16.625" style="3" customWidth="1"/>
    <col min="7973" max="7973" width="12.625" style="3" customWidth="1"/>
    <col min="7974" max="7975" width="16.625" style="3" customWidth="1"/>
    <col min="7976" max="7976" width="12.625" style="3" customWidth="1"/>
    <col min="7977" max="7978" width="16.625" style="3" customWidth="1"/>
    <col min="7979" max="7979" width="14.625" style="3" customWidth="1"/>
    <col min="7980" max="7981" width="18.625" style="3" customWidth="1"/>
    <col min="7982" max="7982" width="9.5" style="3" customWidth="1"/>
    <col min="7983" max="7983" width="22.625" style="3" customWidth="1"/>
    <col min="7984" max="7984" width="5.875" style="3" customWidth="1"/>
    <col min="7985" max="8192" width="10.625" style="3"/>
    <col min="8193" max="8193" width="5.75" style="3" customWidth="1"/>
    <col min="8194" max="8194" width="20.625" style="3" customWidth="1"/>
    <col min="8195" max="8195" width="9.625" style="3" customWidth="1"/>
    <col min="8196" max="8197" width="15.625" style="3" bestFit="1" customWidth="1"/>
    <col min="8198" max="8198" width="21.125" style="3" bestFit="1" customWidth="1"/>
    <col min="8199" max="8199" width="12.625" style="3" customWidth="1"/>
    <col min="8200" max="8200" width="16.625" style="3" customWidth="1"/>
    <col min="8201" max="8201" width="19.125" style="3" customWidth="1"/>
    <col min="8202" max="8202" width="12.625" style="3" customWidth="1"/>
    <col min="8203" max="8204" width="16.625" style="3" customWidth="1"/>
    <col min="8205" max="8205" width="12.625" style="3" customWidth="1"/>
    <col min="8206" max="8207" width="16.625" style="3" customWidth="1"/>
    <col min="8208" max="8208" width="12.625" style="3" customWidth="1"/>
    <col min="8209" max="8209" width="16.625" style="3" customWidth="1"/>
    <col min="8210" max="8210" width="17.5" style="3" customWidth="1"/>
    <col min="8211" max="8211" width="12.625" style="3" customWidth="1"/>
    <col min="8212" max="8213" width="16.625" style="3" customWidth="1"/>
    <col min="8214" max="8214" width="12.625" style="3" customWidth="1"/>
    <col min="8215" max="8216" width="16.625" style="3" customWidth="1"/>
    <col min="8217" max="8217" width="12.625" style="3" customWidth="1"/>
    <col min="8218" max="8219" width="16.625" style="3" customWidth="1"/>
    <col min="8220" max="8220" width="12.625" style="3" customWidth="1"/>
    <col min="8221" max="8222" width="16.625" style="3" customWidth="1"/>
    <col min="8223" max="8223" width="12.625" style="3" customWidth="1"/>
    <col min="8224" max="8225" width="16.625" style="3" customWidth="1"/>
    <col min="8226" max="8226" width="12.625" style="3" customWidth="1"/>
    <col min="8227" max="8228" width="16.625" style="3" customWidth="1"/>
    <col min="8229" max="8229" width="12.625" style="3" customWidth="1"/>
    <col min="8230" max="8231" width="16.625" style="3" customWidth="1"/>
    <col min="8232" max="8232" width="12.625" style="3" customWidth="1"/>
    <col min="8233" max="8234" width="16.625" style="3" customWidth="1"/>
    <col min="8235" max="8235" width="14.625" style="3" customWidth="1"/>
    <col min="8236" max="8237" width="18.625" style="3" customWidth="1"/>
    <col min="8238" max="8238" width="9.5" style="3" customWidth="1"/>
    <col min="8239" max="8239" width="22.625" style="3" customWidth="1"/>
    <col min="8240" max="8240" width="5.875" style="3" customWidth="1"/>
    <col min="8241" max="8448" width="10.625" style="3"/>
    <col min="8449" max="8449" width="5.75" style="3" customWidth="1"/>
    <col min="8450" max="8450" width="20.625" style="3" customWidth="1"/>
    <col min="8451" max="8451" width="9.625" style="3" customWidth="1"/>
    <col min="8452" max="8453" width="15.625" style="3" bestFit="1" customWidth="1"/>
    <col min="8454" max="8454" width="21.125" style="3" bestFit="1" customWidth="1"/>
    <col min="8455" max="8455" width="12.625" style="3" customWidth="1"/>
    <col min="8456" max="8456" width="16.625" style="3" customWidth="1"/>
    <col min="8457" max="8457" width="19.125" style="3" customWidth="1"/>
    <col min="8458" max="8458" width="12.625" style="3" customWidth="1"/>
    <col min="8459" max="8460" width="16.625" style="3" customWidth="1"/>
    <col min="8461" max="8461" width="12.625" style="3" customWidth="1"/>
    <col min="8462" max="8463" width="16.625" style="3" customWidth="1"/>
    <col min="8464" max="8464" width="12.625" style="3" customWidth="1"/>
    <col min="8465" max="8465" width="16.625" style="3" customWidth="1"/>
    <col min="8466" max="8466" width="17.5" style="3" customWidth="1"/>
    <col min="8467" max="8467" width="12.625" style="3" customWidth="1"/>
    <col min="8468" max="8469" width="16.625" style="3" customWidth="1"/>
    <col min="8470" max="8470" width="12.625" style="3" customWidth="1"/>
    <col min="8471" max="8472" width="16.625" style="3" customWidth="1"/>
    <col min="8473" max="8473" width="12.625" style="3" customWidth="1"/>
    <col min="8474" max="8475" width="16.625" style="3" customWidth="1"/>
    <col min="8476" max="8476" width="12.625" style="3" customWidth="1"/>
    <col min="8477" max="8478" width="16.625" style="3" customWidth="1"/>
    <col min="8479" max="8479" width="12.625" style="3" customWidth="1"/>
    <col min="8480" max="8481" width="16.625" style="3" customWidth="1"/>
    <col min="8482" max="8482" width="12.625" style="3" customWidth="1"/>
    <col min="8483" max="8484" width="16.625" style="3" customWidth="1"/>
    <col min="8485" max="8485" width="12.625" style="3" customWidth="1"/>
    <col min="8486" max="8487" width="16.625" style="3" customWidth="1"/>
    <col min="8488" max="8488" width="12.625" style="3" customWidth="1"/>
    <col min="8489" max="8490" width="16.625" style="3" customWidth="1"/>
    <col min="8491" max="8491" width="14.625" style="3" customWidth="1"/>
    <col min="8492" max="8493" width="18.625" style="3" customWidth="1"/>
    <col min="8494" max="8494" width="9.5" style="3" customWidth="1"/>
    <col min="8495" max="8495" width="22.625" style="3" customWidth="1"/>
    <col min="8496" max="8496" width="5.875" style="3" customWidth="1"/>
    <col min="8497" max="8704" width="10.625" style="3"/>
    <col min="8705" max="8705" width="5.75" style="3" customWidth="1"/>
    <col min="8706" max="8706" width="20.625" style="3" customWidth="1"/>
    <col min="8707" max="8707" width="9.625" style="3" customWidth="1"/>
    <col min="8708" max="8709" width="15.625" style="3" bestFit="1" customWidth="1"/>
    <col min="8710" max="8710" width="21.125" style="3" bestFit="1" customWidth="1"/>
    <col min="8711" max="8711" width="12.625" style="3" customWidth="1"/>
    <col min="8712" max="8712" width="16.625" style="3" customWidth="1"/>
    <col min="8713" max="8713" width="19.125" style="3" customWidth="1"/>
    <col min="8714" max="8714" width="12.625" style="3" customWidth="1"/>
    <col min="8715" max="8716" width="16.625" style="3" customWidth="1"/>
    <col min="8717" max="8717" width="12.625" style="3" customWidth="1"/>
    <col min="8718" max="8719" width="16.625" style="3" customWidth="1"/>
    <col min="8720" max="8720" width="12.625" style="3" customWidth="1"/>
    <col min="8721" max="8721" width="16.625" style="3" customWidth="1"/>
    <col min="8722" max="8722" width="17.5" style="3" customWidth="1"/>
    <col min="8723" max="8723" width="12.625" style="3" customWidth="1"/>
    <col min="8724" max="8725" width="16.625" style="3" customWidth="1"/>
    <col min="8726" max="8726" width="12.625" style="3" customWidth="1"/>
    <col min="8727" max="8728" width="16.625" style="3" customWidth="1"/>
    <col min="8729" max="8729" width="12.625" style="3" customWidth="1"/>
    <col min="8730" max="8731" width="16.625" style="3" customWidth="1"/>
    <col min="8732" max="8732" width="12.625" style="3" customWidth="1"/>
    <col min="8733" max="8734" width="16.625" style="3" customWidth="1"/>
    <col min="8735" max="8735" width="12.625" style="3" customWidth="1"/>
    <col min="8736" max="8737" width="16.625" style="3" customWidth="1"/>
    <col min="8738" max="8738" width="12.625" style="3" customWidth="1"/>
    <col min="8739" max="8740" width="16.625" style="3" customWidth="1"/>
    <col min="8741" max="8741" width="12.625" style="3" customWidth="1"/>
    <col min="8742" max="8743" width="16.625" style="3" customWidth="1"/>
    <col min="8744" max="8744" width="12.625" style="3" customWidth="1"/>
    <col min="8745" max="8746" width="16.625" style="3" customWidth="1"/>
    <col min="8747" max="8747" width="14.625" style="3" customWidth="1"/>
    <col min="8748" max="8749" width="18.625" style="3" customWidth="1"/>
    <col min="8750" max="8750" width="9.5" style="3" customWidth="1"/>
    <col min="8751" max="8751" width="22.625" style="3" customWidth="1"/>
    <col min="8752" max="8752" width="5.875" style="3" customWidth="1"/>
    <col min="8753" max="8960" width="10.625" style="3"/>
    <col min="8961" max="8961" width="5.75" style="3" customWidth="1"/>
    <col min="8962" max="8962" width="20.625" style="3" customWidth="1"/>
    <col min="8963" max="8963" width="9.625" style="3" customWidth="1"/>
    <col min="8964" max="8965" width="15.625" style="3" bestFit="1" customWidth="1"/>
    <col min="8966" max="8966" width="21.125" style="3" bestFit="1" customWidth="1"/>
    <col min="8967" max="8967" width="12.625" style="3" customWidth="1"/>
    <col min="8968" max="8968" width="16.625" style="3" customWidth="1"/>
    <col min="8969" max="8969" width="19.125" style="3" customWidth="1"/>
    <col min="8970" max="8970" width="12.625" style="3" customWidth="1"/>
    <col min="8971" max="8972" width="16.625" style="3" customWidth="1"/>
    <col min="8973" max="8973" width="12.625" style="3" customWidth="1"/>
    <col min="8974" max="8975" width="16.625" style="3" customWidth="1"/>
    <col min="8976" max="8976" width="12.625" style="3" customWidth="1"/>
    <col min="8977" max="8977" width="16.625" style="3" customWidth="1"/>
    <col min="8978" max="8978" width="17.5" style="3" customWidth="1"/>
    <col min="8979" max="8979" width="12.625" style="3" customWidth="1"/>
    <col min="8980" max="8981" width="16.625" style="3" customWidth="1"/>
    <col min="8982" max="8982" width="12.625" style="3" customWidth="1"/>
    <col min="8983" max="8984" width="16.625" style="3" customWidth="1"/>
    <col min="8985" max="8985" width="12.625" style="3" customWidth="1"/>
    <col min="8986" max="8987" width="16.625" style="3" customWidth="1"/>
    <col min="8988" max="8988" width="12.625" style="3" customWidth="1"/>
    <col min="8989" max="8990" width="16.625" style="3" customWidth="1"/>
    <col min="8991" max="8991" width="12.625" style="3" customWidth="1"/>
    <col min="8992" max="8993" width="16.625" style="3" customWidth="1"/>
    <col min="8994" max="8994" width="12.625" style="3" customWidth="1"/>
    <col min="8995" max="8996" width="16.625" style="3" customWidth="1"/>
    <col min="8997" max="8997" width="12.625" style="3" customWidth="1"/>
    <col min="8998" max="8999" width="16.625" style="3" customWidth="1"/>
    <col min="9000" max="9000" width="12.625" style="3" customWidth="1"/>
    <col min="9001" max="9002" width="16.625" style="3" customWidth="1"/>
    <col min="9003" max="9003" width="14.625" style="3" customWidth="1"/>
    <col min="9004" max="9005" width="18.625" style="3" customWidth="1"/>
    <col min="9006" max="9006" width="9.5" style="3" customWidth="1"/>
    <col min="9007" max="9007" width="22.625" style="3" customWidth="1"/>
    <col min="9008" max="9008" width="5.875" style="3" customWidth="1"/>
    <col min="9009" max="9216" width="10.625" style="3"/>
    <col min="9217" max="9217" width="5.75" style="3" customWidth="1"/>
    <col min="9218" max="9218" width="20.625" style="3" customWidth="1"/>
    <col min="9219" max="9219" width="9.625" style="3" customWidth="1"/>
    <col min="9220" max="9221" width="15.625" style="3" bestFit="1" customWidth="1"/>
    <col min="9222" max="9222" width="21.125" style="3" bestFit="1" customWidth="1"/>
    <col min="9223" max="9223" width="12.625" style="3" customWidth="1"/>
    <col min="9224" max="9224" width="16.625" style="3" customWidth="1"/>
    <col min="9225" max="9225" width="19.125" style="3" customWidth="1"/>
    <col min="9226" max="9226" width="12.625" style="3" customWidth="1"/>
    <col min="9227" max="9228" width="16.625" style="3" customWidth="1"/>
    <col min="9229" max="9229" width="12.625" style="3" customWidth="1"/>
    <col min="9230" max="9231" width="16.625" style="3" customWidth="1"/>
    <col min="9232" max="9232" width="12.625" style="3" customWidth="1"/>
    <col min="9233" max="9233" width="16.625" style="3" customWidth="1"/>
    <col min="9234" max="9234" width="17.5" style="3" customWidth="1"/>
    <col min="9235" max="9235" width="12.625" style="3" customWidth="1"/>
    <col min="9236" max="9237" width="16.625" style="3" customWidth="1"/>
    <col min="9238" max="9238" width="12.625" style="3" customWidth="1"/>
    <col min="9239" max="9240" width="16.625" style="3" customWidth="1"/>
    <col min="9241" max="9241" width="12.625" style="3" customWidth="1"/>
    <col min="9242" max="9243" width="16.625" style="3" customWidth="1"/>
    <col min="9244" max="9244" width="12.625" style="3" customWidth="1"/>
    <col min="9245" max="9246" width="16.625" style="3" customWidth="1"/>
    <col min="9247" max="9247" width="12.625" style="3" customWidth="1"/>
    <col min="9248" max="9249" width="16.625" style="3" customWidth="1"/>
    <col min="9250" max="9250" width="12.625" style="3" customWidth="1"/>
    <col min="9251" max="9252" width="16.625" style="3" customWidth="1"/>
    <col min="9253" max="9253" width="12.625" style="3" customWidth="1"/>
    <col min="9254" max="9255" width="16.625" style="3" customWidth="1"/>
    <col min="9256" max="9256" width="12.625" style="3" customWidth="1"/>
    <col min="9257" max="9258" width="16.625" style="3" customWidth="1"/>
    <col min="9259" max="9259" width="14.625" style="3" customWidth="1"/>
    <col min="9260" max="9261" width="18.625" style="3" customWidth="1"/>
    <col min="9262" max="9262" width="9.5" style="3" customWidth="1"/>
    <col min="9263" max="9263" width="22.625" style="3" customWidth="1"/>
    <col min="9264" max="9264" width="5.875" style="3" customWidth="1"/>
    <col min="9265" max="9472" width="10.625" style="3"/>
    <col min="9473" max="9473" width="5.75" style="3" customWidth="1"/>
    <col min="9474" max="9474" width="20.625" style="3" customWidth="1"/>
    <col min="9475" max="9475" width="9.625" style="3" customWidth="1"/>
    <col min="9476" max="9477" width="15.625" style="3" bestFit="1" customWidth="1"/>
    <col min="9478" max="9478" width="21.125" style="3" bestFit="1" customWidth="1"/>
    <col min="9479" max="9479" width="12.625" style="3" customWidth="1"/>
    <col min="9480" max="9480" width="16.625" style="3" customWidth="1"/>
    <col min="9481" max="9481" width="19.125" style="3" customWidth="1"/>
    <col min="9482" max="9482" width="12.625" style="3" customWidth="1"/>
    <col min="9483" max="9484" width="16.625" style="3" customWidth="1"/>
    <col min="9485" max="9485" width="12.625" style="3" customWidth="1"/>
    <col min="9486" max="9487" width="16.625" style="3" customWidth="1"/>
    <col min="9488" max="9488" width="12.625" style="3" customWidth="1"/>
    <col min="9489" max="9489" width="16.625" style="3" customWidth="1"/>
    <col min="9490" max="9490" width="17.5" style="3" customWidth="1"/>
    <col min="9491" max="9491" width="12.625" style="3" customWidth="1"/>
    <col min="9492" max="9493" width="16.625" style="3" customWidth="1"/>
    <col min="9494" max="9494" width="12.625" style="3" customWidth="1"/>
    <col min="9495" max="9496" width="16.625" style="3" customWidth="1"/>
    <col min="9497" max="9497" width="12.625" style="3" customWidth="1"/>
    <col min="9498" max="9499" width="16.625" style="3" customWidth="1"/>
    <col min="9500" max="9500" width="12.625" style="3" customWidth="1"/>
    <col min="9501" max="9502" width="16.625" style="3" customWidth="1"/>
    <col min="9503" max="9503" width="12.625" style="3" customWidth="1"/>
    <col min="9504" max="9505" width="16.625" style="3" customWidth="1"/>
    <col min="9506" max="9506" width="12.625" style="3" customWidth="1"/>
    <col min="9507" max="9508" width="16.625" style="3" customWidth="1"/>
    <col min="9509" max="9509" width="12.625" style="3" customWidth="1"/>
    <col min="9510" max="9511" width="16.625" style="3" customWidth="1"/>
    <col min="9512" max="9512" width="12.625" style="3" customWidth="1"/>
    <col min="9513" max="9514" width="16.625" style="3" customWidth="1"/>
    <col min="9515" max="9515" width="14.625" style="3" customWidth="1"/>
    <col min="9516" max="9517" width="18.625" style="3" customWidth="1"/>
    <col min="9518" max="9518" width="9.5" style="3" customWidth="1"/>
    <col min="9519" max="9519" width="22.625" style="3" customWidth="1"/>
    <col min="9520" max="9520" width="5.875" style="3" customWidth="1"/>
    <col min="9521" max="9728" width="10.625" style="3"/>
    <col min="9729" max="9729" width="5.75" style="3" customWidth="1"/>
    <col min="9730" max="9730" width="20.625" style="3" customWidth="1"/>
    <col min="9731" max="9731" width="9.625" style="3" customWidth="1"/>
    <col min="9732" max="9733" width="15.625" style="3" bestFit="1" customWidth="1"/>
    <col min="9734" max="9734" width="21.125" style="3" bestFit="1" customWidth="1"/>
    <col min="9735" max="9735" width="12.625" style="3" customWidth="1"/>
    <col min="9736" max="9736" width="16.625" style="3" customWidth="1"/>
    <col min="9737" max="9737" width="19.125" style="3" customWidth="1"/>
    <col min="9738" max="9738" width="12.625" style="3" customWidth="1"/>
    <col min="9739" max="9740" width="16.625" style="3" customWidth="1"/>
    <col min="9741" max="9741" width="12.625" style="3" customWidth="1"/>
    <col min="9742" max="9743" width="16.625" style="3" customWidth="1"/>
    <col min="9744" max="9744" width="12.625" style="3" customWidth="1"/>
    <col min="9745" max="9745" width="16.625" style="3" customWidth="1"/>
    <col min="9746" max="9746" width="17.5" style="3" customWidth="1"/>
    <col min="9747" max="9747" width="12.625" style="3" customWidth="1"/>
    <col min="9748" max="9749" width="16.625" style="3" customWidth="1"/>
    <col min="9750" max="9750" width="12.625" style="3" customWidth="1"/>
    <col min="9751" max="9752" width="16.625" style="3" customWidth="1"/>
    <col min="9753" max="9753" width="12.625" style="3" customWidth="1"/>
    <col min="9754" max="9755" width="16.625" style="3" customWidth="1"/>
    <col min="9756" max="9756" width="12.625" style="3" customWidth="1"/>
    <col min="9757" max="9758" width="16.625" style="3" customWidth="1"/>
    <col min="9759" max="9759" width="12.625" style="3" customWidth="1"/>
    <col min="9760" max="9761" width="16.625" style="3" customWidth="1"/>
    <col min="9762" max="9762" width="12.625" style="3" customWidth="1"/>
    <col min="9763" max="9764" width="16.625" style="3" customWidth="1"/>
    <col min="9765" max="9765" width="12.625" style="3" customWidth="1"/>
    <col min="9766" max="9767" width="16.625" style="3" customWidth="1"/>
    <col min="9768" max="9768" width="12.625" style="3" customWidth="1"/>
    <col min="9769" max="9770" width="16.625" style="3" customWidth="1"/>
    <col min="9771" max="9771" width="14.625" style="3" customWidth="1"/>
    <col min="9772" max="9773" width="18.625" style="3" customWidth="1"/>
    <col min="9774" max="9774" width="9.5" style="3" customWidth="1"/>
    <col min="9775" max="9775" width="22.625" style="3" customWidth="1"/>
    <col min="9776" max="9776" width="5.875" style="3" customWidth="1"/>
    <col min="9777" max="9984" width="10.625" style="3"/>
    <col min="9985" max="9985" width="5.75" style="3" customWidth="1"/>
    <col min="9986" max="9986" width="20.625" style="3" customWidth="1"/>
    <col min="9987" max="9987" width="9.625" style="3" customWidth="1"/>
    <col min="9988" max="9989" width="15.625" style="3" bestFit="1" customWidth="1"/>
    <col min="9990" max="9990" width="21.125" style="3" bestFit="1" customWidth="1"/>
    <col min="9991" max="9991" width="12.625" style="3" customWidth="1"/>
    <col min="9992" max="9992" width="16.625" style="3" customWidth="1"/>
    <col min="9993" max="9993" width="19.125" style="3" customWidth="1"/>
    <col min="9994" max="9994" width="12.625" style="3" customWidth="1"/>
    <col min="9995" max="9996" width="16.625" style="3" customWidth="1"/>
    <col min="9997" max="9997" width="12.625" style="3" customWidth="1"/>
    <col min="9998" max="9999" width="16.625" style="3" customWidth="1"/>
    <col min="10000" max="10000" width="12.625" style="3" customWidth="1"/>
    <col min="10001" max="10001" width="16.625" style="3" customWidth="1"/>
    <col min="10002" max="10002" width="17.5" style="3" customWidth="1"/>
    <col min="10003" max="10003" width="12.625" style="3" customWidth="1"/>
    <col min="10004" max="10005" width="16.625" style="3" customWidth="1"/>
    <col min="10006" max="10006" width="12.625" style="3" customWidth="1"/>
    <col min="10007" max="10008" width="16.625" style="3" customWidth="1"/>
    <col min="10009" max="10009" width="12.625" style="3" customWidth="1"/>
    <col min="10010" max="10011" width="16.625" style="3" customWidth="1"/>
    <col min="10012" max="10012" width="12.625" style="3" customWidth="1"/>
    <col min="10013" max="10014" width="16.625" style="3" customWidth="1"/>
    <col min="10015" max="10015" width="12.625" style="3" customWidth="1"/>
    <col min="10016" max="10017" width="16.625" style="3" customWidth="1"/>
    <col min="10018" max="10018" width="12.625" style="3" customWidth="1"/>
    <col min="10019" max="10020" width="16.625" style="3" customWidth="1"/>
    <col min="10021" max="10021" width="12.625" style="3" customWidth="1"/>
    <col min="10022" max="10023" width="16.625" style="3" customWidth="1"/>
    <col min="10024" max="10024" width="12.625" style="3" customWidth="1"/>
    <col min="10025" max="10026" width="16.625" style="3" customWidth="1"/>
    <col min="10027" max="10027" width="14.625" style="3" customWidth="1"/>
    <col min="10028" max="10029" width="18.625" style="3" customWidth="1"/>
    <col min="10030" max="10030" width="9.5" style="3" customWidth="1"/>
    <col min="10031" max="10031" width="22.625" style="3" customWidth="1"/>
    <col min="10032" max="10032" width="5.875" style="3" customWidth="1"/>
    <col min="10033" max="10240" width="10.625" style="3"/>
    <col min="10241" max="10241" width="5.75" style="3" customWidth="1"/>
    <col min="10242" max="10242" width="20.625" style="3" customWidth="1"/>
    <col min="10243" max="10243" width="9.625" style="3" customWidth="1"/>
    <col min="10244" max="10245" width="15.625" style="3" bestFit="1" customWidth="1"/>
    <col min="10246" max="10246" width="21.125" style="3" bestFit="1" customWidth="1"/>
    <col min="10247" max="10247" width="12.625" style="3" customWidth="1"/>
    <col min="10248" max="10248" width="16.625" style="3" customWidth="1"/>
    <col min="10249" max="10249" width="19.125" style="3" customWidth="1"/>
    <col min="10250" max="10250" width="12.625" style="3" customWidth="1"/>
    <col min="10251" max="10252" width="16.625" style="3" customWidth="1"/>
    <col min="10253" max="10253" width="12.625" style="3" customWidth="1"/>
    <col min="10254" max="10255" width="16.625" style="3" customWidth="1"/>
    <col min="10256" max="10256" width="12.625" style="3" customWidth="1"/>
    <col min="10257" max="10257" width="16.625" style="3" customWidth="1"/>
    <col min="10258" max="10258" width="17.5" style="3" customWidth="1"/>
    <col min="10259" max="10259" width="12.625" style="3" customWidth="1"/>
    <col min="10260" max="10261" width="16.625" style="3" customWidth="1"/>
    <col min="10262" max="10262" width="12.625" style="3" customWidth="1"/>
    <col min="10263" max="10264" width="16.625" style="3" customWidth="1"/>
    <col min="10265" max="10265" width="12.625" style="3" customWidth="1"/>
    <col min="10266" max="10267" width="16.625" style="3" customWidth="1"/>
    <col min="10268" max="10268" width="12.625" style="3" customWidth="1"/>
    <col min="10269" max="10270" width="16.625" style="3" customWidth="1"/>
    <col min="10271" max="10271" width="12.625" style="3" customWidth="1"/>
    <col min="10272" max="10273" width="16.625" style="3" customWidth="1"/>
    <col min="10274" max="10274" width="12.625" style="3" customWidth="1"/>
    <col min="10275" max="10276" width="16.625" style="3" customWidth="1"/>
    <col min="10277" max="10277" width="12.625" style="3" customWidth="1"/>
    <col min="10278" max="10279" width="16.625" style="3" customWidth="1"/>
    <col min="10280" max="10280" width="12.625" style="3" customWidth="1"/>
    <col min="10281" max="10282" width="16.625" style="3" customWidth="1"/>
    <col min="10283" max="10283" width="14.625" style="3" customWidth="1"/>
    <col min="10284" max="10285" width="18.625" style="3" customWidth="1"/>
    <col min="10286" max="10286" width="9.5" style="3" customWidth="1"/>
    <col min="10287" max="10287" width="22.625" style="3" customWidth="1"/>
    <col min="10288" max="10288" width="5.875" style="3" customWidth="1"/>
    <col min="10289" max="10496" width="10.625" style="3"/>
    <col min="10497" max="10497" width="5.75" style="3" customWidth="1"/>
    <col min="10498" max="10498" width="20.625" style="3" customWidth="1"/>
    <col min="10499" max="10499" width="9.625" style="3" customWidth="1"/>
    <col min="10500" max="10501" width="15.625" style="3" bestFit="1" customWidth="1"/>
    <col min="10502" max="10502" width="21.125" style="3" bestFit="1" customWidth="1"/>
    <col min="10503" max="10503" width="12.625" style="3" customWidth="1"/>
    <col min="10504" max="10504" width="16.625" style="3" customWidth="1"/>
    <col min="10505" max="10505" width="19.125" style="3" customWidth="1"/>
    <col min="10506" max="10506" width="12.625" style="3" customWidth="1"/>
    <col min="10507" max="10508" width="16.625" style="3" customWidth="1"/>
    <col min="10509" max="10509" width="12.625" style="3" customWidth="1"/>
    <col min="10510" max="10511" width="16.625" style="3" customWidth="1"/>
    <col min="10512" max="10512" width="12.625" style="3" customWidth="1"/>
    <col min="10513" max="10513" width="16.625" style="3" customWidth="1"/>
    <col min="10514" max="10514" width="17.5" style="3" customWidth="1"/>
    <col min="10515" max="10515" width="12.625" style="3" customWidth="1"/>
    <col min="10516" max="10517" width="16.625" style="3" customWidth="1"/>
    <col min="10518" max="10518" width="12.625" style="3" customWidth="1"/>
    <col min="10519" max="10520" width="16.625" style="3" customWidth="1"/>
    <col min="10521" max="10521" width="12.625" style="3" customWidth="1"/>
    <col min="10522" max="10523" width="16.625" style="3" customWidth="1"/>
    <col min="10524" max="10524" width="12.625" style="3" customWidth="1"/>
    <col min="10525" max="10526" width="16.625" style="3" customWidth="1"/>
    <col min="10527" max="10527" width="12.625" style="3" customWidth="1"/>
    <col min="10528" max="10529" width="16.625" style="3" customWidth="1"/>
    <col min="10530" max="10530" width="12.625" style="3" customWidth="1"/>
    <col min="10531" max="10532" width="16.625" style="3" customWidth="1"/>
    <col min="10533" max="10533" width="12.625" style="3" customWidth="1"/>
    <col min="10534" max="10535" width="16.625" style="3" customWidth="1"/>
    <col min="10536" max="10536" width="12.625" style="3" customWidth="1"/>
    <col min="10537" max="10538" width="16.625" style="3" customWidth="1"/>
    <col min="10539" max="10539" width="14.625" style="3" customWidth="1"/>
    <col min="10540" max="10541" width="18.625" style="3" customWidth="1"/>
    <col min="10542" max="10542" width="9.5" style="3" customWidth="1"/>
    <col min="10543" max="10543" width="22.625" style="3" customWidth="1"/>
    <col min="10544" max="10544" width="5.875" style="3" customWidth="1"/>
    <col min="10545" max="10752" width="10.625" style="3"/>
    <col min="10753" max="10753" width="5.75" style="3" customWidth="1"/>
    <col min="10754" max="10754" width="20.625" style="3" customWidth="1"/>
    <col min="10755" max="10755" width="9.625" style="3" customWidth="1"/>
    <col min="10756" max="10757" width="15.625" style="3" bestFit="1" customWidth="1"/>
    <col min="10758" max="10758" width="21.125" style="3" bestFit="1" customWidth="1"/>
    <col min="10759" max="10759" width="12.625" style="3" customWidth="1"/>
    <col min="10760" max="10760" width="16.625" style="3" customWidth="1"/>
    <col min="10761" max="10761" width="19.125" style="3" customWidth="1"/>
    <col min="10762" max="10762" width="12.625" style="3" customWidth="1"/>
    <col min="10763" max="10764" width="16.625" style="3" customWidth="1"/>
    <col min="10765" max="10765" width="12.625" style="3" customWidth="1"/>
    <col min="10766" max="10767" width="16.625" style="3" customWidth="1"/>
    <col min="10768" max="10768" width="12.625" style="3" customWidth="1"/>
    <col min="10769" max="10769" width="16.625" style="3" customWidth="1"/>
    <col min="10770" max="10770" width="17.5" style="3" customWidth="1"/>
    <col min="10771" max="10771" width="12.625" style="3" customWidth="1"/>
    <col min="10772" max="10773" width="16.625" style="3" customWidth="1"/>
    <col min="10774" max="10774" width="12.625" style="3" customWidth="1"/>
    <col min="10775" max="10776" width="16.625" style="3" customWidth="1"/>
    <col min="10777" max="10777" width="12.625" style="3" customWidth="1"/>
    <col min="10778" max="10779" width="16.625" style="3" customWidth="1"/>
    <col min="10780" max="10780" width="12.625" style="3" customWidth="1"/>
    <col min="10781" max="10782" width="16.625" style="3" customWidth="1"/>
    <col min="10783" max="10783" width="12.625" style="3" customWidth="1"/>
    <col min="10784" max="10785" width="16.625" style="3" customWidth="1"/>
    <col min="10786" max="10786" width="12.625" style="3" customWidth="1"/>
    <col min="10787" max="10788" width="16.625" style="3" customWidth="1"/>
    <col min="10789" max="10789" width="12.625" style="3" customWidth="1"/>
    <col min="10790" max="10791" width="16.625" style="3" customWidth="1"/>
    <col min="10792" max="10792" width="12.625" style="3" customWidth="1"/>
    <col min="10793" max="10794" width="16.625" style="3" customWidth="1"/>
    <col min="10795" max="10795" width="14.625" style="3" customWidth="1"/>
    <col min="10796" max="10797" width="18.625" style="3" customWidth="1"/>
    <col min="10798" max="10798" width="9.5" style="3" customWidth="1"/>
    <col min="10799" max="10799" width="22.625" style="3" customWidth="1"/>
    <col min="10800" max="10800" width="5.875" style="3" customWidth="1"/>
    <col min="10801" max="11008" width="10.625" style="3"/>
    <col min="11009" max="11009" width="5.75" style="3" customWidth="1"/>
    <col min="11010" max="11010" width="20.625" style="3" customWidth="1"/>
    <col min="11011" max="11011" width="9.625" style="3" customWidth="1"/>
    <col min="11012" max="11013" width="15.625" style="3" bestFit="1" customWidth="1"/>
    <col min="11014" max="11014" width="21.125" style="3" bestFit="1" customWidth="1"/>
    <col min="11015" max="11015" width="12.625" style="3" customWidth="1"/>
    <col min="11016" max="11016" width="16.625" style="3" customWidth="1"/>
    <col min="11017" max="11017" width="19.125" style="3" customWidth="1"/>
    <col min="11018" max="11018" width="12.625" style="3" customWidth="1"/>
    <col min="11019" max="11020" width="16.625" style="3" customWidth="1"/>
    <col min="11021" max="11021" width="12.625" style="3" customWidth="1"/>
    <col min="11022" max="11023" width="16.625" style="3" customWidth="1"/>
    <col min="11024" max="11024" width="12.625" style="3" customWidth="1"/>
    <col min="11025" max="11025" width="16.625" style="3" customWidth="1"/>
    <col min="11026" max="11026" width="17.5" style="3" customWidth="1"/>
    <col min="11027" max="11027" width="12.625" style="3" customWidth="1"/>
    <col min="11028" max="11029" width="16.625" style="3" customWidth="1"/>
    <col min="11030" max="11030" width="12.625" style="3" customWidth="1"/>
    <col min="11031" max="11032" width="16.625" style="3" customWidth="1"/>
    <col min="11033" max="11033" width="12.625" style="3" customWidth="1"/>
    <col min="11034" max="11035" width="16.625" style="3" customWidth="1"/>
    <col min="11036" max="11036" width="12.625" style="3" customWidth="1"/>
    <col min="11037" max="11038" width="16.625" style="3" customWidth="1"/>
    <col min="11039" max="11039" width="12.625" style="3" customWidth="1"/>
    <col min="11040" max="11041" width="16.625" style="3" customWidth="1"/>
    <col min="11042" max="11042" width="12.625" style="3" customWidth="1"/>
    <col min="11043" max="11044" width="16.625" style="3" customWidth="1"/>
    <col min="11045" max="11045" width="12.625" style="3" customWidth="1"/>
    <col min="11046" max="11047" width="16.625" style="3" customWidth="1"/>
    <col min="11048" max="11048" width="12.625" style="3" customWidth="1"/>
    <col min="11049" max="11050" width="16.625" style="3" customWidth="1"/>
    <col min="11051" max="11051" width="14.625" style="3" customWidth="1"/>
    <col min="11052" max="11053" width="18.625" style="3" customWidth="1"/>
    <col min="11054" max="11054" width="9.5" style="3" customWidth="1"/>
    <col min="11055" max="11055" width="22.625" style="3" customWidth="1"/>
    <col min="11056" max="11056" width="5.875" style="3" customWidth="1"/>
    <col min="11057" max="11264" width="10.625" style="3"/>
    <col min="11265" max="11265" width="5.75" style="3" customWidth="1"/>
    <col min="11266" max="11266" width="20.625" style="3" customWidth="1"/>
    <col min="11267" max="11267" width="9.625" style="3" customWidth="1"/>
    <col min="11268" max="11269" width="15.625" style="3" bestFit="1" customWidth="1"/>
    <col min="11270" max="11270" width="21.125" style="3" bestFit="1" customWidth="1"/>
    <col min="11271" max="11271" width="12.625" style="3" customWidth="1"/>
    <col min="11272" max="11272" width="16.625" style="3" customWidth="1"/>
    <col min="11273" max="11273" width="19.125" style="3" customWidth="1"/>
    <col min="11274" max="11274" width="12.625" style="3" customWidth="1"/>
    <col min="11275" max="11276" width="16.625" style="3" customWidth="1"/>
    <col min="11277" max="11277" width="12.625" style="3" customWidth="1"/>
    <col min="11278" max="11279" width="16.625" style="3" customWidth="1"/>
    <col min="11280" max="11280" width="12.625" style="3" customWidth="1"/>
    <col min="11281" max="11281" width="16.625" style="3" customWidth="1"/>
    <col min="11282" max="11282" width="17.5" style="3" customWidth="1"/>
    <col min="11283" max="11283" width="12.625" style="3" customWidth="1"/>
    <col min="11284" max="11285" width="16.625" style="3" customWidth="1"/>
    <col min="11286" max="11286" width="12.625" style="3" customWidth="1"/>
    <col min="11287" max="11288" width="16.625" style="3" customWidth="1"/>
    <col min="11289" max="11289" width="12.625" style="3" customWidth="1"/>
    <col min="11290" max="11291" width="16.625" style="3" customWidth="1"/>
    <col min="11292" max="11292" width="12.625" style="3" customWidth="1"/>
    <col min="11293" max="11294" width="16.625" style="3" customWidth="1"/>
    <col min="11295" max="11295" width="12.625" style="3" customWidth="1"/>
    <col min="11296" max="11297" width="16.625" style="3" customWidth="1"/>
    <col min="11298" max="11298" width="12.625" style="3" customWidth="1"/>
    <col min="11299" max="11300" width="16.625" style="3" customWidth="1"/>
    <col min="11301" max="11301" width="12.625" style="3" customWidth="1"/>
    <col min="11302" max="11303" width="16.625" style="3" customWidth="1"/>
    <col min="11304" max="11304" width="12.625" style="3" customWidth="1"/>
    <col min="11305" max="11306" width="16.625" style="3" customWidth="1"/>
    <col min="11307" max="11307" width="14.625" style="3" customWidth="1"/>
    <col min="11308" max="11309" width="18.625" style="3" customWidth="1"/>
    <col min="11310" max="11310" width="9.5" style="3" customWidth="1"/>
    <col min="11311" max="11311" width="22.625" style="3" customWidth="1"/>
    <col min="11312" max="11312" width="5.875" style="3" customWidth="1"/>
    <col min="11313" max="11520" width="10.625" style="3"/>
    <col min="11521" max="11521" width="5.75" style="3" customWidth="1"/>
    <col min="11522" max="11522" width="20.625" style="3" customWidth="1"/>
    <col min="11523" max="11523" width="9.625" style="3" customWidth="1"/>
    <col min="11524" max="11525" width="15.625" style="3" bestFit="1" customWidth="1"/>
    <col min="11526" max="11526" width="21.125" style="3" bestFit="1" customWidth="1"/>
    <col min="11527" max="11527" width="12.625" style="3" customWidth="1"/>
    <col min="11528" max="11528" width="16.625" style="3" customWidth="1"/>
    <col min="11529" max="11529" width="19.125" style="3" customWidth="1"/>
    <col min="11530" max="11530" width="12.625" style="3" customWidth="1"/>
    <col min="11531" max="11532" width="16.625" style="3" customWidth="1"/>
    <col min="11533" max="11533" width="12.625" style="3" customWidth="1"/>
    <col min="11534" max="11535" width="16.625" style="3" customWidth="1"/>
    <col min="11536" max="11536" width="12.625" style="3" customWidth="1"/>
    <col min="11537" max="11537" width="16.625" style="3" customWidth="1"/>
    <col min="11538" max="11538" width="17.5" style="3" customWidth="1"/>
    <col min="11539" max="11539" width="12.625" style="3" customWidth="1"/>
    <col min="11540" max="11541" width="16.625" style="3" customWidth="1"/>
    <col min="11542" max="11542" width="12.625" style="3" customWidth="1"/>
    <col min="11543" max="11544" width="16.625" style="3" customWidth="1"/>
    <col min="11545" max="11545" width="12.625" style="3" customWidth="1"/>
    <col min="11546" max="11547" width="16.625" style="3" customWidth="1"/>
    <col min="11548" max="11548" width="12.625" style="3" customWidth="1"/>
    <col min="11549" max="11550" width="16.625" style="3" customWidth="1"/>
    <col min="11551" max="11551" width="12.625" style="3" customWidth="1"/>
    <col min="11552" max="11553" width="16.625" style="3" customWidth="1"/>
    <col min="11554" max="11554" width="12.625" style="3" customWidth="1"/>
    <col min="11555" max="11556" width="16.625" style="3" customWidth="1"/>
    <col min="11557" max="11557" width="12.625" style="3" customWidth="1"/>
    <col min="11558" max="11559" width="16.625" style="3" customWidth="1"/>
    <col min="11560" max="11560" width="12.625" style="3" customWidth="1"/>
    <col min="11561" max="11562" width="16.625" style="3" customWidth="1"/>
    <col min="11563" max="11563" width="14.625" style="3" customWidth="1"/>
    <col min="11564" max="11565" width="18.625" style="3" customWidth="1"/>
    <col min="11566" max="11566" width="9.5" style="3" customWidth="1"/>
    <col min="11567" max="11567" width="22.625" style="3" customWidth="1"/>
    <col min="11568" max="11568" width="5.875" style="3" customWidth="1"/>
    <col min="11569" max="11776" width="10.625" style="3"/>
    <col min="11777" max="11777" width="5.75" style="3" customWidth="1"/>
    <col min="11778" max="11778" width="20.625" style="3" customWidth="1"/>
    <col min="11779" max="11779" width="9.625" style="3" customWidth="1"/>
    <col min="11780" max="11781" width="15.625" style="3" bestFit="1" customWidth="1"/>
    <col min="11782" max="11782" width="21.125" style="3" bestFit="1" customWidth="1"/>
    <col min="11783" max="11783" width="12.625" style="3" customWidth="1"/>
    <col min="11784" max="11784" width="16.625" style="3" customWidth="1"/>
    <col min="11785" max="11785" width="19.125" style="3" customWidth="1"/>
    <col min="11786" max="11786" width="12.625" style="3" customWidth="1"/>
    <col min="11787" max="11788" width="16.625" style="3" customWidth="1"/>
    <col min="11789" max="11789" width="12.625" style="3" customWidth="1"/>
    <col min="11790" max="11791" width="16.625" style="3" customWidth="1"/>
    <col min="11792" max="11792" width="12.625" style="3" customWidth="1"/>
    <col min="11793" max="11793" width="16.625" style="3" customWidth="1"/>
    <col min="11794" max="11794" width="17.5" style="3" customWidth="1"/>
    <col min="11795" max="11795" width="12.625" style="3" customWidth="1"/>
    <col min="11796" max="11797" width="16.625" style="3" customWidth="1"/>
    <col min="11798" max="11798" width="12.625" style="3" customWidth="1"/>
    <col min="11799" max="11800" width="16.625" style="3" customWidth="1"/>
    <col min="11801" max="11801" width="12.625" style="3" customWidth="1"/>
    <col min="11802" max="11803" width="16.625" style="3" customWidth="1"/>
    <col min="11804" max="11804" width="12.625" style="3" customWidth="1"/>
    <col min="11805" max="11806" width="16.625" style="3" customWidth="1"/>
    <col min="11807" max="11807" width="12.625" style="3" customWidth="1"/>
    <col min="11808" max="11809" width="16.625" style="3" customWidth="1"/>
    <col min="11810" max="11810" width="12.625" style="3" customWidth="1"/>
    <col min="11811" max="11812" width="16.625" style="3" customWidth="1"/>
    <col min="11813" max="11813" width="12.625" style="3" customWidth="1"/>
    <col min="11814" max="11815" width="16.625" style="3" customWidth="1"/>
    <col min="11816" max="11816" width="12.625" style="3" customWidth="1"/>
    <col min="11817" max="11818" width="16.625" style="3" customWidth="1"/>
    <col min="11819" max="11819" width="14.625" style="3" customWidth="1"/>
    <col min="11820" max="11821" width="18.625" style="3" customWidth="1"/>
    <col min="11822" max="11822" width="9.5" style="3" customWidth="1"/>
    <col min="11823" max="11823" width="22.625" style="3" customWidth="1"/>
    <col min="11824" max="11824" width="5.875" style="3" customWidth="1"/>
    <col min="11825" max="12032" width="10.625" style="3"/>
    <col min="12033" max="12033" width="5.75" style="3" customWidth="1"/>
    <col min="12034" max="12034" width="20.625" style="3" customWidth="1"/>
    <col min="12035" max="12035" width="9.625" style="3" customWidth="1"/>
    <col min="12036" max="12037" width="15.625" style="3" bestFit="1" customWidth="1"/>
    <col min="12038" max="12038" width="21.125" style="3" bestFit="1" customWidth="1"/>
    <col min="12039" max="12039" width="12.625" style="3" customWidth="1"/>
    <col min="12040" max="12040" width="16.625" style="3" customWidth="1"/>
    <col min="12041" max="12041" width="19.125" style="3" customWidth="1"/>
    <col min="12042" max="12042" width="12.625" style="3" customWidth="1"/>
    <col min="12043" max="12044" width="16.625" style="3" customWidth="1"/>
    <col min="12045" max="12045" width="12.625" style="3" customWidth="1"/>
    <col min="12046" max="12047" width="16.625" style="3" customWidth="1"/>
    <col min="12048" max="12048" width="12.625" style="3" customWidth="1"/>
    <col min="12049" max="12049" width="16.625" style="3" customWidth="1"/>
    <col min="12050" max="12050" width="17.5" style="3" customWidth="1"/>
    <col min="12051" max="12051" width="12.625" style="3" customWidth="1"/>
    <col min="12052" max="12053" width="16.625" style="3" customWidth="1"/>
    <col min="12054" max="12054" width="12.625" style="3" customWidth="1"/>
    <col min="12055" max="12056" width="16.625" style="3" customWidth="1"/>
    <col min="12057" max="12057" width="12.625" style="3" customWidth="1"/>
    <col min="12058" max="12059" width="16.625" style="3" customWidth="1"/>
    <col min="12060" max="12060" width="12.625" style="3" customWidth="1"/>
    <col min="12061" max="12062" width="16.625" style="3" customWidth="1"/>
    <col min="12063" max="12063" width="12.625" style="3" customWidth="1"/>
    <col min="12064" max="12065" width="16.625" style="3" customWidth="1"/>
    <col min="12066" max="12066" width="12.625" style="3" customWidth="1"/>
    <col min="12067" max="12068" width="16.625" style="3" customWidth="1"/>
    <col min="12069" max="12069" width="12.625" style="3" customWidth="1"/>
    <col min="12070" max="12071" width="16.625" style="3" customWidth="1"/>
    <col min="12072" max="12072" width="12.625" style="3" customWidth="1"/>
    <col min="12073" max="12074" width="16.625" style="3" customWidth="1"/>
    <col min="12075" max="12075" width="14.625" style="3" customWidth="1"/>
    <col min="12076" max="12077" width="18.625" style="3" customWidth="1"/>
    <col min="12078" max="12078" width="9.5" style="3" customWidth="1"/>
    <col min="12079" max="12079" width="22.625" style="3" customWidth="1"/>
    <col min="12080" max="12080" width="5.875" style="3" customWidth="1"/>
    <col min="12081" max="12288" width="10.625" style="3"/>
    <col min="12289" max="12289" width="5.75" style="3" customWidth="1"/>
    <col min="12290" max="12290" width="20.625" style="3" customWidth="1"/>
    <col min="12291" max="12291" width="9.625" style="3" customWidth="1"/>
    <col min="12292" max="12293" width="15.625" style="3" bestFit="1" customWidth="1"/>
    <col min="12294" max="12294" width="21.125" style="3" bestFit="1" customWidth="1"/>
    <col min="12295" max="12295" width="12.625" style="3" customWidth="1"/>
    <col min="12296" max="12296" width="16.625" style="3" customWidth="1"/>
    <col min="12297" max="12297" width="19.125" style="3" customWidth="1"/>
    <col min="12298" max="12298" width="12.625" style="3" customWidth="1"/>
    <col min="12299" max="12300" width="16.625" style="3" customWidth="1"/>
    <col min="12301" max="12301" width="12.625" style="3" customWidth="1"/>
    <col min="12302" max="12303" width="16.625" style="3" customWidth="1"/>
    <col min="12304" max="12304" width="12.625" style="3" customWidth="1"/>
    <col min="12305" max="12305" width="16.625" style="3" customWidth="1"/>
    <col min="12306" max="12306" width="17.5" style="3" customWidth="1"/>
    <col min="12307" max="12307" width="12.625" style="3" customWidth="1"/>
    <col min="12308" max="12309" width="16.625" style="3" customWidth="1"/>
    <col min="12310" max="12310" width="12.625" style="3" customWidth="1"/>
    <col min="12311" max="12312" width="16.625" style="3" customWidth="1"/>
    <col min="12313" max="12313" width="12.625" style="3" customWidth="1"/>
    <col min="12314" max="12315" width="16.625" style="3" customWidth="1"/>
    <col min="12316" max="12316" width="12.625" style="3" customWidth="1"/>
    <col min="12317" max="12318" width="16.625" style="3" customWidth="1"/>
    <col min="12319" max="12319" width="12.625" style="3" customWidth="1"/>
    <col min="12320" max="12321" width="16.625" style="3" customWidth="1"/>
    <col min="12322" max="12322" width="12.625" style="3" customWidth="1"/>
    <col min="12323" max="12324" width="16.625" style="3" customWidth="1"/>
    <col min="12325" max="12325" width="12.625" style="3" customWidth="1"/>
    <col min="12326" max="12327" width="16.625" style="3" customWidth="1"/>
    <col min="12328" max="12328" width="12.625" style="3" customWidth="1"/>
    <col min="12329" max="12330" width="16.625" style="3" customWidth="1"/>
    <col min="12331" max="12331" width="14.625" style="3" customWidth="1"/>
    <col min="12332" max="12333" width="18.625" style="3" customWidth="1"/>
    <col min="12334" max="12334" width="9.5" style="3" customWidth="1"/>
    <col min="12335" max="12335" width="22.625" style="3" customWidth="1"/>
    <col min="12336" max="12336" width="5.875" style="3" customWidth="1"/>
    <col min="12337" max="12544" width="10.625" style="3"/>
    <col min="12545" max="12545" width="5.75" style="3" customWidth="1"/>
    <col min="12546" max="12546" width="20.625" style="3" customWidth="1"/>
    <col min="12547" max="12547" width="9.625" style="3" customWidth="1"/>
    <col min="12548" max="12549" width="15.625" style="3" bestFit="1" customWidth="1"/>
    <col min="12550" max="12550" width="21.125" style="3" bestFit="1" customWidth="1"/>
    <col min="12551" max="12551" width="12.625" style="3" customWidth="1"/>
    <col min="12552" max="12552" width="16.625" style="3" customWidth="1"/>
    <col min="12553" max="12553" width="19.125" style="3" customWidth="1"/>
    <col min="12554" max="12554" width="12.625" style="3" customWidth="1"/>
    <col min="12555" max="12556" width="16.625" style="3" customWidth="1"/>
    <col min="12557" max="12557" width="12.625" style="3" customWidth="1"/>
    <col min="12558" max="12559" width="16.625" style="3" customWidth="1"/>
    <col min="12560" max="12560" width="12.625" style="3" customWidth="1"/>
    <col min="12561" max="12561" width="16.625" style="3" customWidth="1"/>
    <col min="12562" max="12562" width="17.5" style="3" customWidth="1"/>
    <col min="12563" max="12563" width="12.625" style="3" customWidth="1"/>
    <col min="12564" max="12565" width="16.625" style="3" customWidth="1"/>
    <col min="12566" max="12566" width="12.625" style="3" customWidth="1"/>
    <col min="12567" max="12568" width="16.625" style="3" customWidth="1"/>
    <col min="12569" max="12569" width="12.625" style="3" customWidth="1"/>
    <col min="12570" max="12571" width="16.625" style="3" customWidth="1"/>
    <col min="12572" max="12572" width="12.625" style="3" customWidth="1"/>
    <col min="12573" max="12574" width="16.625" style="3" customWidth="1"/>
    <col min="12575" max="12575" width="12.625" style="3" customWidth="1"/>
    <col min="12576" max="12577" width="16.625" style="3" customWidth="1"/>
    <col min="12578" max="12578" width="12.625" style="3" customWidth="1"/>
    <col min="12579" max="12580" width="16.625" style="3" customWidth="1"/>
    <col min="12581" max="12581" width="12.625" style="3" customWidth="1"/>
    <col min="12582" max="12583" width="16.625" style="3" customWidth="1"/>
    <col min="12584" max="12584" width="12.625" style="3" customWidth="1"/>
    <col min="12585" max="12586" width="16.625" style="3" customWidth="1"/>
    <col min="12587" max="12587" width="14.625" style="3" customWidth="1"/>
    <col min="12588" max="12589" width="18.625" style="3" customWidth="1"/>
    <col min="12590" max="12590" width="9.5" style="3" customWidth="1"/>
    <col min="12591" max="12591" width="22.625" style="3" customWidth="1"/>
    <col min="12592" max="12592" width="5.875" style="3" customWidth="1"/>
    <col min="12593" max="12800" width="10.625" style="3"/>
    <col min="12801" max="12801" width="5.75" style="3" customWidth="1"/>
    <col min="12802" max="12802" width="20.625" style="3" customWidth="1"/>
    <col min="12803" max="12803" width="9.625" style="3" customWidth="1"/>
    <col min="12804" max="12805" width="15.625" style="3" bestFit="1" customWidth="1"/>
    <col min="12806" max="12806" width="21.125" style="3" bestFit="1" customWidth="1"/>
    <col min="12807" max="12807" width="12.625" style="3" customWidth="1"/>
    <col min="12808" max="12808" width="16.625" style="3" customWidth="1"/>
    <col min="12809" max="12809" width="19.125" style="3" customWidth="1"/>
    <col min="12810" max="12810" width="12.625" style="3" customWidth="1"/>
    <col min="12811" max="12812" width="16.625" style="3" customWidth="1"/>
    <col min="12813" max="12813" width="12.625" style="3" customWidth="1"/>
    <col min="12814" max="12815" width="16.625" style="3" customWidth="1"/>
    <col min="12816" max="12816" width="12.625" style="3" customWidth="1"/>
    <col min="12817" max="12817" width="16.625" style="3" customWidth="1"/>
    <col min="12818" max="12818" width="17.5" style="3" customWidth="1"/>
    <col min="12819" max="12819" width="12.625" style="3" customWidth="1"/>
    <col min="12820" max="12821" width="16.625" style="3" customWidth="1"/>
    <col min="12822" max="12822" width="12.625" style="3" customWidth="1"/>
    <col min="12823" max="12824" width="16.625" style="3" customWidth="1"/>
    <col min="12825" max="12825" width="12.625" style="3" customWidth="1"/>
    <col min="12826" max="12827" width="16.625" style="3" customWidth="1"/>
    <col min="12828" max="12828" width="12.625" style="3" customWidth="1"/>
    <col min="12829" max="12830" width="16.625" style="3" customWidth="1"/>
    <col min="12831" max="12831" width="12.625" style="3" customWidth="1"/>
    <col min="12832" max="12833" width="16.625" style="3" customWidth="1"/>
    <col min="12834" max="12834" width="12.625" style="3" customWidth="1"/>
    <col min="12835" max="12836" width="16.625" style="3" customWidth="1"/>
    <col min="12837" max="12837" width="12.625" style="3" customWidth="1"/>
    <col min="12838" max="12839" width="16.625" style="3" customWidth="1"/>
    <col min="12840" max="12840" width="12.625" style="3" customWidth="1"/>
    <col min="12841" max="12842" width="16.625" style="3" customWidth="1"/>
    <col min="12843" max="12843" width="14.625" style="3" customWidth="1"/>
    <col min="12844" max="12845" width="18.625" style="3" customWidth="1"/>
    <col min="12846" max="12846" width="9.5" style="3" customWidth="1"/>
    <col min="12847" max="12847" width="22.625" style="3" customWidth="1"/>
    <col min="12848" max="12848" width="5.875" style="3" customWidth="1"/>
    <col min="12849" max="13056" width="10.625" style="3"/>
    <col min="13057" max="13057" width="5.75" style="3" customWidth="1"/>
    <col min="13058" max="13058" width="20.625" style="3" customWidth="1"/>
    <col min="13059" max="13059" width="9.625" style="3" customWidth="1"/>
    <col min="13060" max="13061" width="15.625" style="3" bestFit="1" customWidth="1"/>
    <col min="13062" max="13062" width="21.125" style="3" bestFit="1" customWidth="1"/>
    <col min="13063" max="13063" width="12.625" style="3" customWidth="1"/>
    <col min="13064" max="13064" width="16.625" style="3" customWidth="1"/>
    <col min="13065" max="13065" width="19.125" style="3" customWidth="1"/>
    <col min="13066" max="13066" width="12.625" style="3" customWidth="1"/>
    <col min="13067" max="13068" width="16.625" style="3" customWidth="1"/>
    <col min="13069" max="13069" width="12.625" style="3" customWidth="1"/>
    <col min="13070" max="13071" width="16.625" style="3" customWidth="1"/>
    <col min="13072" max="13072" width="12.625" style="3" customWidth="1"/>
    <col min="13073" max="13073" width="16.625" style="3" customWidth="1"/>
    <col min="13074" max="13074" width="17.5" style="3" customWidth="1"/>
    <col min="13075" max="13075" width="12.625" style="3" customWidth="1"/>
    <col min="13076" max="13077" width="16.625" style="3" customWidth="1"/>
    <col min="13078" max="13078" width="12.625" style="3" customWidth="1"/>
    <col min="13079" max="13080" width="16.625" style="3" customWidth="1"/>
    <col min="13081" max="13081" width="12.625" style="3" customWidth="1"/>
    <col min="13082" max="13083" width="16.625" style="3" customWidth="1"/>
    <col min="13084" max="13084" width="12.625" style="3" customWidth="1"/>
    <col min="13085" max="13086" width="16.625" style="3" customWidth="1"/>
    <col min="13087" max="13087" width="12.625" style="3" customWidth="1"/>
    <col min="13088" max="13089" width="16.625" style="3" customWidth="1"/>
    <col min="13090" max="13090" width="12.625" style="3" customWidth="1"/>
    <col min="13091" max="13092" width="16.625" style="3" customWidth="1"/>
    <col min="13093" max="13093" width="12.625" style="3" customWidth="1"/>
    <col min="13094" max="13095" width="16.625" style="3" customWidth="1"/>
    <col min="13096" max="13096" width="12.625" style="3" customWidth="1"/>
    <col min="13097" max="13098" width="16.625" style="3" customWidth="1"/>
    <col min="13099" max="13099" width="14.625" style="3" customWidth="1"/>
    <col min="13100" max="13101" width="18.625" style="3" customWidth="1"/>
    <col min="13102" max="13102" width="9.5" style="3" customWidth="1"/>
    <col min="13103" max="13103" width="22.625" style="3" customWidth="1"/>
    <col min="13104" max="13104" width="5.875" style="3" customWidth="1"/>
    <col min="13105" max="13312" width="10.625" style="3"/>
    <col min="13313" max="13313" width="5.75" style="3" customWidth="1"/>
    <col min="13314" max="13314" width="20.625" style="3" customWidth="1"/>
    <col min="13315" max="13315" width="9.625" style="3" customWidth="1"/>
    <col min="13316" max="13317" width="15.625" style="3" bestFit="1" customWidth="1"/>
    <col min="13318" max="13318" width="21.125" style="3" bestFit="1" customWidth="1"/>
    <col min="13319" max="13319" width="12.625" style="3" customWidth="1"/>
    <col min="13320" max="13320" width="16.625" style="3" customWidth="1"/>
    <col min="13321" max="13321" width="19.125" style="3" customWidth="1"/>
    <col min="13322" max="13322" width="12.625" style="3" customWidth="1"/>
    <col min="13323" max="13324" width="16.625" style="3" customWidth="1"/>
    <col min="13325" max="13325" width="12.625" style="3" customWidth="1"/>
    <col min="13326" max="13327" width="16.625" style="3" customWidth="1"/>
    <col min="13328" max="13328" width="12.625" style="3" customWidth="1"/>
    <col min="13329" max="13329" width="16.625" style="3" customWidth="1"/>
    <col min="13330" max="13330" width="17.5" style="3" customWidth="1"/>
    <col min="13331" max="13331" width="12.625" style="3" customWidth="1"/>
    <col min="13332" max="13333" width="16.625" style="3" customWidth="1"/>
    <col min="13334" max="13334" width="12.625" style="3" customWidth="1"/>
    <col min="13335" max="13336" width="16.625" style="3" customWidth="1"/>
    <col min="13337" max="13337" width="12.625" style="3" customWidth="1"/>
    <col min="13338" max="13339" width="16.625" style="3" customWidth="1"/>
    <col min="13340" max="13340" width="12.625" style="3" customWidth="1"/>
    <col min="13341" max="13342" width="16.625" style="3" customWidth="1"/>
    <col min="13343" max="13343" width="12.625" style="3" customWidth="1"/>
    <col min="13344" max="13345" width="16.625" style="3" customWidth="1"/>
    <col min="13346" max="13346" width="12.625" style="3" customWidth="1"/>
    <col min="13347" max="13348" width="16.625" style="3" customWidth="1"/>
    <col min="13349" max="13349" width="12.625" style="3" customWidth="1"/>
    <col min="13350" max="13351" width="16.625" style="3" customWidth="1"/>
    <col min="13352" max="13352" width="12.625" style="3" customWidth="1"/>
    <col min="13353" max="13354" width="16.625" style="3" customWidth="1"/>
    <col min="13355" max="13355" width="14.625" style="3" customWidth="1"/>
    <col min="13356" max="13357" width="18.625" style="3" customWidth="1"/>
    <col min="13358" max="13358" width="9.5" style="3" customWidth="1"/>
    <col min="13359" max="13359" width="22.625" style="3" customWidth="1"/>
    <col min="13360" max="13360" width="5.875" style="3" customWidth="1"/>
    <col min="13361" max="13568" width="10.625" style="3"/>
    <col min="13569" max="13569" width="5.75" style="3" customWidth="1"/>
    <col min="13570" max="13570" width="20.625" style="3" customWidth="1"/>
    <col min="13571" max="13571" width="9.625" style="3" customWidth="1"/>
    <col min="13572" max="13573" width="15.625" style="3" bestFit="1" customWidth="1"/>
    <col min="13574" max="13574" width="21.125" style="3" bestFit="1" customWidth="1"/>
    <col min="13575" max="13575" width="12.625" style="3" customWidth="1"/>
    <col min="13576" max="13576" width="16.625" style="3" customWidth="1"/>
    <col min="13577" max="13577" width="19.125" style="3" customWidth="1"/>
    <col min="13578" max="13578" width="12.625" style="3" customWidth="1"/>
    <col min="13579" max="13580" width="16.625" style="3" customWidth="1"/>
    <col min="13581" max="13581" width="12.625" style="3" customWidth="1"/>
    <col min="13582" max="13583" width="16.625" style="3" customWidth="1"/>
    <col min="13584" max="13584" width="12.625" style="3" customWidth="1"/>
    <col min="13585" max="13585" width="16.625" style="3" customWidth="1"/>
    <col min="13586" max="13586" width="17.5" style="3" customWidth="1"/>
    <col min="13587" max="13587" width="12.625" style="3" customWidth="1"/>
    <col min="13588" max="13589" width="16.625" style="3" customWidth="1"/>
    <col min="13590" max="13590" width="12.625" style="3" customWidth="1"/>
    <col min="13591" max="13592" width="16.625" style="3" customWidth="1"/>
    <col min="13593" max="13593" width="12.625" style="3" customWidth="1"/>
    <col min="13594" max="13595" width="16.625" style="3" customWidth="1"/>
    <col min="13596" max="13596" width="12.625" style="3" customWidth="1"/>
    <col min="13597" max="13598" width="16.625" style="3" customWidth="1"/>
    <col min="13599" max="13599" width="12.625" style="3" customWidth="1"/>
    <col min="13600" max="13601" width="16.625" style="3" customWidth="1"/>
    <col min="13602" max="13602" width="12.625" style="3" customWidth="1"/>
    <col min="13603" max="13604" width="16.625" style="3" customWidth="1"/>
    <col min="13605" max="13605" width="12.625" style="3" customWidth="1"/>
    <col min="13606" max="13607" width="16.625" style="3" customWidth="1"/>
    <col min="13608" max="13608" width="12.625" style="3" customWidth="1"/>
    <col min="13609" max="13610" width="16.625" style="3" customWidth="1"/>
    <col min="13611" max="13611" width="14.625" style="3" customWidth="1"/>
    <col min="13612" max="13613" width="18.625" style="3" customWidth="1"/>
    <col min="13614" max="13614" width="9.5" style="3" customWidth="1"/>
    <col min="13615" max="13615" width="22.625" style="3" customWidth="1"/>
    <col min="13616" max="13616" width="5.875" style="3" customWidth="1"/>
    <col min="13617" max="13824" width="10.625" style="3"/>
    <col min="13825" max="13825" width="5.75" style="3" customWidth="1"/>
    <col min="13826" max="13826" width="20.625" style="3" customWidth="1"/>
    <col min="13827" max="13827" width="9.625" style="3" customWidth="1"/>
    <col min="13828" max="13829" width="15.625" style="3" bestFit="1" customWidth="1"/>
    <col min="13830" max="13830" width="21.125" style="3" bestFit="1" customWidth="1"/>
    <col min="13831" max="13831" width="12.625" style="3" customWidth="1"/>
    <col min="13832" max="13832" width="16.625" style="3" customWidth="1"/>
    <col min="13833" max="13833" width="19.125" style="3" customWidth="1"/>
    <col min="13834" max="13834" width="12.625" style="3" customWidth="1"/>
    <col min="13835" max="13836" width="16.625" style="3" customWidth="1"/>
    <col min="13837" max="13837" width="12.625" style="3" customWidth="1"/>
    <col min="13838" max="13839" width="16.625" style="3" customWidth="1"/>
    <col min="13840" max="13840" width="12.625" style="3" customWidth="1"/>
    <col min="13841" max="13841" width="16.625" style="3" customWidth="1"/>
    <col min="13842" max="13842" width="17.5" style="3" customWidth="1"/>
    <col min="13843" max="13843" width="12.625" style="3" customWidth="1"/>
    <col min="13844" max="13845" width="16.625" style="3" customWidth="1"/>
    <col min="13846" max="13846" width="12.625" style="3" customWidth="1"/>
    <col min="13847" max="13848" width="16.625" style="3" customWidth="1"/>
    <col min="13849" max="13849" width="12.625" style="3" customWidth="1"/>
    <col min="13850" max="13851" width="16.625" style="3" customWidth="1"/>
    <col min="13852" max="13852" width="12.625" style="3" customWidth="1"/>
    <col min="13853" max="13854" width="16.625" style="3" customWidth="1"/>
    <col min="13855" max="13855" width="12.625" style="3" customWidth="1"/>
    <col min="13856" max="13857" width="16.625" style="3" customWidth="1"/>
    <col min="13858" max="13858" width="12.625" style="3" customWidth="1"/>
    <col min="13859" max="13860" width="16.625" style="3" customWidth="1"/>
    <col min="13861" max="13861" width="12.625" style="3" customWidth="1"/>
    <col min="13862" max="13863" width="16.625" style="3" customWidth="1"/>
    <col min="13864" max="13864" width="12.625" style="3" customWidth="1"/>
    <col min="13865" max="13866" width="16.625" style="3" customWidth="1"/>
    <col min="13867" max="13867" width="14.625" style="3" customWidth="1"/>
    <col min="13868" max="13869" width="18.625" style="3" customWidth="1"/>
    <col min="13870" max="13870" width="9.5" style="3" customWidth="1"/>
    <col min="13871" max="13871" width="22.625" style="3" customWidth="1"/>
    <col min="13872" max="13872" width="5.875" style="3" customWidth="1"/>
    <col min="13873" max="14080" width="10.625" style="3"/>
    <col min="14081" max="14081" width="5.75" style="3" customWidth="1"/>
    <col min="14082" max="14082" width="20.625" style="3" customWidth="1"/>
    <col min="14083" max="14083" width="9.625" style="3" customWidth="1"/>
    <col min="14084" max="14085" width="15.625" style="3" bestFit="1" customWidth="1"/>
    <col min="14086" max="14086" width="21.125" style="3" bestFit="1" customWidth="1"/>
    <col min="14087" max="14087" width="12.625" style="3" customWidth="1"/>
    <col min="14088" max="14088" width="16.625" style="3" customWidth="1"/>
    <col min="14089" max="14089" width="19.125" style="3" customWidth="1"/>
    <col min="14090" max="14090" width="12.625" style="3" customWidth="1"/>
    <col min="14091" max="14092" width="16.625" style="3" customWidth="1"/>
    <col min="14093" max="14093" width="12.625" style="3" customWidth="1"/>
    <col min="14094" max="14095" width="16.625" style="3" customWidth="1"/>
    <col min="14096" max="14096" width="12.625" style="3" customWidth="1"/>
    <col min="14097" max="14097" width="16.625" style="3" customWidth="1"/>
    <col min="14098" max="14098" width="17.5" style="3" customWidth="1"/>
    <col min="14099" max="14099" width="12.625" style="3" customWidth="1"/>
    <col min="14100" max="14101" width="16.625" style="3" customWidth="1"/>
    <col min="14102" max="14102" width="12.625" style="3" customWidth="1"/>
    <col min="14103" max="14104" width="16.625" style="3" customWidth="1"/>
    <col min="14105" max="14105" width="12.625" style="3" customWidth="1"/>
    <col min="14106" max="14107" width="16.625" style="3" customWidth="1"/>
    <col min="14108" max="14108" width="12.625" style="3" customWidth="1"/>
    <col min="14109" max="14110" width="16.625" style="3" customWidth="1"/>
    <col min="14111" max="14111" width="12.625" style="3" customWidth="1"/>
    <col min="14112" max="14113" width="16.625" style="3" customWidth="1"/>
    <col min="14114" max="14114" width="12.625" style="3" customWidth="1"/>
    <col min="14115" max="14116" width="16.625" style="3" customWidth="1"/>
    <col min="14117" max="14117" width="12.625" style="3" customWidth="1"/>
    <col min="14118" max="14119" width="16.625" style="3" customWidth="1"/>
    <col min="14120" max="14120" width="12.625" style="3" customWidth="1"/>
    <col min="14121" max="14122" width="16.625" style="3" customWidth="1"/>
    <col min="14123" max="14123" width="14.625" style="3" customWidth="1"/>
    <col min="14124" max="14125" width="18.625" style="3" customWidth="1"/>
    <col min="14126" max="14126" width="9.5" style="3" customWidth="1"/>
    <col min="14127" max="14127" width="22.625" style="3" customWidth="1"/>
    <col min="14128" max="14128" width="5.875" style="3" customWidth="1"/>
    <col min="14129" max="14336" width="10.625" style="3"/>
    <col min="14337" max="14337" width="5.75" style="3" customWidth="1"/>
    <col min="14338" max="14338" width="20.625" style="3" customWidth="1"/>
    <col min="14339" max="14339" width="9.625" style="3" customWidth="1"/>
    <col min="14340" max="14341" width="15.625" style="3" bestFit="1" customWidth="1"/>
    <col min="14342" max="14342" width="21.125" style="3" bestFit="1" customWidth="1"/>
    <col min="14343" max="14343" width="12.625" style="3" customWidth="1"/>
    <col min="14344" max="14344" width="16.625" style="3" customWidth="1"/>
    <col min="14345" max="14345" width="19.125" style="3" customWidth="1"/>
    <col min="14346" max="14346" width="12.625" style="3" customWidth="1"/>
    <col min="14347" max="14348" width="16.625" style="3" customWidth="1"/>
    <col min="14349" max="14349" width="12.625" style="3" customWidth="1"/>
    <col min="14350" max="14351" width="16.625" style="3" customWidth="1"/>
    <col min="14352" max="14352" width="12.625" style="3" customWidth="1"/>
    <col min="14353" max="14353" width="16.625" style="3" customWidth="1"/>
    <col min="14354" max="14354" width="17.5" style="3" customWidth="1"/>
    <col min="14355" max="14355" width="12.625" style="3" customWidth="1"/>
    <col min="14356" max="14357" width="16.625" style="3" customWidth="1"/>
    <col min="14358" max="14358" width="12.625" style="3" customWidth="1"/>
    <col min="14359" max="14360" width="16.625" style="3" customWidth="1"/>
    <col min="14361" max="14361" width="12.625" style="3" customWidth="1"/>
    <col min="14362" max="14363" width="16.625" style="3" customWidth="1"/>
    <col min="14364" max="14364" width="12.625" style="3" customWidth="1"/>
    <col min="14365" max="14366" width="16.625" style="3" customWidth="1"/>
    <col min="14367" max="14367" width="12.625" style="3" customWidth="1"/>
    <col min="14368" max="14369" width="16.625" style="3" customWidth="1"/>
    <col min="14370" max="14370" width="12.625" style="3" customWidth="1"/>
    <col min="14371" max="14372" width="16.625" style="3" customWidth="1"/>
    <col min="14373" max="14373" width="12.625" style="3" customWidth="1"/>
    <col min="14374" max="14375" width="16.625" style="3" customWidth="1"/>
    <col min="14376" max="14376" width="12.625" style="3" customWidth="1"/>
    <col min="14377" max="14378" width="16.625" style="3" customWidth="1"/>
    <col min="14379" max="14379" width="14.625" style="3" customWidth="1"/>
    <col min="14380" max="14381" width="18.625" style="3" customWidth="1"/>
    <col min="14382" max="14382" width="9.5" style="3" customWidth="1"/>
    <col min="14383" max="14383" width="22.625" style="3" customWidth="1"/>
    <col min="14384" max="14384" width="5.875" style="3" customWidth="1"/>
    <col min="14385" max="14592" width="10.625" style="3"/>
    <col min="14593" max="14593" width="5.75" style="3" customWidth="1"/>
    <col min="14594" max="14594" width="20.625" style="3" customWidth="1"/>
    <col min="14595" max="14595" width="9.625" style="3" customWidth="1"/>
    <col min="14596" max="14597" width="15.625" style="3" bestFit="1" customWidth="1"/>
    <col min="14598" max="14598" width="21.125" style="3" bestFit="1" customWidth="1"/>
    <col min="14599" max="14599" width="12.625" style="3" customWidth="1"/>
    <col min="14600" max="14600" width="16.625" style="3" customWidth="1"/>
    <col min="14601" max="14601" width="19.125" style="3" customWidth="1"/>
    <col min="14602" max="14602" width="12.625" style="3" customWidth="1"/>
    <col min="14603" max="14604" width="16.625" style="3" customWidth="1"/>
    <col min="14605" max="14605" width="12.625" style="3" customWidth="1"/>
    <col min="14606" max="14607" width="16.625" style="3" customWidth="1"/>
    <col min="14608" max="14608" width="12.625" style="3" customWidth="1"/>
    <col min="14609" max="14609" width="16.625" style="3" customWidth="1"/>
    <col min="14610" max="14610" width="17.5" style="3" customWidth="1"/>
    <col min="14611" max="14611" width="12.625" style="3" customWidth="1"/>
    <col min="14612" max="14613" width="16.625" style="3" customWidth="1"/>
    <col min="14614" max="14614" width="12.625" style="3" customWidth="1"/>
    <col min="14615" max="14616" width="16.625" style="3" customWidth="1"/>
    <col min="14617" max="14617" width="12.625" style="3" customWidth="1"/>
    <col min="14618" max="14619" width="16.625" style="3" customWidth="1"/>
    <col min="14620" max="14620" width="12.625" style="3" customWidth="1"/>
    <col min="14621" max="14622" width="16.625" style="3" customWidth="1"/>
    <col min="14623" max="14623" width="12.625" style="3" customWidth="1"/>
    <col min="14624" max="14625" width="16.625" style="3" customWidth="1"/>
    <col min="14626" max="14626" width="12.625" style="3" customWidth="1"/>
    <col min="14627" max="14628" width="16.625" style="3" customWidth="1"/>
    <col min="14629" max="14629" width="12.625" style="3" customWidth="1"/>
    <col min="14630" max="14631" width="16.625" style="3" customWidth="1"/>
    <col min="14632" max="14632" width="12.625" style="3" customWidth="1"/>
    <col min="14633" max="14634" width="16.625" style="3" customWidth="1"/>
    <col min="14635" max="14635" width="14.625" style="3" customWidth="1"/>
    <col min="14636" max="14637" width="18.625" style="3" customWidth="1"/>
    <col min="14638" max="14638" width="9.5" style="3" customWidth="1"/>
    <col min="14639" max="14639" width="22.625" style="3" customWidth="1"/>
    <col min="14640" max="14640" width="5.875" style="3" customWidth="1"/>
    <col min="14641" max="14848" width="10.625" style="3"/>
    <col min="14849" max="14849" width="5.75" style="3" customWidth="1"/>
    <col min="14850" max="14850" width="20.625" style="3" customWidth="1"/>
    <col min="14851" max="14851" width="9.625" style="3" customWidth="1"/>
    <col min="14852" max="14853" width="15.625" style="3" bestFit="1" customWidth="1"/>
    <col min="14854" max="14854" width="21.125" style="3" bestFit="1" customWidth="1"/>
    <col min="14855" max="14855" width="12.625" style="3" customWidth="1"/>
    <col min="14856" max="14856" width="16.625" style="3" customWidth="1"/>
    <col min="14857" max="14857" width="19.125" style="3" customWidth="1"/>
    <col min="14858" max="14858" width="12.625" style="3" customWidth="1"/>
    <col min="14859" max="14860" width="16.625" style="3" customWidth="1"/>
    <col min="14861" max="14861" width="12.625" style="3" customWidth="1"/>
    <col min="14862" max="14863" width="16.625" style="3" customWidth="1"/>
    <col min="14864" max="14864" width="12.625" style="3" customWidth="1"/>
    <col min="14865" max="14865" width="16.625" style="3" customWidth="1"/>
    <col min="14866" max="14866" width="17.5" style="3" customWidth="1"/>
    <col min="14867" max="14867" width="12.625" style="3" customWidth="1"/>
    <col min="14868" max="14869" width="16.625" style="3" customWidth="1"/>
    <col min="14870" max="14870" width="12.625" style="3" customWidth="1"/>
    <col min="14871" max="14872" width="16.625" style="3" customWidth="1"/>
    <col min="14873" max="14873" width="12.625" style="3" customWidth="1"/>
    <col min="14874" max="14875" width="16.625" style="3" customWidth="1"/>
    <col min="14876" max="14876" width="12.625" style="3" customWidth="1"/>
    <col min="14877" max="14878" width="16.625" style="3" customWidth="1"/>
    <col min="14879" max="14879" width="12.625" style="3" customWidth="1"/>
    <col min="14880" max="14881" width="16.625" style="3" customWidth="1"/>
    <col min="14882" max="14882" width="12.625" style="3" customWidth="1"/>
    <col min="14883" max="14884" width="16.625" style="3" customWidth="1"/>
    <col min="14885" max="14885" width="12.625" style="3" customWidth="1"/>
    <col min="14886" max="14887" width="16.625" style="3" customWidth="1"/>
    <col min="14888" max="14888" width="12.625" style="3" customWidth="1"/>
    <col min="14889" max="14890" width="16.625" style="3" customWidth="1"/>
    <col min="14891" max="14891" width="14.625" style="3" customWidth="1"/>
    <col min="14892" max="14893" width="18.625" style="3" customWidth="1"/>
    <col min="14894" max="14894" width="9.5" style="3" customWidth="1"/>
    <col min="14895" max="14895" width="22.625" style="3" customWidth="1"/>
    <col min="14896" max="14896" width="5.875" style="3" customWidth="1"/>
    <col min="14897" max="15104" width="10.625" style="3"/>
    <col min="15105" max="15105" width="5.75" style="3" customWidth="1"/>
    <col min="15106" max="15106" width="20.625" style="3" customWidth="1"/>
    <col min="15107" max="15107" width="9.625" style="3" customWidth="1"/>
    <col min="15108" max="15109" width="15.625" style="3" bestFit="1" customWidth="1"/>
    <col min="15110" max="15110" width="21.125" style="3" bestFit="1" customWidth="1"/>
    <col min="15111" max="15111" width="12.625" style="3" customWidth="1"/>
    <col min="15112" max="15112" width="16.625" style="3" customWidth="1"/>
    <col min="15113" max="15113" width="19.125" style="3" customWidth="1"/>
    <col min="15114" max="15114" width="12.625" style="3" customWidth="1"/>
    <col min="15115" max="15116" width="16.625" style="3" customWidth="1"/>
    <col min="15117" max="15117" width="12.625" style="3" customWidth="1"/>
    <col min="15118" max="15119" width="16.625" style="3" customWidth="1"/>
    <col min="15120" max="15120" width="12.625" style="3" customWidth="1"/>
    <col min="15121" max="15121" width="16.625" style="3" customWidth="1"/>
    <col min="15122" max="15122" width="17.5" style="3" customWidth="1"/>
    <col min="15123" max="15123" width="12.625" style="3" customWidth="1"/>
    <col min="15124" max="15125" width="16.625" style="3" customWidth="1"/>
    <col min="15126" max="15126" width="12.625" style="3" customWidth="1"/>
    <col min="15127" max="15128" width="16.625" style="3" customWidth="1"/>
    <col min="15129" max="15129" width="12.625" style="3" customWidth="1"/>
    <col min="15130" max="15131" width="16.625" style="3" customWidth="1"/>
    <col min="15132" max="15132" width="12.625" style="3" customWidth="1"/>
    <col min="15133" max="15134" width="16.625" style="3" customWidth="1"/>
    <col min="15135" max="15135" width="12.625" style="3" customWidth="1"/>
    <col min="15136" max="15137" width="16.625" style="3" customWidth="1"/>
    <col min="15138" max="15138" width="12.625" style="3" customWidth="1"/>
    <col min="15139" max="15140" width="16.625" style="3" customWidth="1"/>
    <col min="15141" max="15141" width="12.625" style="3" customWidth="1"/>
    <col min="15142" max="15143" width="16.625" style="3" customWidth="1"/>
    <col min="15144" max="15144" width="12.625" style="3" customWidth="1"/>
    <col min="15145" max="15146" width="16.625" style="3" customWidth="1"/>
    <col min="15147" max="15147" width="14.625" style="3" customWidth="1"/>
    <col min="15148" max="15149" width="18.625" style="3" customWidth="1"/>
    <col min="15150" max="15150" width="9.5" style="3" customWidth="1"/>
    <col min="15151" max="15151" width="22.625" style="3" customWidth="1"/>
    <col min="15152" max="15152" width="5.875" style="3" customWidth="1"/>
    <col min="15153" max="15360" width="10.625" style="3"/>
    <col min="15361" max="15361" width="5.75" style="3" customWidth="1"/>
    <col min="15362" max="15362" width="20.625" style="3" customWidth="1"/>
    <col min="15363" max="15363" width="9.625" style="3" customWidth="1"/>
    <col min="15364" max="15365" width="15.625" style="3" bestFit="1" customWidth="1"/>
    <col min="15366" max="15366" width="21.125" style="3" bestFit="1" customWidth="1"/>
    <col min="15367" max="15367" width="12.625" style="3" customWidth="1"/>
    <col min="15368" max="15368" width="16.625" style="3" customWidth="1"/>
    <col min="15369" max="15369" width="19.125" style="3" customWidth="1"/>
    <col min="15370" max="15370" width="12.625" style="3" customWidth="1"/>
    <col min="15371" max="15372" width="16.625" style="3" customWidth="1"/>
    <col min="15373" max="15373" width="12.625" style="3" customWidth="1"/>
    <col min="15374" max="15375" width="16.625" style="3" customWidth="1"/>
    <col min="15376" max="15376" width="12.625" style="3" customWidth="1"/>
    <col min="15377" max="15377" width="16.625" style="3" customWidth="1"/>
    <col min="15378" max="15378" width="17.5" style="3" customWidth="1"/>
    <col min="15379" max="15379" width="12.625" style="3" customWidth="1"/>
    <col min="15380" max="15381" width="16.625" style="3" customWidth="1"/>
    <col min="15382" max="15382" width="12.625" style="3" customWidth="1"/>
    <col min="15383" max="15384" width="16.625" style="3" customWidth="1"/>
    <col min="15385" max="15385" width="12.625" style="3" customWidth="1"/>
    <col min="15386" max="15387" width="16.625" style="3" customWidth="1"/>
    <col min="15388" max="15388" width="12.625" style="3" customWidth="1"/>
    <col min="15389" max="15390" width="16.625" style="3" customWidth="1"/>
    <col min="15391" max="15391" width="12.625" style="3" customWidth="1"/>
    <col min="15392" max="15393" width="16.625" style="3" customWidth="1"/>
    <col min="15394" max="15394" width="12.625" style="3" customWidth="1"/>
    <col min="15395" max="15396" width="16.625" style="3" customWidth="1"/>
    <col min="15397" max="15397" width="12.625" style="3" customWidth="1"/>
    <col min="15398" max="15399" width="16.625" style="3" customWidth="1"/>
    <col min="15400" max="15400" width="12.625" style="3" customWidth="1"/>
    <col min="15401" max="15402" width="16.625" style="3" customWidth="1"/>
    <col min="15403" max="15403" width="14.625" style="3" customWidth="1"/>
    <col min="15404" max="15405" width="18.625" style="3" customWidth="1"/>
    <col min="15406" max="15406" width="9.5" style="3" customWidth="1"/>
    <col min="15407" max="15407" width="22.625" style="3" customWidth="1"/>
    <col min="15408" max="15408" width="5.875" style="3" customWidth="1"/>
    <col min="15409" max="15616" width="10.625" style="3"/>
    <col min="15617" max="15617" width="5.75" style="3" customWidth="1"/>
    <col min="15618" max="15618" width="20.625" style="3" customWidth="1"/>
    <col min="15619" max="15619" width="9.625" style="3" customWidth="1"/>
    <col min="15620" max="15621" width="15.625" style="3" bestFit="1" customWidth="1"/>
    <col min="15622" max="15622" width="21.125" style="3" bestFit="1" customWidth="1"/>
    <col min="15623" max="15623" width="12.625" style="3" customWidth="1"/>
    <col min="15624" max="15624" width="16.625" style="3" customWidth="1"/>
    <col min="15625" max="15625" width="19.125" style="3" customWidth="1"/>
    <col min="15626" max="15626" width="12.625" style="3" customWidth="1"/>
    <col min="15627" max="15628" width="16.625" style="3" customWidth="1"/>
    <col min="15629" max="15629" width="12.625" style="3" customWidth="1"/>
    <col min="15630" max="15631" width="16.625" style="3" customWidth="1"/>
    <col min="15632" max="15632" width="12.625" style="3" customWidth="1"/>
    <col min="15633" max="15633" width="16.625" style="3" customWidth="1"/>
    <col min="15634" max="15634" width="17.5" style="3" customWidth="1"/>
    <col min="15635" max="15635" width="12.625" style="3" customWidth="1"/>
    <col min="15636" max="15637" width="16.625" style="3" customWidth="1"/>
    <col min="15638" max="15638" width="12.625" style="3" customWidth="1"/>
    <col min="15639" max="15640" width="16.625" style="3" customWidth="1"/>
    <col min="15641" max="15641" width="12.625" style="3" customWidth="1"/>
    <col min="15642" max="15643" width="16.625" style="3" customWidth="1"/>
    <col min="15644" max="15644" width="12.625" style="3" customWidth="1"/>
    <col min="15645" max="15646" width="16.625" style="3" customWidth="1"/>
    <col min="15647" max="15647" width="12.625" style="3" customWidth="1"/>
    <col min="15648" max="15649" width="16.625" style="3" customWidth="1"/>
    <col min="15650" max="15650" width="12.625" style="3" customWidth="1"/>
    <col min="15651" max="15652" width="16.625" style="3" customWidth="1"/>
    <col min="15653" max="15653" width="12.625" style="3" customWidth="1"/>
    <col min="15654" max="15655" width="16.625" style="3" customWidth="1"/>
    <col min="15656" max="15656" width="12.625" style="3" customWidth="1"/>
    <col min="15657" max="15658" width="16.625" style="3" customWidth="1"/>
    <col min="15659" max="15659" width="14.625" style="3" customWidth="1"/>
    <col min="15660" max="15661" width="18.625" style="3" customWidth="1"/>
    <col min="15662" max="15662" width="9.5" style="3" customWidth="1"/>
    <col min="15663" max="15663" width="22.625" style="3" customWidth="1"/>
    <col min="15664" max="15664" width="5.875" style="3" customWidth="1"/>
    <col min="15665" max="15872" width="10.625" style="3"/>
    <col min="15873" max="15873" width="5.75" style="3" customWidth="1"/>
    <col min="15874" max="15874" width="20.625" style="3" customWidth="1"/>
    <col min="15875" max="15875" width="9.625" style="3" customWidth="1"/>
    <col min="15876" max="15877" width="15.625" style="3" bestFit="1" customWidth="1"/>
    <col min="15878" max="15878" width="21.125" style="3" bestFit="1" customWidth="1"/>
    <col min="15879" max="15879" width="12.625" style="3" customWidth="1"/>
    <col min="15880" max="15880" width="16.625" style="3" customWidth="1"/>
    <col min="15881" max="15881" width="19.125" style="3" customWidth="1"/>
    <col min="15882" max="15882" width="12.625" style="3" customWidth="1"/>
    <col min="15883" max="15884" width="16.625" style="3" customWidth="1"/>
    <col min="15885" max="15885" width="12.625" style="3" customWidth="1"/>
    <col min="15886" max="15887" width="16.625" style="3" customWidth="1"/>
    <col min="15888" max="15888" width="12.625" style="3" customWidth="1"/>
    <col min="15889" max="15889" width="16.625" style="3" customWidth="1"/>
    <col min="15890" max="15890" width="17.5" style="3" customWidth="1"/>
    <col min="15891" max="15891" width="12.625" style="3" customWidth="1"/>
    <col min="15892" max="15893" width="16.625" style="3" customWidth="1"/>
    <col min="15894" max="15894" width="12.625" style="3" customWidth="1"/>
    <col min="15895" max="15896" width="16.625" style="3" customWidth="1"/>
    <col min="15897" max="15897" width="12.625" style="3" customWidth="1"/>
    <col min="15898" max="15899" width="16.625" style="3" customWidth="1"/>
    <col min="15900" max="15900" width="12.625" style="3" customWidth="1"/>
    <col min="15901" max="15902" width="16.625" style="3" customWidth="1"/>
    <col min="15903" max="15903" width="12.625" style="3" customWidth="1"/>
    <col min="15904" max="15905" width="16.625" style="3" customWidth="1"/>
    <col min="15906" max="15906" width="12.625" style="3" customWidth="1"/>
    <col min="15907" max="15908" width="16.625" style="3" customWidth="1"/>
    <col min="15909" max="15909" width="12.625" style="3" customWidth="1"/>
    <col min="15910" max="15911" width="16.625" style="3" customWidth="1"/>
    <col min="15912" max="15912" width="12.625" style="3" customWidth="1"/>
    <col min="15913" max="15914" width="16.625" style="3" customWidth="1"/>
    <col min="15915" max="15915" width="14.625" style="3" customWidth="1"/>
    <col min="15916" max="15917" width="18.625" style="3" customWidth="1"/>
    <col min="15918" max="15918" width="9.5" style="3" customWidth="1"/>
    <col min="15919" max="15919" width="22.625" style="3" customWidth="1"/>
    <col min="15920" max="15920" width="5.875" style="3" customWidth="1"/>
    <col min="15921" max="16128" width="10.625" style="3"/>
    <col min="16129" max="16129" width="5.75" style="3" customWidth="1"/>
    <col min="16130" max="16130" width="20.625" style="3" customWidth="1"/>
    <col min="16131" max="16131" width="9.625" style="3" customWidth="1"/>
    <col min="16132" max="16133" width="15.625" style="3" bestFit="1" customWidth="1"/>
    <col min="16134" max="16134" width="21.125" style="3" bestFit="1" customWidth="1"/>
    <col min="16135" max="16135" width="12.625" style="3" customWidth="1"/>
    <col min="16136" max="16136" width="16.625" style="3" customWidth="1"/>
    <col min="16137" max="16137" width="19.125" style="3" customWidth="1"/>
    <col min="16138" max="16138" width="12.625" style="3" customWidth="1"/>
    <col min="16139" max="16140" width="16.625" style="3" customWidth="1"/>
    <col min="16141" max="16141" width="12.625" style="3" customWidth="1"/>
    <col min="16142" max="16143" width="16.625" style="3" customWidth="1"/>
    <col min="16144" max="16144" width="12.625" style="3" customWidth="1"/>
    <col min="16145" max="16145" width="16.625" style="3" customWidth="1"/>
    <col min="16146" max="16146" width="17.5" style="3" customWidth="1"/>
    <col min="16147" max="16147" width="12.625" style="3" customWidth="1"/>
    <col min="16148" max="16149" width="16.625" style="3" customWidth="1"/>
    <col min="16150" max="16150" width="12.625" style="3" customWidth="1"/>
    <col min="16151" max="16152" width="16.625" style="3" customWidth="1"/>
    <col min="16153" max="16153" width="12.625" style="3" customWidth="1"/>
    <col min="16154" max="16155" width="16.625" style="3" customWidth="1"/>
    <col min="16156" max="16156" width="12.625" style="3" customWidth="1"/>
    <col min="16157" max="16158" width="16.625" style="3" customWidth="1"/>
    <col min="16159" max="16159" width="12.625" style="3" customWidth="1"/>
    <col min="16160" max="16161" width="16.625" style="3" customWidth="1"/>
    <col min="16162" max="16162" width="12.625" style="3" customWidth="1"/>
    <col min="16163" max="16164" width="16.625" style="3" customWidth="1"/>
    <col min="16165" max="16165" width="12.625" style="3" customWidth="1"/>
    <col min="16166" max="16167" width="16.625" style="3" customWidth="1"/>
    <col min="16168" max="16168" width="12.625" style="3" customWidth="1"/>
    <col min="16169" max="16170" width="16.625" style="3" customWidth="1"/>
    <col min="16171" max="16171" width="14.625" style="3" customWidth="1"/>
    <col min="16172" max="16173" width="18.625" style="3" customWidth="1"/>
    <col min="16174" max="16174" width="9.5" style="3" customWidth="1"/>
    <col min="16175" max="16175" width="22.625" style="3" customWidth="1"/>
    <col min="16176" max="16176" width="5.875" style="3" customWidth="1"/>
    <col min="16177" max="16384" width="10.625" style="3"/>
  </cols>
  <sheetData>
    <row r="1" spans="1:49" ht="32.25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</row>
    <row r="2" spans="1:49" ht="21.95" customHeight="1" thickBot="1">
      <c r="A2" s="4"/>
      <c r="B2" s="4" t="s">
        <v>94</v>
      </c>
      <c r="C2" s="4"/>
      <c r="D2" s="5"/>
      <c r="E2" s="5"/>
      <c r="F2" s="5"/>
      <c r="G2" s="73"/>
      <c r="H2" s="73"/>
      <c r="I2" s="7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141"/>
      <c r="AC2" s="73"/>
      <c r="AD2" s="73"/>
      <c r="AE2" s="141"/>
      <c r="AF2" s="73"/>
      <c r="AG2" s="73"/>
      <c r="AH2" s="141"/>
      <c r="AI2" s="73"/>
      <c r="AJ2" s="73"/>
      <c r="AK2" s="73"/>
      <c r="AL2" s="73"/>
      <c r="AM2" s="73"/>
      <c r="AN2" s="141"/>
      <c r="AO2" s="73"/>
      <c r="AP2" s="73"/>
      <c r="AQ2" s="5"/>
      <c r="AR2" s="5"/>
      <c r="AS2" s="5"/>
      <c r="AT2" s="4"/>
      <c r="AU2" s="4"/>
      <c r="AV2" s="6"/>
    </row>
    <row r="3" spans="1:49" ht="21.95" customHeight="1">
      <c r="A3" s="7"/>
      <c r="D3" s="245" t="s">
        <v>2</v>
      </c>
      <c r="E3" s="246"/>
      <c r="F3" s="247"/>
      <c r="G3" s="242" t="s">
        <v>3</v>
      </c>
      <c r="H3" s="243"/>
      <c r="I3" s="248"/>
      <c r="J3" s="9" t="s">
        <v>4</v>
      </c>
      <c r="K3" s="138"/>
      <c r="L3" s="138"/>
      <c r="M3" s="242" t="s">
        <v>99</v>
      </c>
      <c r="N3" s="243"/>
      <c r="O3" s="248"/>
      <c r="P3" s="242" t="s">
        <v>5</v>
      </c>
      <c r="Q3" s="243"/>
      <c r="R3" s="248"/>
      <c r="S3" s="242" t="s">
        <v>6</v>
      </c>
      <c r="T3" s="243"/>
      <c r="U3" s="244"/>
      <c r="V3" s="138" t="s">
        <v>7</v>
      </c>
      <c r="W3" s="138"/>
      <c r="X3" s="8"/>
      <c r="Y3" s="242" t="s">
        <v>8</v>
      </c>
      <c r="Z3" s="243"/>
      <c r="AA3" s="248"/>
      <c r="AB3" s="245" t="s">
        <v>9</v>
      </c>
      <c r="AC3" s="246"/>
      <c r="AD3" s="247"/>
      <c r="AE3" s="242" t="s">
        <v>10</v>
      </c>
      <c r="AF3" s="243"/>
      <c r="AG3" s="248"/>
      <c r="AH3" s="242" t="s">
        <v>11</v>
      </c>
      <c r="AI3" s="243"/>
      <c r="AJ3" s="248"/>
      <c r="AK3" s="242" t="s">
        <v>12</v>
      </c>
      <c r="AL3" s="243"/>
      <c r="AM3" s="248"/>
      <c r="AN3" s="242" t="s">
        <v>13</v>
      </c>
      <c r="AO3" s="243"/>
      <c r="AP3" s="248"/>
      <c r="AQ3" s="83" t="s">
        <v>14</v>
      </c>
      <c r="AR3" s="105"/>
      <c r="AS3" s="106"/>
      <c r="AT3" s="63"/>
      <c r="AU3" s="10"/>
      <c r="AV3" s="11"/>
      <c r="AW3" s="12"/>
    </row>
    <row r="4" spans="1:49" ht="21.95" customHeight="1">
      <c r="A4" s="7"/>
      <c r="D4" s="153" t="s">
        <v>15</v>
      </c>
      <c r="E4" s="153" t="s">
        <v>16</v>
      </c>
      <c r="F4" s="153" t="s">
        <v>17</v>
      </c>
      <c r="G4" s="154" t="s">
        <v>15</v>
      </c>
      <c r="H4" s="154" t="s">
        <v>16</v>
      </c>
      <c r="I4" s="154" t="s">
        <v>17</v>
      </c>
      <c r="J4" s="154" t="s">
        <v>15</v>
      </c>
      <c r="K4" s="154" t="s">
        <v>16</v>
      </c>
      <c r="L4" s="154" t="s">
        <v>17</v>
      </c>
      <c r="M4" s="153" t="s">
        <v>15</v>
      </c>
      <c r="N4" s="153" t="s">
        <v>16</v>
      </c>
      <c r="O4" s="153" t="s">
        <v>17</v>
      </c>
      <c r="P4" s="153" t="s">
        <v>15</v>
      </c>
      <c r="Q4" s="153" t="s">
        <v>16</v>
      </c>
      <c r="R4" s="153" t="s">
        <v>17</v>
      </c>
      <c r="S4" s="154" t="s">
        <v>15</v>
      </c>
      <c r="T4" s="154" t="s">
        <v>16</v>
      </c>
      <c r="U4" s="154" t="s">
        <v>17</v>
      </c>
      <c r="V4" s="154" t="s">
        <v>15</v>
      </c>
      <c r="W4" s="154" t="s">
        <v>16</v>
      </c>
      <c r="X4" s="154" t="s">
        <v>17</v>
      </c>
      <c r="Y4" s="153" t="s">
        <v>15</v>
      </c>
      <c r="Z4" s="153" t="s">
        <v>16</v>
      </c>
      <c r="AA4" s="153" t="s">
        <v>17</v>
      </c>
      <c r="AB4" s="154" t="s">
        <v>15</v>
      </c>
      <c r="AC4" s="154" t="s">
        <v>16</v>
      </c>
      <c r="AD4" s="154" t="s">
        <v>17</v>
      </c>
      <c r="AE4" s="154" t="s">
        <v>15</v>
      </c>
      <c r="AF4" s="154" t="s">
        <v>16</v>
      </c>
      <c r="AG4" s="154" t="s">
        <v>17</v>
      </c>
      <c r="AH4" s="154" t="s">
        <v>15</v>
      </c>
      <c r="AI4" s="154" t="s">
        <v>16</v>
      </c>
      <c r="AJ4" s="154" t="s">
        <v>17</v>
      </c>
      <c r="AK4" s="154" t="s">
        <v>15</v>
      </c>
      <c r="AL4" s="154" t="s">
        <v>16</v>
      </c>
      <c r="AM4" s="154" t="s">
        <v>17</v>
      </c>
      <c r="AN4" s="154" t="s">
        <v>15</v>
      </c>
      <c r="AO4" s="154" t="s">
        <v>16</v>
      </c>
      <c r="AP4" s="154" t="s">
        <v>17</v>
      </c>
      <c r="AQ4" s="153" t="s">
        <v>15</v>
      </c>
      <c r="AR4" s="153" t="s">
        <v>16</v>
      </c>
      <c r="AS4" s="153" t="s">
        <v>17</v>
      </c>
      <c r="AT4" s="64"/>
      <c r="AU4" s="6"/>
      <c r="AV4" s="14"/>
      <c r="AW4" s="12"/>
    </row>
    <row r="5" spans="1:49" ht="21.95" customHeight="1">
      <c r="A5" s="15"/>
      <c r="B5" s="16"/>
      <c r="C5" s="16"/>
      <c r="D5" s="145" t="s">
        <v>18</v>
      </c>
      <c r="E5" s="145" t="s">
        <v>19</v>
      </c>
      <c r="F5" s="145" t="s">
        <v>20</v>
      </c>
      <c r="G5" s="144" t="s">
        <v>18</v>
      </c>
      <c r="H5" s="144" t="s">
        <v>19</v>
      </c>
      <c r="I5" s="144" t="s">
        <v>20</v>
      </c>
      <c r="J5" s="144" t="s">
        <v>18</v>
      </c>
      <c r="K5" s="144" t="s">
        <v>19</v>
      </c>
      <c r="L5" s="144" t="s">
        <v>20</v>
      </c>
      <c r="M5" s="145" t="s">
        <v>18</v>
      </c>
      <c r="N5" s="145" t="s">
        <v>19</v>
      </c>
      <c r="O5" s="145" t="s">
        <v>20</v>
      </c>
      <c r="P5" s="145" t="s">
        <v>18</v>
      </c>
      <c r="Q5" s="145" t="s">
        <v>19</v>
      </c>
      <c r="R5" s="145" t="s">
        <v>20</v>
      </c>
      <c r="S5" s="144" t="s">
        <v>18</v>
      </c>
      <c r="T5" s="144" t="s">
        <v>19</v>
      </c>
      <c r="U5" s="144" t="s">
        <v>20</v>
      </c>
      <c r="V5" s="144" t="s">
        <v>18</v>
      </c>
      <c r="W5" s="144" t="s">
        <v>19</v>
      </c>
      <c r="X5" s="144" t="s">
        <v>20</v>
      </c>
      <c r="Y5" s="145" t="s">
        <v>18</v>
      </c>
      <c r="Z5" s="145" t="s">
        <v>19</v>
      </c>
      <c r="AA5" s="145" t="s">
        <v>20</v>
      </c>
      <c r="AB5" s="144" t="s">
        <v>18</v>
      </c>
      <c r="AC5" s="144" t="s">
        <v>19</v>
      </c>
      <c r="AD5" s="144" t="s">
        <v>20</v>
      </c>
      <c r="AE5" s="144" t="s">
        <v>18</v>
      </c>
      <c r="AF5" s="144" t="s">
        <v>19</v>
      </c>
      <c r="AG5" s="144" t="s">
        <v>20</v>
      </c>
      <c r="AH5" s="144" t="s">
        <v>18</v>
      </c>
      <c r="AI5" s="144" t="s">
        <v>19</v>
      </c>
      <c r="AJ5" s="144" t="s">
        <v>20</v>
      </c>
      <c r="AK5" s="144" t="s">
        <v>18</v>
      </c>
      <c r="AL5" s="144" t="s">
        <v>19</v>
      </c>
      <c r="AM5" s="144" t="s">
        <v>20</v>
      </c>
      <c r="AN5" s="144" t="s">
        <v>18</v>
      </c>
      <c r="AO5" s="144" t="s">
        <v>19</v>
      </c>
      <c r="AP5" s="144" t="s">
        <v>20</v>
      </c>
      <c r="AQ5" s="145" t="s">
        <v>18</v>
      </c>
      <c r="AR5" s="145" t="s">
        <v>19</v>
      </c>
      <c r="AS5" s="145" t="s">
        <v>20</v>
      </c>
      <c r="AT5" s="65"/>
      <c r="AU5" s="16"/>
      <c r="AV5" s="18"/>
      <c r="AW5" s="12"/>
    </row>
    <row r="6" spans="1:49" ht="21.95" customHeight="1">
      <c r="A6" s="53" t="s">
        <v>21</v>
      </c>
      <c r="B6" s="213" t="s">
        <v>22</v>
      </c>
      <c r="C6" s="147" t="s">
        <v>23</v>
      </c>
      <c r="D6" s="84"/>
      <c r="E6" s="84"/>
      <c r="F6" s="84"/>
      <c r="G6" s="90"/>
      <c r="H6" s="90"/>
      <c r="I6" s="90"/>
      <c r="J6" s="27">
        <f>SUM(D6,G6)</f>
        <v>0</v>
      </c>
      <c r="K6" s="27">
        <f t="shared" ref="K6:L21" si="0">SUM(E6,H6)</f>
        <v>0</v>
      </c>
      <c r="L6" s="27">
        <f t="shared" si="0"/>
        <v>0</v>
      </c>
      <c r="M6" s="126">
        <v>17</v>
      </c>
      <c r="N6" s="126">
        <v>343.81799999999998</v>
      </c>
      <c r="O6" s="165">
        <v>132942.13699999999</v>
      </c>
      <c r="P6" s="155">
        <v>8</v>
      </c>
      <c r="Q6" s="155">
        <v>521.70000000000005</v>
      </c>
      <c r="R6" s="155">
        <v>104778.137</v>
      </c>
      <c r="S6" s="27"/>
      <c r="T6" s="27"/>
      <c r="U6" s="27"/>
      <c r="V6" s="27">
        <f>SUM(P6,S6)</f>
        <v>8</v>
      </c>
      <c r="W6" s="27">
        <f t="shared" ref="W6:X69" si="1">SUM(Q6,T6)</f>
        <v>521.70000000000005</v>
      </c>
      <c r="X6" s="27">
        <f t="shared" si="1"/>
        <v>104778.137</v>
      </c>
      <c r="Y6" s="155">
        <v>1</v>
      </c>
      <c r="Z6" s="155">
        <v>106.648</v>
      </c>
      <c r="AA6" s="155">
        <v>20453.03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155">
        <f>SUM(J6,M6,V6,Y6,AB6,AE6,AH6,AK6,AN6)</f>
        <v>26</v>
      </c>
      <c r="AR6" s="155">
        <f t="shared" ref="AR6:AS21" si="2">SUM(K6,N6,W6,Z6,AC6,AF6,AI6,AL6,AO6)</f>
        <v>972.16600000000005</v>
      </c>
      <c r="AS6" s="155">
        <f t="shared" si="2"/>
        <v>258173.30399999997</v>
      </c>
      <c r="AT6" s="34" t="s">
        <v>23</v>
      </c>
      <c r="AU6" s="215" t="s">
        <v>22</v>
      </c>
      <c r="AV6" s="54" t="s">
        <v>21</v>
      </c>
      <c r="AW6" s="12"/>
    </row>
    <row r="7" spans="1:49" ht="21.95" customHeight="1">
      <c r="A7" s="53"/>
      <c r="B7" s="214"/>
      <c r="C7" s="148" t="s">
        <v>24</v>
      </c>
      <c r="D7" s="85">
        <v>11</v>
      </c>
      <c r="E7" s="85">
        <v>227.04900000000001</v>
      </c>
      <c r="F7" s="86">
        <v>174112.2979457528</v>
      </c>
      <c r="G7" s="91">
        <v>7</v>
      </c>
      <c r="H7" s="91">
        <v>145.71100000000001</v>
      </c>
      <c r="I7" s="91">
        <v>99226.95</v>
      </c>
      <c r="J7" s="204">
        <f>SUM(D7,G7)</f>
        <v>18</v>
      </c>
      <c r="K7" s="204">
        <f t="shared" si="0"/>
        <v>372.76</v>
      </c>
      <c r="L7" s="204">
        <f t="shared" si="0"/>
        <v>273339.24794575281</v>
      </c>
      <c r="M7" s="127">
        <v>32</v>
      </c>
      <c r="N7" s="127">
        <v>584.86199999999997</v>
      </c>
      <c r="O7" s="166">
        <v>279609.06300000002</v>
      </c>
      <c r="P7" s="156">
        <v>18</v>
      </c>
      <c r="Q7" s="156">
        <v>1926.894</v>
      </c>
      <c r="R7" s="156">
        <v>368127.39199999999</v>
      </c>
      <c r="S7" s="26"/>
      <c r="T7" s="26"/>
      <c r="U7" s="26"/>
      <c r="V7" s="204">
        <f>SUM(P7,S7)</f>
        <v>18</v>
      </c>
      <c r="W7" s="204">
        <f t="shared" si="1"/>
        <v>1926.894</v>
      </c>
      <c r="X7" s="204">
        <f t="shared" si="1"/>
        <v>368127.39199999999</v>
      </c>
      <c r="Y7" s="156">
        <v>4</v>
      </c>
      <c r="Z7" s="156">
        <v>383.01799999999997</v>
      </c>
      <c r="AA7" s="156">
        <v>69660.361999999994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50">
        <f>SUM(J7,M7,V7,Y7,AB7,AE7,AH7,AK7,AN7)</f>
        <v>72</v>
      </c>
      <c r="AR7" s="50">
        <f>SUM(K7,N7,W7,Z7,AC7,AF7,AI7,AL7,AO7)</f>
        <v>3267.5340000000001</v>
      </c>
      <c r="AS7" s="50">
        <f t="shared" si="2"/>
        <v>990736.06494575273</v>
      </c>
      <c r="AT7" s="66" t="s">
        <v>24</v>
      </c>
      <c r="AU7" s="216"/>
      <c r="AV7" s="54"/>
      <c r="AW7" s="12"/>
    </row>
    <row r="8" spans="1:49" ht="21.95" customHeight="1">
      <c r="A8" s="53" t="s">
        <v>25</v>
      </c>
      <c r="B8" s="213" t="s">
        <v>26</v>
      </c>
      <c r="C8" s="149" t="s">
        <v>23</v>
      </c>
      <c r="D8" s="84"/>
      <c r="E8" s="84"/>
      <c r="F8" s="84"/>
      <c r="G8" s="90"/>
      <c r="H8" s="90"/>
      <c r="I8" s="90"/>
      <c r="J8" s="27">
        <f t="shared" ref="J8:L57" si="3">SUM(D8,G8)</f>
        <v>0</v>
      </c>
      <c r="K8" s="27">
        <f t="shared" si="0"/>
        <v>0</v>
      </c>
      <c r="L8" s="27">
        <f t="shared" si="0"/>
        <v>0</v>
      </c>
      <c r="M8" s="126"/>
      <c r="N8" s="126"/>
      <c r="O8" s="165"/>
      <c r="P8" s="155"/>
      <c r="Q8" s="155"/>
      <c r="R8" s="155"/>
      <c r="S8" s="27"/>
      <c r="T8" s="27"/>
      <c r="U8" s="27"/>
      <c r="V8" s="27">
        <f t="shared" ref="V8:X71" si="4">SUM(P8,S8)</f>
        <v>0</v>
      </c>
      <c r="W8" s="27">
        <f t="shared" si="1"/>
        <v>0</v>
      </c>
      <c r="X8" s="27">
        <f t="shared" si="1"/>
        <v>0</v>
      </c>
      <c r="Y8" s="155"/>
      <c r="Z8" s="155"/>
      <c r="AA8" s="155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155">
        <f t="shared" ref="AQ8:AS57" si="5">SUM(J8,M8,V8,Y8,AB8,AE8,AH8,AK8,AN8)</f>
        <v>0</v>
      </c>
      <c r="AR8" s="155">
        <f t="shared" si="5"/>
        <v>0</v>
      </c>
      <c r="AS8" s="155">
        <f t="shared" si="2"/>
        <v>0</v>
      </c>
      <c r="AT8" s="34" t="s">
        <v>23</v>
      </c>
      <c r="AU8" s="215" t="s">
        <v>26</v>
      </c>
      <c r="AV8" s="54" t="s">
        <v>25</v>
      </c>
      <c r="AW8" s="12"/>
    </row>
    <row r="9" spans="1:49" ht="21.95" customHeight="1">
      <c r="A9" s="53"/>
      <c r="B9" s="214"/>
      <c r="C9" s="148" t="s">
        <v>24</v>
      </c>
      <c r="D9" s="85"/>
      <c r="E9" s="85"/>
      <c r="F9" s="85"/>
      <c r="G9" s="91"/>
      <c r="H9" s="91"/>
      <c r="I9" s="91"/>
      <c r="J9" s="204">
        <f t="shared" si="3"/>
        <v>0</v>
      </c>
      <c r="K9" s="204">
        <f t="shared" si="0"/>
        <v>0</v>
      </c>
      <c r="L9" s="204">
        <f t="shared" si="0"/>
        <v>0</v>
      </c>
      <c r="M9" s="127">
        <v>1</v>
      </c>
      <c r="N9" s="127">
        <v>12.612</v>
      </c>
      <c r="O9" s="166">
        <v>1034.2470000000001</v>
      </c>
      <c r="P9" s="156">
        <v>11</v>
      </c>
      <c r="Q9" s="156">
        <v>312.42500000000001</v>
      </c>
      <c r="R9" s="156">
        <v>26381.465</v>
      </c>
      <c r="S9" s="26"/>
      <c r="T9" s="26"/>
      <c r="U9" s="26"/>
      <c r="V9" s="204">
        <f t="shared" si="4"/>
        <v>11</v>
      </c>
      <c r="W9" s="204">
        <f t="shared" si="1"/>
        <v>312.42500000000001</v>
      </c>
      <c r="X9" s="204">
        <f t="shared" si="1"/>
        <v>26381.465</v>
      </c>
      <c r="Y9" s="156"/>
      <c r="Z9" s="156"/>
      <c r="AA9" s="15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0">
        <f t="shared" si="5"/>
        <v>12</v>
      </c>
      <c r="AR9" s="50">
        <f t="shared" si="5"/>
        <v>325.03700000000003</v>
      </c>
      <c r="AS9" s="50">
        <f t="shared" si="2"/>
        <v>27415.712</v>
      </c>
      <c r="AT9" s="66" t="s">
        <v>24</v>
      </c>
      <c r="AU9" s="216"/>
      <c r="AV9" s="54"/>
      <c r="AW9" s="12"/>
    </row>
    <row r="10" spans="1:49" ht="21.95" customHeight="1">
      <c r="A10" s="53" t="s">
        <v>27</v>
      </c>
      <c r="B10" s="213" t="s">
        <v>28</v>
      </c>
      <c r="C10" s="149" t="s">
        <v>23</v>
      </c>
      <c r="D10" s="84"/>
      <c r="E10" s="84"/>
      <c r="F10" s="84"/>
      <c r="G10" s="90"/>
      <c r="H10" s="90"/>
      <c r="I10" s="90"/>
      <c r="J10" s="27">
        <f t="shared" si="3"/>
        <v>0</v>
      </c>
      <c r="K10" s="27">
        <f t="shared" si="0"/>
        <v>0</v>
      </c>
      <c r="L10" s="27">
        <f t="shared" si="0"/>
        <v>0</v>
      </c>
      <c r="M10" s="126"/>
      <c r="N10" s="126"/>
      <c r="O10" s="165"/>
      <c r="P10" s="155"/>
      <c r="Q10" s="155"/>
      <c r="R10" s="155"/>
      <c r="S10" s="27"/>
      <c r="T10" s="27"/>
      <c r="U10" s="27"/>
      <c r="V10" s="27">
        <f t="shared" si="4"/>
        <v>0</v>
      </c>
      <c r="W10" s="27">
        <f t="shared" si="1"/>
        <v>0</v>
      </c>
      <c r="X10" s="27">
        <f t="shared" si="1"/>
        <v>0</v>
      </c>
      <c r="Y10" s="155"/>
      <c r="Z10" s="155"/>
      <c r="AA10" s="155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155">
        <f t="shared" si="5"/>
        <v>0</v>
      </c>
      <c r="AR10" s="155">
        <f t="shared" si="5"/>
        <v>0</v>
      </c>
      <c r="AS10" s="155">
        <f t="shared" si="2"/>
        <v>0</v>
      </c>
      <c r="AT10" s="34" t="s">
        <v>23</v>
      </c>
      <c r="AU10" s="215" t="s">
        <v>28</v>
      </c>
      <c r="AV10" s="54" t="s">
        <v>27</v>
      </c>
      <c r="AW10" s="12"/>
    </row>
    <row r="11" spans="1:49" ht="21.95" customHeight="1">
      <c r="A11" s="28"/>
      <c r="B11" s="214"/>
      <c r="C11" s="148" t="s">
        <v>24</v>
      </c>
      <c r="D11" s="85"/>
      <c r="E11" s="85"/>
      <c r="F11" s="85"/>
      <c r="G11" s="91"/>
      <c r="H11" s="91"/>
      <c r="I11" s="91"/>
      <c r="J11" s="204">
        <f t="shared" si="3"/>
        <v>0</v>
      </c>
      <c r="K11" s="204">
        <f t="shared" si="0"/>
        <v>0</v>
      </c>
      <c r="L11" s="204">
        <f t="shared" si="0"/>
        <v>0</v>
      </c>
      <c r="M11" s="127"/>
      <c r="N11" s="127"/>
      <c r="O11" s="166"/>
      <c r="P11" s="156"/>
      <c r="Q11" s="156"/>
      <c r="R11" s="156"/>
      <c r="S11" s="26"/>
      <c r="T11" s="26"/>
      <c r="U11" s="26"/>
      <c r="V11" s="204">
        <f t="shared" si="4"/>
        <v>0</v>
      </c>
      <c r="W11" s="204">
        <f t="shared" si="1"/>
        <v>0</v>
      </c>
      <c r="X11" s="204">
        <f t="shared" si="1"/>
        <v>0</v>
      </c>
      <c r="Y11" s="156"/>
      <c r="Z11" s="156"/>
      <c r="AA11" s="15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0">
        <f t="shared" si="5"/>
        <v>0</v>
      </c>
      <c r="AR11" s="50">
        <f t="shared" si="5"/>
        <v>0</v>
      </c>
      <c r="AS11" s="50">
        <f t="shared" si="2"/>
        <v>0</v>
      </c>
      <c r="AT11" s="61" t="s">
        <v>24</v>
      </c>
      <c r="AU11" s="216"/>
      <c r="AV11" s="29"/>
      <c r="AW11" s="12"/>
    </row>
    <row r="12" spans="1:49" ht="21.95" customHeight="1">
      <c r="A12" s="53"/>
      <c r="B12" s="213" t="s">
        <v>29</v>
      </c>
      <c r="C12" s="149" t="s">
        <v>23</v>
      </c>
      <c r="D12" s="84"/>
      <c r="E12" s="84"/>
      <c r="F12" s="84"/>
      <c r="G12" s="90"/>
      <c r="H12" s="90"/>
      <c r="I12" s="90"/>
      <c r="J12" s="27">
        <f t="shared" si="3"/>
        <v>0</v>
      </c>
      <c r="K12" s="27">
        <f t="shared" si="0"/>
        <v>0</v>
      </c>
      <c r="L12" s="27">
        <f t="shared" si="0"/>
        <v>0</v>
      </c>
      <c r="M12" s="126"/>
      <c r="N12" s="126"/>
      <c r="O12" s="165"/>
      <c r="P12" s="155"/>
      <c r="Q12" s="155"/>
      <c r="R12" s="155"/>
      <c r="S12" s="27"/>
      <c r="T12" s="27"/>
      <c r="U12" s="27"/>
      <c r="V12" s="27">
        <f t="shared" si="4"/>
        <v>0</v>
      </c>
      <c r="W12" s="27">
        <f t="shared" si="1"/>
        <v>0</v>
      </c>
      <c r="X12" s="27">
        <f t="shared" si="1"/>
        <v>0</v>
      </c>
      <c r="Y12" s="155"/>
      <c r="Z12" s="155"/>
      <c r="AA12" s="155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155">
        <f t="shared" si="5"/>
        <v>0</v>
      </c>
      <c r="AR12" s="155">
        <f t="shared" si="5"/>
        <v>0</v>
      </c>
      <c r="AS12" s="155">
        <f t="shared" si="2"/>
        <v>0</v>
      </c>
      <c r="AT12" s="34" t="s">
        <v>23</v>
      </c>
      <c r="AU12" s="215" t="s">
        <v>29</v>
      </c>
      <c r="AV12" s="54"/>
      <c r="AW12" s="12"/>
    </row>
    <row r="13" spans="1:49" ht="21.95" customHeight="1">
      <c r="A13" s="53" t="s">
        <v>30</v>
      </c>
      <c r="B13" s="214"/>
      <c r="C13" s="148" t="s">
        <v>24</v>
      </c>
      <c r="D13" s="85"/>
      <c r="E13" s="85"/>
      <c r="F13" s="85"/>
      <c r="G13" s="91"/>
      <c r="H13" s="91"/>
      <c r="I13" s="91"/>
      <c r="J13" s="204">
        <f t="shared" si="3"/>
        <v>0</v>
      </c>
      <c r="K13" s="204">
        <f t="shared" si="0"/>
        <v>0</v>
      </c>
      <c r="L13" s="204">
        <f t="shared" si="0"/>
        <v>0</v>
      </c>
      <c r="M13" s="127"/>
      <c r="N13" s="127"/>
      <c r="O13" s="166"/>
      <c r="P13" s="156"/>
      <c r="Q13" s="156"/>
      <c r="R13" s="156"/>
      <c r="S13" s="26"/>
      <c r="T13" s="26"/>
      <c r="U13" s="26"/>
      <c r="V13" s="204">
        <f t="shared" si="4"/>
        <v>0</v>
      </c>
      <c r="W13" s="204">
        <f t="shared" si="1"/>
        <v>0</v>
      </c>
      <c r="X13" s="204">
        <f t="shared" si="1"/>
        <v>0</v>
      </c>
      <c r="Y13" s="156"/>
      <c r="Z13" s="156"/>
      <c r="AA13" s="15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50">
        <f t="shared" si="5"/>
        <v>0</v>
      </c>
      <c r="AR13" s="50">
        <f t="shared" si="5"/>
        <v>0</v>
      </c>
      <c r="AS13" s="50">
        <f t="shared" si="2"/>
        <v>0</v>
      </c>
      <c r="AT13" s="66" t="s">
        <v>24</v>
      </c>
      <c r="AU13" s="216"/>
      <c r="AV13" s="54" t="s">
        <v>30</v>
      </c>
      <c r="AW13" s="12"/>
    </row>
    <row r="14" spans="1:49" ht="21.95" customHeight="1">
      <c r="A14" s="53"/>
      <c r="B14" s="213" t="s">
        <v>31</v>
      </c>
      <c r="C14" s="149" t="s">
        <v>23</v>
      </c>
      <c r="D14" s="84"/>
      <c r="E14" s="84"/>
      <c r="F14" s="84"/>
      <c r="G14" s="90"/>
      <c r="H14" s="90"/>
      <c r="I14" s="90"/>
      <c r="J14" s="27">
        <f t="shared" si="3"/>
        <v>0</v>
      </c>
      <c r="K14" s="27">
        <f t="shared" si="0"/>
        <v>0</v>
      </c>
      <c r="L14" s="27">
        <f t="shared" si="0"/>
        <v>0</v>
      </c>
      <c r="M14" s="126"/>
      <c r="N14" s="126"/>
      <c r="O14" s="165"/>
      <c r="P14" s="155"/>
      <c r="Q14" s="155"/>
      <c r="R14" s="155"/>
      <c r="S14" s="43"/>
      <c r="T14" s="43"/>
      <c r="U14" s="43"/>
      <c r="V14" s="27">
        <f t="shared" si="4"/>
        <v>0</v>
      </c>
      <c r="W14" s="27">
        <f t="shared" si="1"/>
        <v>0</v>
      </c>
      <c r="X14" s="27">
        <f t="shared" si="1"/>
        <v>0</v>
      </c>
      <c r="Y14" s="155"/>
      <c r="Z14" s="155"/>
      <c r="AA14" s="155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155">
        <f t="shared" si="5"/>
        <v>0</v>
      </c>
      <c r="AR14" s="155">
        <f t="shared" si="5"/>
        <v>0</v>
      </c>
      <c r="AS14" s="155">
        <f t="shared" si="2"/>
        <v>0</v>
      </c>
      <c r="AT14" s="67" t="s">
        <v>23</v>
      </c>
      <c r="AU14" s="215" t="s">
        <v>31</v>
      </c>
      <c r="AV14" s="54"/>
      <c r="AW14" s="12"/>
    </row>
    <row r="15" spans="1:49" ht="21.95" customHeight="1">
      <c r="A15" s="53" t="s">
        <v>25</v>
      </c>
      <c r="B15" s="214"/>
      <c r="C15" s="148" t="s">
        <v>24</v>
      </c>
      <c r="D15" s="85"/>
      <c r="E15" s="85"/>
      <c r="F15" s="85"/>
      <c r="G15" s="91"/>
      <c r="H15" s="91"/>
      <c r="I15" s="91"/>
      <c r="J15" s="204">
        <f t="shared" si="3"/>
        <v>0</v>
      </c>
      <c r="K15" s="204">
        <f t="shared" si="0"/>
        <v>0</v>
      </c>
      <c r="L15" s="204">
        <f t="shared" si="0"/>
        <v>0</v>
      </c>
      <c r="M15" s="127"/>
      <c r="N15" s="127"/>
      <c r="O15" s="166"/>
      <c r="P15" s="156"/>
      <c r="Q15" s="156"/>
      <c r="R15" s="156"/>
      <c r="S15" s="44"/>
      <c r="T15" s="44"/>
      <c r="U15" s="44"/>
      <c r="V15" s="204">
        <f t="shared" si="4"/>
        <v>0</v>
      </c>
      <c r="W15" s="204">
        <f t="shared" si="1"/>
        <v>0</v>
      </c>
      <c r="X15" s="204">
        <f t="shared" si="1"/>
        <v>0</v>
      </c>
      <c r="Y15" s="156"/>
      <c r="Z15" s="156"/>
      <c r="AA15" s="15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50">
        <f t="shared" si="5"/>
        <v>0</v>
      </c>
      <c r="AR15" s="50">
        <f t="shared" si="5"/>
        <v>0</v>
      </c>
      <c r="AS15" s="50">
        <f t="shared" si="2"/>
        <v>0</v>
      </c>
      <c r="AT15" s="62" t="s">
        <v>24</v>
      </c>
      <c r="AU15" s="216"/>
      <c r="AV15" s="54" t="s">
        <v>25</v>
      </c>
      <c r="AW15" s="12"/>
    </row>
    <row r="16" spans="1:49" ht="21.95" customHeight="1">
      <c r="A16" s="53"/>
      <c r="B16" s="213" t="s">
        <v>32</v>
      </c>
      <c r="C16" s="149" t="s">
        <v>23</v>
      </c>
      <c r="D16" s="84"/>
      <c r="E16" s="84"/>
      <c r="F16" s="84"/>
      <c r="G16" s="90"/>
      <c r="H16" s="90"/>
      <c r="I16" s="90"/>
      <c r="J16" s="27">
        <f t="shared" si="3"/>
        <v>0</v>
      </c>
      <c r="K16" s="27">
        <f t="shared" si="0"/>
        <v>0</v>
      </c>
      <c r="L16" s="27">
        <f t="shared" si="0"/>
        <v>0</v>
      </c>
      <c r="M16" s="126"/>
      <c r="N16" s="126"/>
      <c r="O16" s="165"/>
      <c r="P16" s="155"/>
      <c r="Q16" s="155"/>
      <c r="R16" s="155"/>
      <c r="S16" s="43"/>
      <c r="T16" s="43"/>
      <c r="U16" s="43"/>
      <c r="V16" s="27">
        <f t="shared" si="4"/>
        <v>0</v>
      </c>
      <c r="W16" s="27">
        <f t="shared" si="1"/>
        <v>0</v>
      </c>
      <c r="X16" s="27">
        <f t="shared" si="1"/>
        <v>0</v>
      </c>
      <c r="Y16" s="155"/>
      <c r="Z16" s="155"/>
      <c r="AA16" s="155"/>
      <c r="AB16" s="27"/>
      <c r="AC16" s="27"/>
      <c r="AD16" s="27"/>
      <c r="AE16" s="27"/>
      <c r="AF16" s="27"/>
      <c r="AG16" s="27"/>
      <c r="AH16" s="27">
        <v>44</v>
      </c>
      <c r="AI16" s="27">
        <v>35.270800000000001</v>
      </c>
      <c r="AJ16" s="27">
        <v>21443.589</v>
      </c>
      <c r="AK16" s="27"/>
      <c r="AL16" s="27"/>
      <c r="AM16" s="27"/>
      <c r="AN16" s="27"/>
      <c r="AO16" s="27"/>
      <c r="AP16" s="27"/>
      <c r="AQ16" s="155">
        <f t="shared" si="5"/>
        <v>44</v>
      </c>
      <c r="AR16" s="155">
        <f t="shared" si="5"/>
        <v>35.270800000000001</v>
      </c>
      <c r="AS16" s="155">
        <f t="shared" si="2"/>
        <v>21443.589</v>
      </c>
      <c r="AT16" s="34" t="s">
        <v>23</v>
      </c>
      <c r="AU16" s="215" t="s">
        <v>32</v>
      </c>
      <c r="AV16" s="54"/>
      <c r="AW16" s="12"/>
    </row>
    <row r="17" spans="1:49" ht="21.95" customHeight="1">
      <c r="A17" s="53" t="s">
        <v>27</v>
      </c>
      <c r="B17" s="214"/>
      <c r="C17" s="148" t="s">
        <v>24</v>
      </c>
      <c r="D17" s="85"/>
      <c r="E17" s="85"/>
      <c r="F17" s="85"/>
      <c r="G17" s="91"/>
      <c r="H17" s="91"/>
      <c r="I17" s="91"/>
      <c r="J17" s="204">
        <f t="shared" si="3"/>
        <v>0</v>
      </c>
      <c r="K17" s="204">
        <f t="shared" si="0"/>
        <v>0</v>
      </c>
      <c r="L17" s="204">
        <f t="shared" si="0"/>
        <v>0</v>
      </c>
      <c r="M17" s="127"/>
      <c r="N17" s="127"/>
      <c r="O17" s="166"/>
      <c r="P17" s="156"/>
      <c r="Q17" s="156"/>
      <c r="R17" s="156"/>
      <c r="S17" s="124"/>
      <c r="T17" s="44"/>
      <c r="U17" s="44"/>
      <c r="V17" s="204">
        <f t="shared" si="4"/>
        <v>0</v>
      </c>
      <c r="W17" s="204">
        <f t="shared" si="1"/>
        <v>0</v>
      </c>
      <c r="X17" s="204">
        <f t="shared" si="1"/>
        <v>0</v>
      </c>
      <c r="Y17" s="156"/>
      <c r="Z17" s="156"/>
      <c r="AA17" s="15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50">
        <f t="shared" si="5"/>
        <v>0</v>
      </c>
      <c r="AR17" s="50">
        <f t="shared" si="5"/>
        <v>0</v>
      </c>
      <c r="AS17" s="50">
        <f t="shared" si="2"/>
        <v>0</v>
      </c>
      <c r="AT17" s="66" t="s">
        <v>24</v>
      </c>
      <c r="AU17" s="216"/>
      <c r="AV17" s="54" t="s">
        <v>27</v>
      </c>
      <c r="AW17" s="12"/>
    </row>
    <row r="18" spans="1:49" ht="21.95" customHeight="1">
      <c r="A18" s="53"/>
      <c r="B18" s="213" t="s">
        <v>33</v>
      </c>
      <c r="C18" s="149" t="s">
        <v>23</v>
      </c>
      <c r="D18" s="84"/>
      <c r="E18" s="84"/>
      <c r="F18" s="84"/>
      <c r="G18" s="90"/>
      <c r="H18" s="90"/>
      <c r="I18" s="90"/>
      <c r="J18" s="27">
        <f t="shared" si="3"/>
        <v>0</v>
      </c>
      <c r="K18" s="27">
        <f t="shared" si="0"/>
        <v>0</v>
      </c>
      <c r="L18" s="27">
        <f t="shared" si="0"/>
        <v>0</v>
      </c>
      <c r="M18" s="126"/>
      <c r="N18" s="126"/>
      <c r="O18" s="165"/>
      <c r="P18" s="155">
        <v>69</v>
      </c>
      <c r="Q18" s="155">
        <v>131.58940000000001</v>
      </c>
      <c r="R18" s="155">
        <v>52920.040999999997</v>
      </c>
      <c r="S18" s="157"/>
      <c r="T18" s="43"/>
      <c r="U18" s="43"/>
      <c r="V18" s="27">
        <f t="shared" si="4"/>
        <v>69</v>
      </c>
      <c r="W18" s="27">
        <f t="shared" si="1"/>
        <v>131.58940000000001</v>
      </c>
      <c r="X18" s="27">
        <f t="shared" si="1"/>
        <v>52920.040999999997</v>
      </c>
      <c r="Y18" s="155"/>
      <c r="Z18" s="155"/>
      <c r="AA18" s="155"/>
      <c r="AB18" s="27"/>
      <c r="AC18" s="27"/>
      <c r="AD18" s="27"/>
      <c r="AE18" s="27">
        <v>14</v>
      </c>
      <c r="AF18" s="27">
        <v>0</v>
      </c>
      <c r="AG18" s="27">
        <v>0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155">
        <f t="shared" si="5"/>
        <v>83</v>
      </c>
      <c r="AR18" s="155">
        <f t="shared" si="5"/>
        <v>131.58940000000001</v>
      </c>
      <c r="AS18" s="155">
        <f t="shared" si="2"/>
        <v>52920.040999999997</v>
      </c>
      <c r="AT18" s="34" t="s">
        <v>23</v>
      </c>
      <c r="AU18" s="215" t="s">
        <v>33</v>
      </c>
      <c r="AV18" s="54"/>
      <c r="AW18" s="12"/>
    </row>
    <row r="19" spans="1:49" ht="21.95" customHeight="1">
      <c r="A19" s="28"/>
      <c r="B19" s="214"/>
      <c r="C19" s="148" t="s">
        <v>24</v>
      </c>
      <c r="D19" s="85"/>
      <c r="E19" s="85"/>
      <c r="F19" s="85"/>
      <c r="G19" s="91"/>
      <c r="H19" s="91"/>
      <c r="I19" s="91"/>
      <c r="J19" s="204">
        <f t="shared" si="3"/>
        <v>0</v>
      </c>
      <c r="K19" s="204">
        <f t="shared" si="0"/>
        <v>0</v>
      </c>
      <c r="L19" s="204">
        <f t="shared" si="0"/>
        <v>0</v>
      </c>
      <c r="M19" s="127"/>
      <c r="N19" s="127"/>
      <c r="O19" s="166"/>
      <c r="P19" s="156"/>
      <c r="Q19" s="156"/>
      <c r="R19" s="156"/>
      <c r="S19" s="44"/>
      <c r="T19" s="44"/>
      <c r="U19" s="44"/>
      <c r="V19" s="204">
        <f t="shared" si="4"/>
        <v>0</v>
      </c>
      <c r="W19" s="204">
        <f t="shared" si="1"/>
        <v>0</v>
      </c>
      <c r="X19" s="204">
        <f t="shared" si="1"/>
        <v>0</v>
      </c>
      <c r="Y19" s="156"/>
      <c r="Z19" s="156"/>
      <c r="AA19" s="15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0">
        <f t="shared" si="5"/>
        <v>0</v>
      </c>
      <c r="AR19" s="50">
        <f t="shared" si="5"/>
        <v>0</v>
      </c>
      <c r="AS19" s="50">
        <f t="shared" si="2"/>
        <v>0</v>
      </c>
      <c r="AT19" s="61" t="s">
        <v>24</v>
      </c>
      <c r="AU19" s="216"/>
      <c r="AV19" s="29"/>
      <c r="AW19" s="12"/>
    </row>
    <row r="20" spans="1:49" ht="21.95" customHeight="1">
      <c r="A20" s="53" t="s">
        <v>34</v>
      </c>
      <c r="B20" s="213" t="s">
        <v>35</v>
      </c>
      <c r="C20" s="149" t="s">
        <v>23</v>
      </c>
      <c r="D20" s="84"/>
      <c r="E20" s="84"/>
      <c r="F20" s="84"/>
      <c r="G20" s="90"/>
      <c r="H20" s="90"/>
      <c r="I20" s="90"/>
      <c r="J20" s="27">
        <f t="shared" si="3"/>
        <v>0</v>
      </c>
      <c r="K20" s="27">
        <f t="shared" si="0"/>
        <v>0</v>
      </c>
      <c r="L20" s="27">
        <f t="shared" si="0"/>
        <v>0</v>
      </c>
      <c r="M20" s="126"/>
      <c r="N20" s="126"/>
      <c r="O20" s="165"/>
      <c r="P20" s="155"/>
      <c r="Q20" s="155"/>
      <c r="R20" s="155"/>
      <c r="S20" s="43"/>
      <c r="T20" s="43"/>
      <c r="U20" s="43"/>
      <c r="V20" s="27">
        <f t="shared" si="4"/>
        <v>0</v>
      </c>
      <c r="W20" s="27">
        <f t="shared" si="1"/>
        <v>0</v>
      </c>
      <c r="X20" s="27">
        <f t="shared" si="1"/>
        <v>0</v>
      </c>
      <c r="Y20" s="155"/>
      <c r="Z20" s="155"/>
      <c r="AA20" s="15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155">
        <f t="shared" si="5"/>
        <v>0</v>
      </c>
      <c r="AR20" s="155">
        <f t="shared" si="5"/>
        <v>0</v>
      </c>
      <c r="AS20" s="155">
        <f t="shared" si="2"/>
        <v>0</v>
      </c>
      <c r="AT20" s="34" t="s">
        <v>23</v>
      </c>
      <c r="AU20" s="215" t="s">
        <v>35</v>
      </c>
      <c r="AV20" s="54" t="s">
        <v>34</v>
      </c>
      <c r="AW20" s="12"/>
    </row>
    <row r="21" spans="1:49" ht="21.95" customHeight="1">
      <c r="A21" s="53" t="s">
        <v>25</v>
      </c>
      <c r="B21" s="214"/>
      <c r="C21" s="148" t="s">
        <v>24</v>
      </c>
      <c r="D21" s="85"/>
      <c r="E21" s="85"/>
      <c r="F21" s="85"/>
      <c r="G21" s="91"/>
      <c r="H21" s="91"/>
      <c r="I21" s="91"/>
      <c r="J21" s="204">
        <f t="shared" si="3"/>
        <v>0</v>
      </c>
      <c r="K21" s="204">
        <f t="shared" si="0"/>
        <v>0</v>
      </c>
      <c r="L21" s="204">
        <f t="shared" si="0"/>
        <v>0</v>
      </c>
      <c r="M21" s="127"/>
      <c r="N21" s="127"/>
      <c r="O21" s="166"/>
      <c r="P21" s="156"/>
      <c r="Q21" s="156"/>
      <c r="R21" s="156"/>
      <c r="S21" s="44"/>
      <c r="T21" s="44"/>
      <c r="U21" s="44"/>
      <c r="V21" s="204">
        <f t="shared" si="4"/>
        <v>0</v>
      </c>
      <c r="W21" s="204">
        <f t="shared" si="1"/>
        <v>0</v>
      </c>
      <c r="X21" s="204">
        <f t="shared" si="1"/>
        <v>0</v>
      </c>
      <c r="Y21" s="156"/>
      <c r="Z21" s="156"/>
      <c r="AA21" s="15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0">
        <f t="shared" si="5"/>
        <v>0</v>
      </c>
      <c r="AR21" s="50">
        <f t="shared" si="5"/>
        <v>0</v>
      </c>
      <c r="AS21" s="50">
        <f t="shared" si="2"/>
        <v>0</v>
      </c>
      <c r="AT21" s="66" t="s">
        <v>24</v>
      </c>
      <c r="AU21" s="216"/>
      <c r="AV21" s="54" t="s">
        <v>25</v>
      </c>
      <c r="AW21" s="12"/>
    </row>
    <row r="22" spans="1:49" ht="21.95" customHeight="1">
      <c r="A22" s="53" t="s">
        <v>27</v>
      </c>
      <c r="B22" s="213" t="s">
        <v>36</v>
      </c>
      <c r="C22" s="149" t="s">
        <v>23</v>
      </c>
      <c r="D22" s="84"/>
      <c r="E22" s="84"/>
      <c r="F22" s="84"/>
      <c r="G22" s="90"/>
      <c r="H22" s="90"/>
      <c r="I22" s="90"/>
      <c r="J22" s="27">
        <f t="shared" si="3"/>
        <v>0</v>
      </c>
      <c r="K22" s="27">
        <f t="shared" si="3"/>
        <v>0</v>
      </c>
      <c r="L22" s="27">
        <f t="shared" si="3"/>
        <v>0</v>
      </c>
      <c r="M22" s="126"/>
      <c r="N22" s="126"/>
      <c r="O22" s="165"/>
      <c r="P22" s="155"/>
      <c r="Q22" s="155"/>
      <c r="R22" s="155"/>
      <c r="S22" s="43"/>
      <c r="T22" s="43"/>
      <c r="U22" s="43"/>
      <c r="V22" s="27">
        <f t="shared" si="4"/>
        <v>0</v>
      </c>
      <c r="W22" s="27">
        <f t="shared" si="1"/>
        <v>0</v>
      </c>
      <c r="X22" s="27">
        <f t="shared" si="1"/>
        <v>0</v>
      </c>
      <c r="Y22" s="155"/>
      <c r="Z22" s="155"/>
      <c r="AA22" s="15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155">
        <f t="shared" si="5"/>
        <v>0</v>
      </c>
      <c r="AR22" s="155">
        <f t="shared" si="5"/>
        <v>0</v>
      </c>
      <c r="AS22" s="155">
        <f t="shared" si="5"/>
        <v>0</v>
      </c>
      <c r="AT22" s="34" t="s">
        <v>23</v>
      </c>
      <c r="AU22" s="215" t="s">
        <v>36</v>
      </c>
      <c r="AV22" s="54" t="s">
        <v>27</v>
      </c>
      <c r="AW22" s="12"/>
    </row>
    <row r="23" spans="1:49" ht="21.95" customHeight="1">
      <c r="A23" s="28"/>
      <c r="B23" s="214"/>
      <c r="C23" s="148" t="s">
        <v>24</v>
      </c>
      <c r="D23" s="85"/>
      <c r="E23" s="85"/>
      <c r="F23" s="85"/>
      <c r="G23" s="91"/>
      <c r="H23" s="91"/>
      <c r="I23" s="91"/>
      <c r="J23" s="204">
        <f t="shared" si="3"/>
        <v>0</v>
      </c>
      <c r="K23" s="204">
        <f t="shared" si="3"/>
        <v>0</v>
      </c>
      <c r="L23" s="204">
        <f t="shared" si="3"/>
        <v>0</v>
      </c>
      <c r="M23" s="127"/>
      <c r="N23" s="127"/>
      <c r="O23" s="166"/>
      <c r="P23" s="156"/>
      <c r="Q23" s="156"/>
      <c r="R23" s="156"/>
      <c r="S23" s="44"/>
      <c r="T23" s="44"/>
      <c r="U23" s="44"/>
      <c r="V23" s="204">
        <f t="shared" si="4"/>
        <v>0</v>
      </c>
      <c r="W23" s="204">
        <f t="shared" si="1"/>
        <v>0</v>
      </c>
      <c r="X23" s="204">
        <f t="shared" si="1"/>
        <v>0</v>
      </c>
      <c r="Y23" s="156"/>
      <c r="Z23" s="156"/>
      <c r="AA23" s="15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0">
        <f t="shared" si="5"/>
        <v>0</v>
      </c>
      <c r="AR23" s="50">
        <f t="shared" si="5"/>
        <v>0</v>
      </c>
      <c r="AS23" s="50">
        <f t="shared" si="5"/>
        <v>0</v>
      </c>
      <c r="AT23" s="61" t="s">
        <v>24</v>
      </c>
      <c r="AU23" s="216"/>
      <c r="AV23" s="29"/>
      <c r="AW23" s="12"/>
    </row>
    <row r="24" spans="1:49" ht="21.95" customHeight="1">
      <c r="A24" s="53"/>
      <c r="B24" s="213" t="s">
        <v>37</v>
      </c>
      <c r="C24" s="149" t="s">
        <v>23</v>
      </c>
      <c r="D24" s="84"/>
      <c r="E24" s="84"/>
      <c r="F24" s="84"/>
      <c r="G24" s="90"/>
      <c r="H24" s="90"/>
      <c r="I24" s="90"/>
      <c r="J24" s="27">
        <f t="shared" si="3"/>
        <v>0</v>
      </c>
      <c r="K24" s="27">
        <f t="shared" si="3"/>
        <v>0</v>
      </c>
      <c r="L24" s="27">
        <f t="shared" si="3"/>
        <v>0</v>
      </c>
      <c r="M24" s="126">
        <v>23</v>
      </c>
      <c r="N24" s="126">
        <v>164.215</v>
      </c>
      <c r="O24" s="165">
        <v>37393.646999999997</v>
      </c>
      <c r="P24" s="155"/>
      <c r="Q24" s="155"/>
      <c r="R24" s="155"/>
      <c r="S24" s="43"/>
      <c r="T24" s="43"/>
      <c r="U24" s="43"/>
      <c r="V24" s="27">
        <f t="shared" si="4"/>
        <v>0</v>
      </c>
      <c r="W24" s="27">
        <f t="shared" si="1"/>
        <v>0</v>
      </c>
      <c r="X24" s="27">
        <f t="shared" si="1"/>
        <v>0</v>
      </c>
      <c r="Y24" s="155"/>
      <c r="Z24" s="155"/>
      <c r="AA24" s="15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155">
        <f t="shared" si="5"/>
        <v>23</v>
      </c>
      <c r="AR24" s="155">
        <f t="shared" si="5"/>
        <v>164.215</v>
      </c>
      <c r="AS24" s="155">
        <f t="shared" si="5"/>
        <v>37393.646999999997</v>
      </c>
      <c r="AT24" s="34" t="s">
        <v>23</v>
      </c>
      <c r="AU24" s="215" t="s">
        <v>37</v>
      </c>
      <c r="AV24" s="54"/>
      <c r="AW24" s="12"/>
    </row>
    <row r="25" spans="1:49" ht="21.95" customHeight="1">
      <c r="A25" s="53" t="s">
        <v>38</v>
      </c>
      <c r="B25" s="214"/>
      <c r="C25" s="148" t="s">
        <v>24</v>
      </c>
      <c r="D25" s="85"/>
      <c r="E25" s="85"/>
      <c r="F25" s="85"/>
      <c r="G25" s="91"/>
      <c r="H25" s="91"/>
      <c r="I25" s="91"/>
      <c r="J25" s="204">
        <f t="shared" si="3"/>
        <v>0</v>
      </c>
      <c r="K25" s="204">
        <f t="shared" si="3"/>
        <v>0</v>
      </c>
      <c r="L25" s="204">
        <f t="shared" si="3"/>
        <v>0</v>
      </c>
      <c r="M25" s="127">
        <v>43</v>
      </c>
      <c r="N25" s="127">
        <v>343.58839999999998</v>
      </c>
      <c r="O25" s="166">
        <v>66558.687000000005</v>
      </c>
      <c r="P25" s="156"/>
      <c r="Q25" s="156"/>
      <c r="R25" s="156"/>
      <c r="S25" s="44"/>
      <c r="T25" s="44"/>
      <c r="U25" s="44"/>
      <c r="V25" s="204">
        <f t="shared" si="4"/>
        <v>0</v>
      </c>
      <c r="W25" s="204">
        <f t="shared" si="1"/>
        <v>0</v>
      </c>
      <c r="X25" s="204">
        <f t="shared" si="1"/>
        <v>0</v>
      </c>
      <c r="Y25" s="156"/>
      <c r="Z25" s="156"/>
      <c r="AA25" s="15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50">
        <f t="shared" si="5"/>
        <v>43</v>
      </c>
      <c r="AR25" s="50">
        <f t="shared" si="5"/>
        <v>343.58839999999998</v>
      </c>
      <c r="AS25" s="50">
        <f t="shared" si="5"/>
        <v>66558.687000000005</v>
      </c>
      <c r="AT25" s="66" t="s">
        <v>24</v>
      </c>
      <c r="AU25" s="216"/>
      <c r="AV25" s="54" t="s">
        <v>38</v>
      </c>
      <c r="AW25" s="12"/>
    </row>
    <row r="26" spans="1:49" ht="21.95" customHeight="1">
      <c r="A26" s="53"/>
      <c r="B26" s="213" t="s">
        <v>39</v>
      </c>
      <c r="C26" s="149" t="s">
        <v>23</v>
      </c>
      <c r="D26" s="84"/>
      <c r="E26" s="84"/>
      <c r="F26" s="84"/>
      <c r="G26" s="90"/>
      <c r="H26" s="90"/>
      <c r="I26" s="90"/>
      <c r="J26" s="27">
        <f t="shared" si="3"/>
        <v>0</v>
      </c>
      <c r="K26" s="27">
        <f t="shared" si="3"/>
        <v>0</v>
      </c>
      <c r="L26" s="27">
        <f t="shared" si="3"/>
        <v>0</v>
      </c>
      <c r="M26" s="126"/>
      <c r="N26" s="126"/>
      <c r="O26" s="165"/>
      <c r="P26" s="155"/>
      <c r="Q26" s="155"/>
      <c r="R26" s="155"/>
      <c r="S26" s="43"/>
      <c r="T26" s="43"/>
      <c r="U26" s="43"/>
      <c r="V26" s="27">
        <f t="shared" si="4"/>
        <v>0</v>
      </c>
      <c r="W26" s="27">
        <f t="shared" si="1"/>
        <v>0</v>
      </c>
      <c r="X26" s="27">
        <f t="shared" si="1"/>
        <v>0</v>
      </c>
      <c r="Y26" s="155"/>
      <c r="Z26" s="155"/>
      <c r="AA26" s="15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155">
        <f t="shared" si="5"/>
        <v>0</v>
      </c>
      <c r="AR26" s="155">
        <f t="shared" si="5"/>
        <v>0</v>
      </c>
      <c r="AS26" s="155">
        <f t="shared" si="5"/>
        <v>0</v>
      </c>
      <c r="AT26" s="34" t="s">
        <v>23</v>
      </c>
      <c r="AU26" s="215" t="s">
        <v>39</v>
      </c>
      <c r="AV26" s="54"/>
      <c r="AW26" s="12"/>
    </row>
    <row r="27" spans="1:49" ht="21.95" customHeight="1">
      <c r="A27" s="53" t="s">
        <v>25</v>
      </c>
      <c r="B27" s="214"/>
      <c r="C27" s="148" t="s">
        <v>24</v>
      </c>
      <c r="D27" s="85"/>
      <c r="E27" s="85"/>
      <c r="F27" s="85"/>
      <c r="G27" s="91"/>
      <c r="H27" s="91"/>
      <c r="I27" s="91"/>
      <c r="J27" s="204">
        <f t="shared" si="3"/>
        <v>0</v>
      </c>
      <c r="K27" s="204">
        <f t="shared" si="3"/>
        <v>0</v>
      </c>
      <c r="L27" s="204">
        <f t="shared" si="3"/>
        <v>0</v>
      </c>
      <c r="M27" s="127"/>
      <c r="N27" s="127"/>
      <c r="O27" s="166"/>
      <c r="P27" s="156"/>
      <c r="Q27" s="156"/>
      <c r="R27" s="156"/>
      <c r="S27" s="44"/>
      <c r="T27" s="44"/>
      <c r="U27" s="44"/>
      <c r="V27" s="204">
        <f t="shared" si="4"/>
        <v>0</v>
      </c>
      <c r="W27" s="204">
        <f t="shared" si="1"/>
        <v>0</v>
      </c>
      <c r="X27" s="204">
        <f t="shared" si="1"/>
        <v>0</v>
      </c>
      <c r="Y27" s="156"/>
      <c r="Z27" s="156"/>
      <c r="AA27" s="15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0">
        <f t="shared" si="5"/>
        <v>0</v>
      </c>
      <c r="AR27" s="50">
        <f t="shared" si="5"/>
        <v>0</v>
      </c>
      <c r="AS27" s="50">
        <f t="shared" si="5"/>
        <v>0</v>
      </c>
      <c r="AT27" s="66" t="s">
        <v>24</v>
      </c>
      <c r="AU27" s="216"/>
      <c r="AV27" s="54" t="s">
        <v>25</v>
      </c>
      <c r="AW27" s="12"/>
    </row>
    <row r="28" spans="1:49" ht="21.95" customHeight="1">
      <c r="A28" s="53"/>
      <c r="B28" s="213" t="s">
        <v>40</v>
      </c>
      <c r="C28" s="149" t="s">
        <v>23</v>
      </c>
      <c r="D28" s="84"/>
      <c r="E28" s="84"/>
      <c r="F28" s="84"/>
      <c r="G28" s="90"/>
      <c r="H28" s="90"/>
      <c r="I28" s="90"/>
      <c r="J28" s="27">
        <f t="shared" si="3"/>
        <v>0</v>
      </c>
      <c r="K28" s="27">
        <f t="shared" si="3"/>
        <v>0</v>
      </c>
      <c r="L28" s="27">
        <f t="shared" si="3"/>
        <v>0</v>
      </c>
      <c r="M28" s="126"/>
      <c r="N28" s="126"/>
      <c r="O28" s="165"/>
      <c r="P28" s="155"/>
      <c r="Q28" s="155"/>
      <c r="R28" s="155"/>
      <c r="S28" s="43"/>
      <c r="T28" s="43"/>
      <c r="U28" s="43"/>
      <c r="V28" s="27">
        <f t="shared" si="4"/>
        <v>0</v>
      </c>
      <c r="W28" s="27">
        <f t="shared" si="1"/>
        <v>0</v>
      </c>
      <c r="X28" s="27">
        <f t="shared" si="1"/>
        <v>0</v>
      </c>
      <c r="Y28" s="155"/>
      <c r="Z28" s="155"/>
      <c r="AA28" s="15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155">
        <f t="shared" si="5"/>
        <v>0</v>
      </c>
      <c r="AR28" s="155">
        <f t="shared" si="5"/>
        <v>0</v>
      </c>
      <c r="AS28" s="155">
        <f t="shared" si="5"/>
        <v>0</v>
      </c>
      <c r="AT28" s="67" t="s">
        <v>23</v>
      </c>
      <c r="AU28" s="215" t="s">
        <v>40</v>
      </c>
      <c r="AV28" s="54"/>
      <c r="AW28" s="12"/>
    </row>
    <row r="29" spans="1:49" ht="21.95" customHeight="1">
      <c r="A29" s="53" t="s">
        <v>27</v>
      </c>
      <c r="B29" s="214"/>
      <c r="C29" s="148" t="s">
        <v>24</v>
      </c>
      <c r="D29" s="85"/>
      <c r="E29" s="85"/>
      <c r="F29" s="85"/>
      <c r="G29" s="91"/>
      <c r="H29" s="91"/>
      <c r="I29" s="91"/>
      <c r="J29" s="204">
        <f t="shared" si="3"/>
        <v>0</v>
      </c>
      <c r="K29" s="204">
        <f t="shared" si="3"/>
        <v>0</v>
      </c>
      <c r="L29" s="204">
        <f t="shared" si="3"/>
        <v>0</v>
      </c>
      <c r="M29" s="127"/>
      <c r="N29" s="127"/>
      <c r="O29" s="166"/>
      <c r="P29" s="156"/>
      <c r="Q29" s="156"/>
      <c r="R29" s="156"/>
      <c r="S29" s="124"/>
      <c r="T29" s="44"/>
      <c r="U29" s="44"/>
      <c r="V29" s="204">
        <f t="shared" si="4"/>
        <v>0</v>
      </c>
      <c r="W29" s="204">
        <f t="shared" si="1"/>
        <v>0</v>
      </c>
      <c r="X29" s="204">
        <f t="shared" si="1"/>
        <v>0</v>
      </c>
      <c r="Y29" s="156"/>
      <c r="Z29" s="156"/>
      <c r="AA29" s="15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0">
        <f t="shared" si="5"/>
        <v>0</v>
      </c>
      <c r="AR29" s="50">
        <f t="shared" si="5"/>
        <v>0</v>
      </c>
      <c r="AS29" s="50">
        <f t="shared" si="5"/>
        <v>0</v>
      </c>
      <c r="AT29" s="62" t="s">
        <v>24</v>
      </c>
      <c r="AU29" s="216"/>
      <c r="AV29" s="54" t="s">
        <v>27</v>
      </c>
      <c r="AW29" s="12"/>
    </row>
    <row r="30" spans="1:49" ht="21.95" customHeight="1">
      <c r="A30" s="53"/>
      <c r="B30" s="213" t="s">
        <v>41</v>
      </c>
      <c r="C30" s="149" t="s">
        <v>23</v>
      </c>
      <c r="D30" s="84">
        <v>44</v>
      </c>
      <c r="E30" s="84">
        <v>12.663</v>
      </c>
      <c r="F30" s="84">
        <v>15696.132895592496</v>
      </c>
      <c r="G30" s="90">
        <v>69</v>
      </c>
      <c r="H30" s="90">
        <v>15.4732</v>
      </c>
      <c r="I30" s="90">
        <v>22596.365000000002</v>
      </c>
      <c r="J30" s="27">
        <f t="shared" si="3"/>
        <v>113</v>
      </c>
      <c r="K30" s="27">
        <f t="shared" si="3"/>
        <v>28.136200000000002</v>
      </c>
      <c r="L30" s="27">
        <f t="shared" si="3"/>
        <v>38292.497895592496</v>
      </c>
      <c r="M30" s="126"/>
      <c r="N30" s="126"/>
      <c r="O30" s="165"/>
      <c r="P30" s="155"/>
      <c r="Q30" s="155"/>
      <c r="R30" s="155"/>
      <c r="S30" s="157"/>
      <c r="T30" s="43"/>
      <c r="U30" s="43"/>
      <c r="V30" s="27">
        <f t="shared" si="4"/>
        <v>0</v>
      </c>
      <c r="W30" s="27">
        <f t="shared" si="1"/>
        <v>0</v>
      </c>
      <c r="X30" s="27">
        <f t="shared" si="1"/>
        <v>0</v>
      </c>
      <c r="Y30" s="155">
        <v>44</v>
      </c>
      <c r="Z30" s="155">
        <v>16.0106</v>
      </c>
      <c r="AA30" s="155">
        <v>3152.3119999999999</v>
      </c>
      <c r="AB30" s="27">
        <v>167</v>
      </c>
      <c r="AC30" s="27">
        <v>1.8891</v>
      </c>
      <c r="AD30" s="27">
        <v>1353.87</v>
      </c>
      <c r="AE30" s="27"/>
      <c r="AF30" s="27"/>
      <c r="AG30" s="27"/>
      <c r="AH30" s="27">
        <v>82</v>
      </c>
      <c r="AI30" s="27">
        <v>12.672000000000001</v>
      </c>
      <c r="AJ30" s="27">
        <v>15855.901</v>
      </c>
      <c r="AK30" s="27">
        <v>596</v>
      </c>
      <c r="AL30" s="27">
        <v>22.3355</v>
      </c>
      <c r="AM30" s="27">
        <v>20339.38</v>
      </c>
      <c r="AN30" s="27">
        <v>337</v>
      </c>
      <c r="AO30" s="27">
        <v>23.395</v>
      </c>
      <c r="AP30" s="27">
        <v>20804.572</v>
      </c>
      <c r="AQ30" s="155">
        <f t="shared" si="5"/>
        <v>1339</v>
      </c>
      <c r="AR30" s="155">
        <f t="shared" si="5"/>
        <v>104.43839999999999</v>
      </c>
      <c r="AS30" s="155">
        <f t="shared" si="5"/>
        <v>99798.532895592492</v>
      </c>
      <c r="AT30" s="34" t="s">
        <v>23</v>
      </c>
      <c r="AU30" s="215" t="s">
        <v>41</v>
      </c>
      <c r="AV30" s="30"/>
      <c r="AW30" s="12"/>
    </row>
    <row r="31" spans="1:49" ht="21.95" customHeight="1">
      <c r="A31" s="28"/>
      <c r="B31" s="214"/>
      <c r="C31" s="148" t="s">
        <v>24</v>
      </c>
      <c r="D31" s="85"/>
      <c r="E31" s="85"/>
      <c r="F31" s="85"/>
      <c r="G31" s="91"/>
      <c r="H31" s="91"/>
      <c r="I31" s="91"/>
      <c r="J31" s="204">
        <f t="shared" si="3"/>
        <v>0</v>
      </c>
      <c r="K31" s="204">
        <f t="shared" si="3"/>
        <v>0</v>
      </c>
      <c r="L31" s="204">
        <f t="shared" si="3"/>
        <v>0</v>
      </c>
      <c r="M31" s="127"/>
      <c r="N31" s="127"/>
      <c r="O31" s="166"/>
      <c r="P31" s="156"/>
      <c r="Q31" s="156"/>
      <c r="R31" s="156"/>
      <c r="S31" s="44"/>
      <c r="T31" s="44"/>
      <c r="U31" s="44"/>
      <c r="V31" s="204">
        <f t="shared" si="4"/>
        <v>0</v>
      </c>
      <c r="W31" s="204">
        <f t="shared" si="1"/>
        <v>0</v>
      </c>
      <c r="X31" s="204">
        <f t="shared" si="1"/>
        <v>0</v>
      </c>
      <c r="Y31" s="156"/>
      <c r="Z31" s="156"/>
      <c r="AA31" s="15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0">
        <f t="shared" si="5"/>
        <v>0</v>
      </c>
      <c r="AR31" s="50">
        <f t="shared" si="5"/>
        <v>0</v>
      </c>
      <c r="AS31" s="50">
        <f t="shared" si="5"/>
        <v>0</v>
      </c>
      <c r="AT31" s="61" t="s">
        <v>24</v>
      </c>
      <c r="AU31" s="216"/>
      <c r="AV31" s="29"/>
      <c r="AW31" s="12"/>
    </row>
    <row r="32" spans="1:49" ht="21.95" customHeight="1">
      <c r="A32" s="53" t="s">
        <v>42</v>
      </c>
      <c r="B32" s="213" t="s">
        <v>43</v>
      </c>
      <c r="C32" s="149" t="s">
        <v>23</v>
      </c>
      <c r="D32" s="84"/>
      <c r="E32" s="84"/>
      <c r="F32" s="84"/>
      <c r="G32" s="90"/>
      <c r="H32" s="90"/>
      <c r="I32" s="90"/>
      <c r="J32" s="27">
        <f t="shared" si="3"/>
        <v>0</v>
      </c>
      <c r="K32" s="27">
        <f t="shared" si="3"/>
        <v>0</v>
      </c>
      <c r="L32" s="27">
        <f t="shared" si="3"/>
        <v>0</v>
      </c>
      <c r="M32" s="126">
        <v>121</v>
      </c>
      <c r="N32" s="126">
        <v>174.98779999999999</v>
      </c>
      <c r="O32" s="165">
        <v>17303.819</v>
      </c>
      <c r="P32" s="155">
        <v>170</v>
      </c>
      <c r="Q32" s="155">
        <v>1588.8648000000001</v>
      </c>
      <c r="R32" s="155">
        <v>236929.01800000001</v>
      </c>
      <c r="S32" s="43"/>
      <c r="T32" s="43"/>
      <c r="U32" s="43"/>
      <c r="V32" s="27">
        <f t="shared" si="4"/>
        <v>170</v>
      </c>
      <c r="W32" s="27">
        <f t="shared" si="1"/>
        <v>1588.8648000000001</v>
      </c>
      <c r="X32" s="27">
        <f t="shared" si="1"/>
        <v>236929.01800000001</v>
      </c>
      <c r="Y32" s="155">
        <v>137</v>
      </c>
      <c r="Z32" s="155">
        <v>1272.9323999999999</v>
      </c>
      <c r="AA32" s="155">
        <v>241616.185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>
        <v>14</v>
      </c>
      <c r="AL32" s="27">
        <v>0.1046</v>
      </c>
      <c r="AM32" s="27">
        <v>85.754999999999995</v>
      </c>
      <c r="AN32" s="27"/>
      <c r="AO32" s="27"/>
      <c r="AP32" s="27"/>
      <c r="AQ32" s="155">
        <f t="shared" si="5"/>
        <v>442</v>
      </c>
      <c r="AR32" s="155">
        <f t="shared" si="5"/>
        <v>3036.8896</v>
      </c>
      <c r="AS32" s="155">
        <f t="shared" si="5"/>
        <v>495934.777</v>
      </c>
      <c r="AT32" s="58" t="s">
        <v>23</v>
      </c>
      <c r="AU32" s="215" t="s">
        <v>43</v>
      </c>
      <c r="AV32" s="54" t="s">
        <v>42</v>
      </c>
      <c r="AW32" s="12"/>
    </row>
    <row r="33" spans="1:49" ht="21.95" customHeight="1">
      <c r="A33" s="53" t="s">
        <v>44</v>
      </c>
      <c r="B33" s="214"/>
      <c r="C33" s="148" t="s">
        <v>24</v>
      </c>
      <c r="D33" s="85"/>
      <c r="E33" s="85"/>
      <c r="F33" s="85"/>
      <c r="G33" s="91"/>
      <c r="H33" s="91"/>
      <c r="I33" s="91"/>
      <c r="J33" s="204">
        <f t="shared" si="3"/>
        <v>0</v>
      </c>
      <c r="K33" s="204">
        <f t="shared" si="3"/>
        <v>0</v>
      </c>
      <c r="L33" s="204">
        <f t="shared" si="3"/>
        <v>0</v>
      </c>
      <c r="M33" s="127"/>
      <c r="N33" s="127"/>
      <c r="O33" s="166"/>
      <c r="P33" s="156"/>
      <c r="Q33" s="156"/>
      <c r="R33" s="156"/>
      <c r="S33" s="44"/>
      <c r="T33" s="44"/>
      <c r="U33" s="44"/>
      <c r="V33" s="204">
        <f t="shared" si="4"/>
        <v>0</v>
      </c>
      <c r="W33" s="204">
        <f t="shared" si="1"/>
        <v>0</v>
      </c>
      <c r="X33" s="204">
        <f t="shared" si="1"/>
        <v>0</v>
      </c>
      <c r="Y33" s="156"/>
      <c r="Z33" s="156"/>
      <c r="AA33" s="15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0">
        <f t="shared" si="5"/>
        <v>0</v>
      </c>
      <c r="AR33" s="50">
        <f t="shared" si="5"/>
        <v>0</v>
      </c>
      <c r="AS33" s="50">
        <f t="shared" si="5"/>
        <v>0</v>
      </c>
      <c r="AT33" s="62" t="s">
        <v>24</v>
      </c>
      <c r="AU33" s="216"/>
      <c r="AV33" s="54" t="s">
        <v>44</v>
      </c>
      <c r="AW33" s="12"/>
    </row>
    <row r="34" spans="1:49" ht="21.95" customHeight="1">
      <c r="A34" s="53" t="s">
        <v>25</v>
      </c>
      <c r="B34" s="213" t="s">
        <v>45</v>
      </c>
      <c r="C34" s="149" t="s">
        <v>23</v>
      </c>
      <c r="D34" s="84"/>
      <c r="E34" s="84"/>
      <c r="F34" s="84"/>
      <c r="G34" s="90">
        <v>9</v>
      </c>
      <c r="H34" s="90">
        <v>0.40429999999999999</v>
      </c>
      <c r="I34" s="90">
        <v>464.858</v>
      </c>
      <c r="J34" s="27">
        <f t="shared" si="3"/>
        <v>9</v>
      </c>
      <c r="K34" s="27">
        <f t="shared" si="3"/>
        <v>0.40429999999999999</v>
      </c>
      <c r="L34" s="27">
        <f t="shared" si="3"/>
        <v>464.858</v>
      </c>
      <c r="M34" s="126">
        <v>78</v>
      </c>
      <c r="N34" s="126">
        <v>18.2775</v>
      </c>
      <c r="O34" s="165">
        <v>2771.7</v>
      </c>
      <c r="P34" s="155"/>
      <c r="Q34" s="155"/>
      <c r="R34" s="155"/>
      <c r="S34" s="43"/>
      <c r="T34" s="43"/>
      <c r="U34" s="43"/>
      <c r="V34" s="27">
        <f t="shared" si="4"/>
        <v>0</v>
      </c>
      <c r="W34" s="27">
        <f t="shared" si="1"/>
        <v>0</v>
      </c>
      <c r="X34" s="27">
        <f t="shared" si="1"/>
        <v>0</v>
      </c>
      <c r="Y34" s="155"/>
      <c r="Z34" s="155"/>
      <c r="AA34" s="155"/>
      <c r="AB34" s="27">
        <v>184</v>
      </c>
      <c r="AC34" s="27">
        <v>36.321800000000003</v>
      </c>
      <c r="AD34" s="27">
        <v>3561.183</v>
      </c>
      <c r="AE34" s="27"/>
      <c r="AF34" s="27"/>
      <c r="AG34" s="27"/>
      <c r="AH34" s="27">
        <v>12</v>
      </c>
      <c r="AI34" s="27">
        <v>4.2179000000000002</v>
      </c>
      <c r="AJ34" s="27">
        <v>1765.7090000000001</v>
      </c>
      <c r="AK34" s="27"/>
      <c r="AL34" s="27"/>
      <c r="AM34" s="27"/>
      <c r="AN34" s="27">
        <v>4</v>
      </c>
      <c r="AO34" s="27">
        <v>2.29E-2</v>
      </c>
      <c r="AP34" s="27">
        <v>14.715</v>
      </c>
      <c r="AQ34" s="155">
        <f t="shared" si="5"/>
        <v>287</v>
      </c>
      <c r="AR34" s="155">
        <f t="shared" si="5"/>
        <v>59.244400000000006</v>
      </c>
      <c r="AS34" s="155">
        <f t="shared" si="5"/>
        <v>8578.1650000000009</v>
      </c>
      <c r="AT34" s="67" t="s">
        <v>23</v>
      </c>
      <c r="AU34" s="215" t="s">
        <v>45</v>
      </c>
      <c r="AV34" s="54" t="s">
        <v>25</v>
      </c>
      <c r="AW34" s="12"/>
    </row>
    <row r="35" spans="1:49" ht="21.95" customHeight="1">
      <c r="A35" s="28" t="s">
        <v>27</v>
      </c>
      <c r="B35" s="214"/>
      <c r="C35" s="148" t="s">
        <v>24</v>
      </c>
      <c r="D35" s="85"/>
      <c r="E35" s="85"/>
      <c r="F35" s="85"/>
      <c r="G35" s="91"/>
      <c r="H35" s="91"/>
      <c r="I35" s="91"/>
      <c r="J35" s="204">
        <f t="shared" si="3"/>
        <v>0</v>
      </c>
      <c r="K35" s="204">
        <f t="shared" si="3"/>
        <v>0</v>
      </c>
      <c r="L35" s="204">
        <f t="shared" si="3"/>
        <v>0</v>
      </c>
      <c r="M35" s="127">
        <v>1</v>
      </c>
      <c r="N35" s="127">
        <v>1.0173000000000001</v>
      </c>
      <c r="O35" s="166">
        <v>74.042000000000002</v>
      </c>
      <c r="P35" s="156"/>
      <c r="Q35" s="156"/>
      <c r="R35" s="156"/>
      <c r="S35" s="44"/>
      <c r="T35" s="44"/>
      <c r="U35" s="44"/>
      <c r="V35" s="204">
        <f t="shared" si="4"/>
        <v>0</v>
      </c>
      <c r="W35" s="204">
        <f t="shared" si="1"/>
        <v>0</v>
      </c>
      <c r="X35" s="204">
        <f t="shared" si="1"/>
        <v>0</v>
      </c>
      <c r="Y35" s="156"/>
      <c r="Z35" s="156"/>
      <c r="AA35" s="15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0">
        <f t="shared" si="5"/>
        <v>1</v>
      </c>
      <c r="AR35" s="50">
        <f t="shared" si="5"/>
        <v>1.0173000000000001</v>
      </c>
      <c r="AS35" s="50">
        <f t="shared" si="5"/>
        <v>74.042000000000002</v>
      </c>
      <c r="AT35" s="24" t="s">
        <v>24</v>
      </c>
      <c r="AU35" s="216"/>
      <c r="AV35" s="29" t="s">
        <v>27</v>
      </c>
      <c r="AW35" s="12"/>
    </row>
    <row r="36" spans="1:49" ht="21.95" customHeight="1">
      <c r="A36" s="53" t="s">
        <v>46</v>
      </c>
      <c r="B36" s="213" t="s">
        <v>47</v>
      </c>
      <c r="C36" s="149" t="s">
        <v>23</v>
      </c>
      <c r="D36" s="84"/>
      <c r="E36" s="84"/>
      <c r="F36" s="84"/>
      <c r="G36" s="90"/>
      <c r="H36" s="90"/>
      <c r="I36" s="90"/>
      <c r="J36" s="27">
        <f t="shared" si="3"/>
        <v>0</v>
      </c>
      <c r="K36" s="27">
        <f t="shared" si="3"/>
        <v>0</v>
      </c>
      <c r="L36" s="27">
        <f t="shared" si="3"/>
        <v>0</v>
      </c>
      <c r="M36" s="126"/>
      <c r="N36" s="126"/>
      <c r="O36" s="165"/>
      <c r="P36" s="155"/>
      <c r="Q36" s="155"/>
      <c r="R36" s="155"/>
      <c r="S36" s="43"/>
      <c r="T36" s="43"/>
      <c r="U36" s="43"/>
      <c r="V36" s="27">
        <f t="shared" si="4"/>
        <v>0</v>
      </c>
      <c r="W36" s="27">
        <f t="shared" si="1"/>
        <v>0</v>
      </c>
      <c r="X36" s="27">
        <f t="shared" si="1"/>
        <v>0</v>
      </c>
      <c r="Y36" s="155"/>
      <c r="Z36" s="155"/>
      <c r="AA36" s="155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155">
        <f t="shared" si="5"/>
        <v>0</v>
      </c>
      <c r="AR36" s="155">
        <f t="shared" si="5"/>
        <v>0</v>
      </c>
      <c r="AS36" s="155">
        <f t="shared" si="5"/>
        <v>0</v>
      </c>
      <c r="AT36" s="34" t="s">
        <v>23</v>
      </c>
      <c r="AU36" s="215" t="s">
        <v>47</v>
      </c>
      <c r="AV36" s="54" t="s">
        <v>46</v>
      </c>
      <c r="AW36" s="12"/>
    </row>
    <row r="37" spans="1:49" ht="21.95" customHeight="1">
      <c r="A37" s="53" t="s">
        <v>25</v>
      </c>
      <c r="B37" s="214"/>
      <c r="C37" s="148" t="s">
        <v>24</v>
      </c>
      <c r="D37" s="85"/>
      <c r="E37" s="85"/>
      <c r="F37" s="85"/>
      <c r="G37" s="91"/>
      <c r="H37" s="91"/>
      <c r="I37" s="91"/>
      <c r="J37" s="204">
        <f t="shared" si="3"/>
        <v>0</v>
      </c>
      <c r="K37" s="204">
        <f t="shared" si="3"/>
        <v>0</v>
      </c>
      <c r="L37" s="204">
        <f t="shared" si="3"/>
        <v>0</v>
      </c>
      <c r="M37" s="127"/>
      <c r="N37" s="127"/>
      <c r="O37" s="166"/>
      <c r="P37" s="156"/>
      <c r="Q37" s="156"/>
      <c r="R37" s="156"/>
      <c r="S37" s="44"/>
      <c r="T37" s="44"/>
      <c r="U37" s="44"/>
      <c r="V37" s="204">
        <f t="shared" si="4"/>
        <v>0</v>
      </c>
      <c r="W37" s="204">
        <f t="shared" si="1"/>
        <v>0</v>
      </c>
      <c r="X37" s="204">
        <f t="shared" si="1"/>
        <v>0</v>
      </c>
      <c r="Y37" s="156"/>
      <c r="Z37" s="156"/>
      <c r="AA37" s="15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50">
        <f t="shared" si="5"/>
        <v>0</v>
      </c>
      <c r="AR37" s="50">
        <f t="shared" si="5"/>
        <v>0</v>
      </c>
      <c r="AS37" s="50">
        <f t="shared" si="5"/>
        <v>0</v>
      </c>
      <c r="AT37" s="66" t="s">
        <v>24</v>
      </c>
      <c r="AU37" s="216"/>
      <c r="AV37" s="54" t="s">
        <v>25</v>
      </c>
      <c r="AW37" s="12"/>
    </row>
    <row r="38" spans="1:49" ht="21.95" customHeight="1">
      <c r="A38" s="53" t="s">
        <v>27</v>
      </c>
      <c r="B38" s="213" t="s">
        <v>48</v>
      </c>
      <c r="C38" s="149" t="s">
        <v>23</v>
      </c>
      <c r="D38" s="84">
        <v>7</v>
      </c>
      <c r="E38" s="84">
        <v>1.4359999999999999</v>
      </c>
      <c r="F38" s="84">
        <v>1093.0028959269414</v>
      </c>
      <c r="G38" s="90"/>
      <c r="H38" s="90"/>
      <c r="I38" s="90"/>
      <c r="J38" s="27">
        <f t="shared" si="3"/>
        <v>7</v>
      </c>
      <c r="K38" s="27">
        <f t="shared" si="3"/>
        <v>1.4359999999999999</v>
      </c>
      <c r="L38" s="27">
        <f t="shared" si="3"/>
        <v>1093.0028959269414</v>
      </c>
      <c r="M38" s="126"/>
      <c r="N38" s="126"/>
      <c r="O38" s="165"/>
      <c r="P38" s="155"/>
      <c r="Q38" s="155"/>
      <c r="R38" s="155"/>
      <c r="S38" s="43"/>
      <c r="T38" s="43"/>
      <c r="U38" s="43"/>
      <c r="V38" s="27">
        <f t="shared" si="4"/>
        <v>0</v>
      </c>
      <c r="W38" s="27">
        <f t="shared" si="1"/>
        <v>0</v>
      </c>
      <c r="X38" s="27">
        <f t="shared" si="1"/>
        <v>0</v>
      </c>
      <c r="Y38" s="155"/>
      <c r="Z38" s="155"/>
      <c r="AA38" s="155"/>
      <c r="AB38" s="27">
        <v>16</v>
      </c>
      <c r="AC38" s="27">
        <v>0.77969999999999995</v>
      </c>
      <c r="AD38" s="27">
        <v>170.334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155">
        <f t="shared" si="5"/>
        <v>23</v>
      </c>
      <c r="AR38" s="155">
        <f t="shared" si="5"/>
        <v>2.2157</v>
      </c>
      <c r="AS38" s="155">
        <f t="shared" si="5"/>
        <v>1263.3368959269415</v>
      </c>
      <c r="AT38" s="34" t="s">
        <v>23</v>
      </c>
      <c r="AU38" s="215" t="s">
        <v>48</v>
      </c>
      <c r="AV38" s="54" t="s">
        <v>27</v>
      </c>
      <c r="AW38" s="12"/>
    </row>
    <row r="39" spans="1:49" ht="21.95" customHeight="1">
      <c r="A39" s="28" t="s">
        <v>49</v>
      </c>
      <c r="B39" s="214"/>
      <c r="C39" s="148" t="s">
        <v>24</v>
      </c>
      <c r="D39" s="85"/>
      <c r="E39" s="85"/>
      <c r="F39" s="85"/>
      <c r="G39" s="91"/>
      <c r="H39" s="91"/>
      <c r="I39" s="91"/>
      <c r="J39" s="204">
        <f t="shared" si="3"/>
        <v>0</v>
      </c>
      <c r="K39" s="204">
        <f t="shared" si="3"/>
        <v>0</v>
      </c>
      <c r="L39" s="204">
        <f t="shared" si="3"/>
        <v>0</v>
      </c>
      <c r="M39" s="127"/>
      <c r="N39" s="127"/>
      <c r="O39" s="166"/>
      <c r="P39" s="156"/>
      <c r="Q39" s="156"/>
      <c r="R39" s="156"/>
      <c r="S39" s="44"/>
      <c r="T39" s="44"/>
      <c r="U39" s="44"/>
      <c r="V39" s="204">
        <f t="shared" si="4"/>
        <v>0</v>
      </c>
      <c r="W39" s="204">
        <f t="shared" si="1"/>
        <v>0</v>
      </c>
      <c r="X39" s="204">
        <f t="shared" si="1"/>
        <v>0</v>
      </c>
      <c r="Y39" s="156"/>
      <c r="Z39" s="156"/>
      <c r="AA39" s="15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0">
        <f t="shared" si="5"/>
        <v>0</v>
      </c>
      <c r="AR39" s="50">
        <f t="shared" si="5"/>
        <v>0</v>
      </c>
      <c r="AS39" s="50">
        <f t="shared" si="5"/>
        <v>0</v>
      </c>
      <c r="AT39" s="61" t="s">
        <v>24</v>
      </c>
      <c r="AU39" s="216"/>
      <c r="AV39" s="29" t="s">
        <v>49</v>
      </c>
      <c r="AW39" s="12"/>
    </row>
    <row r="40" spans="1:49" ht="21.95" customHeight="1">
      <c r="A40" s="53"/>
      <c r="B40" s="213" t="s">
        <v>50</v>
      </c>
      <c r="C40" s="149" t="s">
        <v>23</v>
      </c>
      <c r="D40" s="84"/>
      <c r="E40" s="84"/>
      <c r="F40" s="84"/>
      <c r="G40" s="90"/>
      <c r="H40" s="90"/>
      <c r="I40" s="90"/>
      <c r="J40" s="27">
        <f t="shared" si="3"/>
        <v>0</v>
      </c>
      <c r="K40" s="27">
        <f t="shared" si="3"/>
        <v>0</v>
      </c>
      <c r="L40" s="27">
        <f t="shared" si="3"/>
        <v>0</v>
      </c>
      <c r="M40" s="126"/>
      <c r="N40" s="126"/>
      <c r="O40" s="165"/>
      <c r="P40" s="155"/>
      <c r="Q40" s="155"/>
      <c r="R40" s="155"/>
      <c r="S40" s="43"/>
      <c r="T40" s="43"/>
      <c r="U40" s="43"/>
      <c r="V40" s="27">
        <f t="shared" si="4"/>
        <v>0</v>
      </c>
      <c r="W40" s="27">
        <f t="shared" si="1"/>
        <v>0</v>
      </c>
      <c r="X40" s="27">
        <f t="shared" si="1"/>
        <v>0</v>
      </c>
      <c r="Y40" s="155"/>
      <c r="Z40" s="155"/>
      <c r="AA40" s="155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155">
        <f t="shared" si="5"/>
        <v>0</v>
      </c>
      <c r="AR40" s="155">
        <f t="shared" si="5"/>
        <v>0</v>
      </c>
      <c r="AS40" s="155">
        <f t="shared" si="5"/>
        <v>0</v>
      </c>
      <c r="AT40" s="58" t="s">
        <v>23</v>
      </c>
      <c r="AU40" s="215" t="s">
        <v>50</v>
      </c>
      <c r="AV40" s="54"/>
      <c r="AW40" s="12"/>
    </row>
    <row r="41" spans="1:49" ht="21.95" customHeight="1">
      <c r="A41" s="53" t="s">
        <v>51</v>
      </c>
      <c r="B41" s="214"/>
      <c r="C41" s="148" t="s">
        <v>24</v>
      </c>
      <c r="D41" s="85"/>
      <c r="E41" s="85"/>
      <c r="F41" s="85"/>
      <c r="G41" s="91"/>
      <c r="H41" s="91"/>
      <c r="I41" s="91"/>
      <c r="J41" s="204">
        <f t="shared" si="3"/>
        <v>0</v>
      </c>
      <c r="K41" s="204">
        <f t="shared" si="3"/>
        <v>0</v>
      </c>
      <c r="L41" s="204">
        <f t="shared" si="3"/>
        <v>0</v>
      </c>
      <c r="M41" s="127"/>
      <c r="N41" s="127"/>
      <c r="O41" s="166"/>
      <c r="P41" s="156"/>
      <c r="Q41" s="156"/>
      <c r="R41" s="156"/>
      <c r="S41" s="124"/>
      <c r="T41" s="44"/>
      <c r="U41" s="44"/>
      <c r="V41" s="204">
        <f t="shared" si="4"/>
        <v>0</v>
      </c>
      <c r="W41" s="204">
        <f t="shared" si="1"/>
        <v>0</v>
      </c>
      <c r="X41" s="204">
        <f t="shared" si="1"/>
        <v>0</v>
      </c>
      <c r="Y41" s="156"/>
      <c r="Z41" s="156"/>
      <c r="AA41" s="15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0">
        <f t="shared" si="5"/>
        <v>0</v>
      </c>
      <c r="AR41" s="50">
        <f t="shared" si="5"/>
        <v>0</v>
      </c>
      <c r="AS41" s="50">
        <f t="shared" si="5"/>
        <v>0</v>
      </c>
      <c r="AT41" s="62" t="s">
        <v>24</v>
      </c>
      <c r="AU41" s="216"/>
      <c r="AV41" s="54" t="s">
        <v>51</v>
      </c>
      <c r="AW41" s="12"/>
    </row>
    <row r="42" spans="1:49" ht="21.95" customHeight="1">
      <c r="A42" s="53"/>
      <c r="B42" s="213" t="s">
        <v>52</v>
      </c>
      <c r="C42" s="149" t="s">
        <v>23</v>
      </c>
      <c r="D42" s="84">
        <v>0</v>
      </c>
      <c r="E42" s="84">
        <v>0</v>
      </c>
      <c r="F42" s="84">
        <v>0</v>
      </c>
      <c r="G42" s="90"/>
      <c r="H42" s="90"/>
      <c r="I42" s="90"/>
      <c r="J42" s="27">
        <f t="shared" si="3"/>
        <v>0</v>
      </c>
      <c r="K42" s="27">
        <f t="shared" si="3"/>
        <v>0</v>
      </c>
      <c r="L42" s="27">
        <f t="shared" si="3"/>
        <v>0</v>
      </c>
      <c r="M42" s="126">
        <v>6</v>
      </c>
      <c r="N42" s="126">
        <v>231.55289999999999</v>
      </c>
      <c r="O42" s="165">
        <v>42734.771000000001</v>
      </c>
      <c r="P42" s="155"/>
      <c r="Q42" s="155"/>
      <c r="R42" s="155"/>
      <c r="S42" s="157"/>
      <c r="T42" s="43"/>
      <c r="U42" s="43"/>
      <c r="V42" s="27">
        <f t="shared" si="4"/>
        <v>0</v>
      </c>
      <c r="W42" s="27">
        <f t="shared" si="1"/>
        <v>0</v>
      </c>
      <c r="X42" s="27">
        <f t="shared" si="1"/>
        <v>0</v>
      </c>
      <c r="Y42" s="155"/>
      <c r="Z42" s="155"/>
      <c r="AA42" s="155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155">
        <f t="shared" si="5"/>
        <v>6</v>
      </c>
      <c r="AR42" s="155">
        <f t="shared" si="5"/>
        <v>231.55289999999999</v>
      </c>
      <c r="AS42" s="155">
        <f t="shared" si="5"/>
        <v>42734.771000000001</v>
      </c>
      <c r="AT42" s="34" t="s">
        <v>23</v>
      </c>
      <c r="AU42" s="215" t="s">
        <v>52</v>
      </c>
      <c r="AV42" s="54"/>
      <c r="AW42" s="12"/>
    </row>
    <row r="43" spans="1:49" ht="21.95" customHeight="1">
      <c r="A43" s="53" t="s">
        <v>53</v>
      </c>
      <c r="B43" s="214"/>
      <c r="C43" s="148" t="s">
        <v>24</v>
      </c>
      <c r="D43" s="85">
        <v>7</v>
      </c>
      <c r="E43" s="85">
        <v>62.866399999999999</v>
      </c>
      <c r="F43" s="85">
        <v>41429.187731215592</v>
      </c>
      <c r="G43" s="91">
        <v>11</v>
      </c>
      <c r="H43" s="91">
        <v>118.3852</v>
      </c>
      <c r="I43" s="91">
        <v>67612.229000000007</v>
      </c>
      <c r="J43" s="204">
        <f t="shared" si="3"/>
        <v>18</v>
      </c>
      <c r="K43" s="204">
        <f t="shared" si="3"/>
        <v>181.2516</v>
      </c>
      <c r="L43" s="204">
        <f t="shared" si="3"/>
        <v>109041.41673121561</v>
      </c>
      <c r="M43" s="127">
        <v>5</v>
      </c>
      <c r="N43" s="127">
        <v>115.0526</v>
      </c>
      <c r="O43" s="166">
        <v>21918.915000000001</v>
      </c>
      <c r="P43" s="156"/>
      <c r="Q43" s="156"/>
      <c r="R43" s="156"/>
      <c r="S43" s="44"/>
      <c r="T43" s="44"/>
      <c r="U43" s="44"/>
      <c r="V43" s="204">
        <f t="shared" si="4"/>
        <v>0</v>
      </c>
      <c r="W43" s="204">
        <f t="shared" si="1"/>
        <v>0</v>
      </c>
      <c r="X43" s="204">
        <f t="shared" si="1"/>
        <v>0</v>
      </c>
      <c r="Y43" s="156"/>
      <c r="Z43" s="156"/>
      <c r="AA43" s="15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0">
        <f t="shared" si="5"/>
        <v>23</v>
      </c>
      <c r="AR43" s="50">
        <f t="shared" si="5"/>
        <v>296.30419999999998</v>
      </c>
      <c r="AS43" s="50">
        <f t="shared" si="5"/>
        <v>130960.33173121561</v>
      </c>
      <c r="AT43" s="66" t="s">
        <v>24</v>
      </c>
      <c r="AU43" s="216"/>
      <c r="AV43" s="54" t="s">
        <v>53</v>
      </c>
      <c r="AW43" s="12"/>
    </row>
    <row r="44" spans="1:49" ht="21.95" customHeight="1">
      <c r="A44" s="53"/>
      <c r="B44" s="213" t="s">
        <v>54</v>
      </c>
      <c r="C44" s="149" t="s">
        <v>23</v>
      </c>
      <c r="D44" s="84"/>
      <c r="E44" s="84"/>
      <c r="F44" s="84"/>
      <c r="G44" s="90"/>
      <c r="H44" s="90"/>
      <c r="I44" s="90"/>
      <c r="J44" s="27">
        <f t="shared" si="3"/>
        <v>0</v>
      </c>
      <c r="K44" s="27">
        <f t="shared" si="3"/>
        <v>0</v>
      </c>
      <c r="L44" s="27">
        <f t="shared" si="3"/>
        <v>0</v>
      </c>
      <c r="M44" s="126"/>
      <c r="N44" s="126"/>
      <c r="O44" s="165"/>
      <c r="P44" s="155"/>
      <c r="Q44" s="155"/>
      <c r="R44" s="155"/>
      <c r="S44" s="43"/>
      <c r="T44" s="43"/>
      <c r="U44" s="43"/>
      <c r="V44" s="27">
        <f t="shared" si="4"/>
        <v>0</v>
      </c>
      <c r="W44" s="27">
        <f t="shared" si="1"/>
        <v>0</v>
      </c>
      <c r="X44" s="27">
        <f t="shared" si="1"/>
        <v>0</v>
      </c>
      <c r="Y44" s="155"/>
      <c r="Z44" s="155"/>
      <c r="AA44" s="155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155">
        <f t="shared" si="5"/>
        <v>0</v>
      </c>
      <c r="AR44" s="155">
        <f t="shared" si="5"/>
        <v>0</v>
      </c>
      <c r="AS44" s="155">
        <f t="shared" si="5"/>
        <v>0</v>
      </c>
      <c r="AT44" s="67" t="s">
        <v>23</v>
      </c>
      <c r="AU44" s="215" t="s">
        <v>54</v>
      </c>
      <c r="AV44" s="54"/>
      <c r="AW44" s="12"/>
    </row>
    <row r="45" spans="1:49" ht="21.95" customHeight="1">
      <c r="A45" s="53" t="s">
        <v>27</v>
      </c>
      <c r="B45" s="214"/>
      <c r="C45" s="148" t="s">
        <v>24</v>
      </c>
      <c r="D45" s="85"/>
      <c r="E45" s="85"/>
      <c r="F45" s="85"/>
      <c r="G45" s="91"/>
      <c r="H45" s="91"/>
      <c r="I45" s="91"/>
      <c r="J45" s="204">
        <f t="shared" si="3"/>
        <v>0</v>
      </c>
      <c r="K45" s="204">
        <f t="shared" si="3"/>
        <v>0</v>
      </c>
      <c r="L45" s="204">
        <f t="shared" si="3"/>
        <v>0</v>
      </c>
      <c r="M45" s="127"/>
      <c r="N45" s="127"/>
      <c r="O45" s="166"/>
      <c r="P45" s="156"/>
      <c r="Q45" s="156"/>
      <c r="R45" s="156"/>
      <c r="S45" s="44"/>
      <c r="T45" s="44"/>
      <c r="U45" s="44"/>
      <c r="V45" s="204">
        <f t="shared" si="4"/>
        <v>0</v>
      </c>
      <c r="W45" s="204">
        <f t="shared" si="1"/>
        <v>0</v>
      </c>
      <c r="X45" s="204">
        <f t="shared" si="1"/>
        <v>0</v>
      </c>
      <c r="Y45" s="156"/>
      <c r="Z45" s="156"/>
      <c r="AA45" s="15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50">
        <f t="shared" si="5"/>
        <v>0</v>
      </c>
      <c r="AR45" s="50">
        <f t="shared" si="5"/>
        <v>0</v>
      </c>
      <c r="AS45" s="50">
        <f t="shared" si="5"/>
        <v>0</v>
      </c>
      <c r="AT45" s="62" t="s">
        <v>24</v>
      </c>
      <c r="AU45" s="216"/>
      <c r="AV45" s="31" t="s">
        <v>27</v>
      </c>
      <c r="AW45" s="12"/>
    </row>
    <row r="46" spans="1:49" ht="21.95" customHeight="1">
      <c r="A46" s="53"/>
      <c r="B46" s="213" t="s">
        <v>55</v>
      </c>
      <c r="C46" s="149" t="s">
        <v>23</v>
      </c>
      <c r="D46" s="84"/>
      <c r="E46" s="84"/>
      <c r="F46" s="84"/>
      <c r="G46" s="90"/>
      <c r="H46" s="90"/>
      <c r="I46" s="90"/>
      <c r="J46" s="27">
        <f t="shared" si="3"/>
        <v>0</v>
      </c>
      <c r="K46" s="27">
        <f t="shared" si="3"/>
        <v>0</v>
      </c>
      <c r="L46" s="27">
        <f t="shared" si="3"/>
        <v>0</v>
      </c>
      <c r="M46" s="126"/>
      <c r="N46" s="126"/>
      <c r="O46" s="165"/>
      <c r="P46" s="155"/>
      <c r="Q46" s="155"/>
      <c r="R46" s="155"/>
      <c r="S46" s="43"/>
      <c r="T46" s="43"/>
      <c r="U46" s="43"/>
      <c r="V46" s="27">
        <f t="shared" si="4"/>
        <v>0</v>
      </c>
      <c r="W46" s="27">
        <f t="shared" si="1"/>
        <v>0</v>
      </c>
      <c r="X46" s="27">
        <f t="shared" si="1"/>
        <v>0</v>
      </c>
      <c r="Y46" s="155"/>
      <c r="Z46" s="155"/>
      <c r="AA46" s="155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155">
        <f t="shared" si="5"/>
        <v>0</v>
      </c>
      <c r="AR46" s="155">
        <f t="shared" si="5"/>
        <v>0</v>
      </c>
      <c r="AS46" s="155">
        <f t="shared" si="5"/>
        <v>0</v>
      </c>
      <c r="AT46" s="34" t="s">
        <v>23</v>
      </c>
      <c r="AU46" s="215" t="s">
        <v>55</v>
      </c>
      <c r="AV46" s="31"/>
      <c r="AW46" s="12"/>
    </row>
    <row r="47" spans="1:49" ht="21.95" customHeight="1">
      <c r="A47" s="28"/>
      <c r="B47" s="214"/>
      <c r="C47" s="148" t="s">
        <v>24</v>
      </c>
      <c r="D47" s="85"/>
      <c r="E47" s="85"/>
      <c r="F47" s="85"/>
      <c r="G47" s="91"/>
      <c r="H47" s="91"/>
      <c r="I47" s="91"/>
      <c r="J47" s="204">
        <f t="shared" si="3"/>
        <v>0</v>
      </c>
      <c r="K47" s="204">
        <f t="shared" si="3"/>
        <v>0</v>
      </c>
      <c r="L47" s="204">
        <f t="shared" si="3"/>
        <v>0</v>
      </c>
      <c r="M47" s="127"/>
      <c r="N47" s="127"/>
      <c r="O47" s="166"/>
      <c r="P47" s="156"/>
      <c r="Q47" s="156"/>
      <c r="R47" s="156"/>
      <c r="S47" s="44"/>
      <c r="T47" s="44"/>
      <c r="U47" s="44"/>
      <c r="V47" s="204">
        <f t="shared" si="4"/>
        <v>0</v>
      </c>
      <c r="W47" s="204">
        <f t="shared" si="1"/>
        <v>0</v>
      </c>
      <c r="X47" s="204">
        <f t="shared" si="1"/>
        <v>0</v>
      </c>
      <c r="Y47" s="156"/>
      <c r="Z47" s="156"/>
      <c r="AA47" s="15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0">
        <f t="shared" si="5"/>
        <v>0</v>
      </c>
      <c r="AR47" s="50">
        <f t="shared" si="5"/>
        <v>0</v>
      </c>
      <c r="AS47" s="50">
        <f t="shared" si="5"/>
        <v>0</v>
      </c>
      <c r="AT47" s="61" t="s">
        <v>24</v>
      </c>
      <c r="AU47" s="216"/>
      <c r="AV47" s="32"/>
      <c r="AW47" s="12"/>
    </row>
    <row r="48" spans="1:49" ht="21.95" customHeight="1">
      <c r="A48" s="53"/>
      <c r="B48" s="213" t="s">
        <v>56</v>
      </c>
      <c r="C48" s="149" t="s">
        <v>23</v>
      </c>
      <c r="D48" s="84"/>
      <c r="E48" s="84"/>
      <c r="F48" s="84"/>
      <c r="G48" s="90"/>
      <c r="H48" s="90"/>
      <c r="I48" s="90"/>
      <c r="J48" s="27">
        <f t="shared" si="3"/>
        <v>0</v>
      </c>
      <c r="K48" s="27">
        <f t="shared" si="3"/>
        <v>0</v>
      </c>
      <c r="L48" s="27">
        <f t="shared" si="3"/>
        <v>0</v>
      </c>
      <c r="M48" s="126">
        <v>39</v>
      </c>
      <c r="N48" s="126">
        <v>7.6375999999999999</v>
      </c>
      <c r="O48" s="165">
        <v>3015.85</v>
      </c>
      <c r="P48" s="155">
        <v>81</v>
      </c>
      <c r="Q48" s="155">
        <v>28.943999999999999</v>
      </c>
      <c r="R48" s="155">
        <v>11245.159</v>
      </c>
      <c r="S48" s="160"/>
      <c r="T48" s="43"/>
      <c r="U48" s="43"/>
      <c r="V48" s="27">
        <f t="shared" si="4"/>
        <v>81</v>
      </c>
      <c r="W48" s="27">
        <f t="shared" si="1"/>
        <v>28.943999999999999</v>
      </c>
      <c r="X48" s="27">
        <f t="shared" si="1"/>
        <v>11245.159</v>
      </c>
      <c r="Y48" s="155">
        <v>41</v>
      </c>
      <c r="Z48" s="155">
        <v>12.952999999999999</v>
      </c>
      <c r="AA48" s="155">
        <v>4622.259</v>
      </c>
      <c r="AB48" s="27">
        <v>20</v>
      </c>
      <c r="AC48" s="27">
        <v>1.304</v>
      </c>
      <c r="AD48" s="27">
        <v>615.70899999999995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155">
        <f t="shared" si="5"/>
        <v>181</v>
      </c>
      <c r="AR48" s="155">
        <f t="shared" si="5"/>
        <v>50.8386</v>
      </c>
      <c r="AS48" s="155">
        <f t="shared" si="5"/>
        <v>19498.976999999999</v>
      </c>
      <c r="AT48" s="34" t="s">
        <v>23</v>
      </c>
      <c r="AU48" s="215" t="s">
        <v>56</v>
      </c>
      <c r="AV48" s="31"/>
      <c r="AW48" s="12"/>
    </row>
    <row r="49" spans="1:49" ht="21.95" customHeight="1">
      <c r="A49" s="53" t="s">
        <v>57</v>
      </c>
      <c r="B49" s="214"/>
      <c r="C49" s="148" t="s">
        <v>24</v>
      </c>
      <c r="D49" s="85"/>
      <c r="E49" s="85"/>
      <c r="F49" s="85"/>
      <c r="G49" s="91"/>
      <c r="H49" s="91"/>
      <c r="I49" s="91"/>
      <c r="J49" s="204">
        <f t="shared" si="3"/>
        <v>0</v>
      </c>
      <c r="K49" s="204">
        <f t="shared" si="3"/>
        <v>0</v>
      </c>
      <c r="L49" s="204">
        <f t="shared" si="3"/>
        <v>0</v>
      </c>
      <c r="M49" s="127"/>
      <c r="N49" s="127"/>
      <c r="O49" s="166"/>
      <c r="P49" s="156"/>
      <c r="Q49" s="156"/>
      <c r="R49" s="156"/>
      <c r="S49" s="44"/>
      <c r="T49" s="44"/>
      <c r="U49" s="44"/>
      <c r="V49" s="204">
        <f t="shared" si="4"/>
        <v>0</v>
      </c>
      <c r="W49" s="204">
        <f t="shared" si="1"/>
        <v>0</v>
      </c>
      <c r="X49" s="204">
        <f t="shared" si="1"/>
        <v>0</v>
      </c>
      <c r="Y49" s="156"/>
      <c r="Z49" s="156"/>
      <c r="AA49" s="15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50">
        <f t="shared" si="5"/>
        <v>0</v>
      </c>
      <c r="AR49" s="50">
        <f t="shared" si="5"/>
        <v>0</v>
      </c>
      <c r="AS49" s="50">
        <f t="shared" si="5"/>
        <v>0</v>
      </c>
      <c r="AT49" s="66" t="s">
        <v>24</v>
      </c>
      <c r="AU49" s="216"/>
      <c r="AV49" s="31" t="s">
        <v>57</v>
      </c>
      <c r="AW49" s="12"/>
    </row>
    <row r="50" spans="1:49" ht="21.95" customHeight="1">
      <c r="A50" s="53"/>
      <c r="B50" s="213" t="s">
        <v>58</v>
      </c>
      <c r="C50" s="149" t="s">
        <v>23</v>
      </c>
      <c r="D50" s="84"/>
      <c r="E50" s="84"/>
      <c r="F50" s="84"/>
      <c r="G50" s="90"/>
      <c r="H50" s="90"/>
      <c r="I50" s="90"/>
      <c r="J50" s="27">
        <f t="shared" si="3"/>
        <v>0</v>
      </c>
      <c r="K50" s="27">
        <f t="shared" si="3"/>
        <v>0</v>
      </c>
      <c r="L50" s="27">
        <f t="shared" si="3"/>
        <v>0</v>
      </c>
      <c r="M50" s="126">
        <v>1</v>
      </c>
      <c r="N50" s="126">
        <v>326.49340000000001</v>
      </c>
      <c r="O50" s="165">
        <v>78280.807000000001</v>
      </c>
      <c r="P50" s="155"/>
      <c r="Q50" s="155"/>
      <c r="R50" s="155"/>
      <c r="S50" s="160"/>
      <c r="T50" s="43"/>
      <c r="U50" s="43"/>
      <c r="V50" s="27">
        <f t="shared" si="4"/>
        <v>0</v>
      </c>
      <c r="W50" s="27">
        <f t="shared" si="1"/>
        <v>0</v>
      </c>
      <c r="X50" s="27">
        <f t="shared" si="1"/>
        <v>0</v>
      </c>
      <c r="Y50" s="155"/>
      <c r="Z50" s="155"/>
      <c r="AA50" s="155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155">
        <f t="shared" si="5"/>
        <v>1</v>
      </c>
      <c r="AR50" s="155">
        <f t="shared" si="5"/>
        <v>326.49340000000001</v>
      </c>
      <c r="AS50" s="155">
        <f t="shared" si="5"/>
        <v>78280.807000000001</v>
      </c>
      <c r="AT50" s="34" t="s">
        <v>23</v>
      </c>
      <c r="AU50" s="215" t="s">
        <v>58</v>
      </c>
      <c r="AV50" s="30"/>
      <c r="AW50" s="12"/>
    </row>
    <row r="51" spans="1:49" ht="21.95" customHeight="1">
      <c r="A51" s="53"/>
      <c r="B51" s="214"/>
      <c r="C51" s="148" t="s">
        <v>24</v>
      </c>
      <c r="D51" s="85"/>
      <c r="E51" s="85"/>
      <c r="F51" s="85"/>
      <c r="G51" s="91"/>
      <c r="H51" s="91"/>
      <c r="I51" s="91"/>
      <c r="J51" s="204">
        <f t="shared" si="3"/>
        <v>0</v>
      </c>
      <c r="K51" s="204">
        <f t="shared" si="3"/>
        <v>0</v>
      </c>
      <c r="L51" s="204">
        <f t="shared" si="3"/>
        <v>0</v>
      </c>
      <c r="M51" s="127"/>
      <c r="N51" s="127"/>
      <c r="O51" s="166"/>
      <c r="P51" s="156"/>
      <c r="Q51" s="156"/>
      <c r="R51" s="156"/>
      <c r="S51" s="44"/>
      <c r="T51" s="44"/>
      <c r="U51" s="44"/>
      <c r="V51" s="204">
        <f t="shared" si="4"/>
        <v>0</v>
      </c>
      <c r="W51" s="204">
        <f t="shared" si="1"/>
        <v>0</v>
      </c>
      <c r="X51" s="204">
        <f t="shared" si="1"/>
        <v>0</v>
      </c>
      <c r="Y51" s="156"/>
      <c r="Z51" s="156"/>
      <c r="AA51" s="15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50">
        <f t="shared" si="5"/>
        <v>0</v>
      </c>
      <c r="AR51" s="50">
        <f t="shared" si="5"/>
        <v>0</v>
      </c>
      <c r="AS51" s="50">
        <f t="shared" si="5"/>
        <v>0</v>
      </c>
      <c r="AT51" s="66" t="s">
        <v>24</v>
      </c>
      <c r="AU51" s="216"/>
      <c r="AV51" s="31"/>
      <c r="AW51" s="12"/>
    </row>
    <row r="52" spans="1:49" ht="21.95" customHeight="1">
      <c r="A52" s="53"/>
      <c r="B52" s="213" t="s">
        <v>59</v>
      </c>
      <c r="C52" s="149" t="s">
        <v>23</v>
      </c>
      <c r="D52" s="84"/>
      <c r="E52" s="84"/>
      <c r="F52" s="84"/>
      <c r="G52" s="90"/>
      <c r="H52" s="90"/>
      <c r="I52" s="90"/>
      <c r="J52" s="27">
        <f t="shared" si="3"/>
        <v>0</v>
      </c>
      <c r="K52" s="27">
        <f t="shared" si="3"/>
        <v>0</v>
      </c>
      <c r="L52" s="27">
        <f t="shared" si="3"/>
        <v>0</v>
      </c>
      <c r="M52" s="126"/>
      <c r="N52" s="126"/>
      <c r="O52" s="165"/>
      <c r="P52" s="155"/>
      <c r="Q52" s="155"/>
      <c r="R52" s="155"/>
      <c r="S52" s="160"/>
      <c r="T52" s="43"/>
      <c r="U52" s="43"/>
      <c r="V52" s="27">
        <f t="shared" si="4"/>
        <v>0</v>
      </c>
      <c r="W52" s="27">
        <f t="shared" si="1"/>
        <v>0</v>
      </c>
      <c r="X52" s="27">
        <f t="shared" si="1"/>
        <v>0</v>
      </c>
      <c r="Y52" s="155"/>
      <c r="Z52" s="155"/>
      <c r="AA52" s="155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155">
        <f t="shared" si="5"/>
        <v>0</v>
      </c>
      <c r="AR52" s="155">
        <f t="shared" si="5"/>
        <v>0</v>
      </c>
      <c r="AS52" s="155">
        <f t="shared" si="5"/>
        <v>0</v>
      </c>
      <c r="AT52" s="34" t="s">
        <v>23</v>
      </c>
      <c r="AU52" s="215" t="s">
        <v>59</v>
      </c>
      <c r="AV52" s="31"/>
      <c r="AW52" s="12"/>
    </row>
    <row r="53" spans="1:49" ht="21.95" customHeight="1">
      <c r="A53" s="53" t="s">
        <v>27</v>
      </c>
      <c r="B53" s="214"/>
      <c r="C53" s="148" t="s">
        <v>24</v>
      </c>
      <c r="D53" s="85"/>
      <c r="E53" s="85"/>
      <c r="F53" s="85"/>
      <c r="G53" s="91"/>
      <c r="H53" s="91"/>
      <c r="I53" s="91"/>
      <c r="J53" s="204">
        <f t="shared" si="3"/>
        <v>0</v>
      </c>
      <c r="K53" s="204">
        <f t="shared" si="3"/>
        <v>0</v>
      </c>
      <c r="L53" s="204">
        <f t="shared" si="3"/>
        <v>0</v>
      </c>
      <c r="M53" s="127">
        <v>217</v>
      </c>
      <c r="N53" s="127">
        <v>3822.2874999999999</v>
      </c>
      <c r="O53" s="166">
        <v>1413078.4509999999</v>
      </c>
      <c r="P53" s="156"/>
      <c r="Q53" s="156"/>
      <c r="R53" s="156"/>
      <c r="S53" s="44"/>
      <c r="T53" s="44"/>
      <c r="U53" s="44"/>
      <c r="V53" s="204">
        <f t="shared" si="4"/>
        <v>0</v>
      </c>
      <c r="W53" s="204">
        <f t="shared" si="1"/>
        <v>0</v>
      </c>
      <c r="X53" s="204">
        <f t="shared" si="1"/>
        <v>0</v>
      </c>
      <c r="Y53" s="156"/>
      <c r="Z53" s="156"/>
      <c r="AA53" s="15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50">
        <f t="shared" si="5"/>
        <v>217</v>
      </c>
      <c r="AR53" s="50">
        <f t="shared" si="5"/>
        <v>3822.2874999999999</v>
      </c>
      <c r="AS53" s="50">
        <f t="shared" si="5"/>
        <v>1413078.4509999999</v>
      </c>
      <c r="AT53" s="66" t="s">
        <v>24</v>
      </c>
      <c r="AU53" s="216"/>
      <c r="AV53" s="31" t="s">
        <v>27</v>
      </c>
      <c r="AW53" s="12"/>
    </row>
    <row r="54" spans="1:49" ht="21.95" customHeight="1">
      <c r="A54" s="53"/>
      <c r="B54" s="213" t="s">
        <v>60</v>
      </c>
      <c r="C54" s="149" t="s">
        <v>23</v>
      </c>
      <c r="D54" s="84"/>
      <c r="E54" s="84"/>
      <c r="F54" s="84"/>
      <c r="G54" s="90"/>
      <c r="H54" s="90"/>
      <c r="I54" s="90"/>
      <c r="J54" s="27">
        <f t="shared" si="3"/>
        <v>0</v>
      </c>
      <c r="K54" s="27">
        <f t="shared" si="3"/>
        <v>0</v>
      </c>
      <c r="L54" s="27">
        <f t="shared" si="3"/>
        <v>0</v>
      </c>
      <c r="M54" s="126"/>
      <c r="N54" s="126"/>
      <c r="O54" s="165"/>
      <c r="P54" s="155"/>
      <c r="Q54" s="155"/>
      <c r="R54" s="155"/>
      <c r="S54" s="160"/>
      <c r="T54" s="43"/>
      <c r="U54" s="43"/>
      <c r="V54" s="27">
        <f t="shared" si="4"/>
        <v>0</v>
      </c>
      <c r="W54" s="27">
        <f t="shared" si="1"/>
        <v>0</v>
      </c>
      <c r="X54" s="27">
        <f t="shared" si="1"/>
        <v>0</v>
      </c>
      <c r="Y54" s="155"/>
      <c r="Z54" s="155"/>
      <c r="AA54" s="155"/>
      <c r="AB54" s="27"/>
      <c r="AC54" s="27"/>
      <c r="AD54" s="27"/>
      <c r="AE54" s="27"/>
      <c r="AF54" s="27"/>
      <c r="AG54" s="27"/>
      <c r="AH54" s="27"/>
      <c r="AI54" s="27"/>
      <c r="AJ54" s="27"/>
      <c r="AK54" s="27">
        <v>12</v>
      </c>
      <c r="AL54" s="27">
        <v>9.4700000000000006E-2</v>
      </c>
      <c r="AM54" s="27">
        <v>79.841999999999999</v>
      </c>
      <c r="AN54" s="27">
        <v>10</v>
      </c>
      <c r="AO54" s="27">
        <v>0.18310000000000001</v>
      </c>
      <c r="AP54" s="27">
        <v>110.84</v>
      </c>
      <c r="AQ54" s="155">
        <f t="shared" si="5"/>
        <v>22</v>
      </c>
      <c r="AR54" s="155">
        <f t="shared" si="5"/>
        <v>0.27780000000000005</v>
      </c>
      <c r="AS54" s="155">
        <f t="shared" si="5"/>
        <v>190.68200000000002</v>
      </c>
      <c r="AT54" s="67" t="s">
        <v>23</v>
      </c>
      <c r="AU54" s="215" t="s">
        <v>60</v>
      </c>
      <c r="AV54" s="54"/>
      <c r="AW54" s="12"/>
    </row>
    <row r="55" spans="1:49" ht="21.95" customHeight="1">
      <c r="A55" s="28"/>
      <c r="B55" s="214"/>
      <c r="C55" s="148" t="s">
        <v>24</v>
      </c>
      <c r="D55" s="85"/>
      <c r="E55" s="85"/>
      <c r="F55" s="85"/>
      <c r="G55" s="91"/>
      <c r="H55" s="91"/>
      <c r="I55" s="91"/>
      <c r="J55" s="204">
        <f t="shared" si="3"/>
        <v>0</v>
      </c>
      <c r="K55" s="204">
        <f t="shared" si="3"/>
        <v>0</v>
      </c>
      <c r="L55" s="204">
        <f t="shared" si="3"/>
        <v>0</v>
      </c>
      <c r="M55" s="127"/>
      <c r="N55" s="127"/>
      <c r="O55" s="166"/>
      <c r="P55" s="156"/>
      <c r="Q55" s="156"/>
      <c r="R55" s="156"/>
      <c r="S55" s="44"/>
      <c r="T55" s="44"/>
      <c r="U55" s="44"/>
      <c r="V55" s="204">
        <f t="shared" si="4"/>
        <v>0</v>
      </c>
      <c r="W55" s="204">
        <f t="shared" si="1"/>
        <v>0</v>
      </c>
      <c r="X55" s="204">
        <f t="shared" si="1"/>
        <v>0</v>
      </c>
      <c r="Y55" s="156"/>
      <c r="Z55" s="156"/>
      <c r="AA55" s="15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50">
        <f t="shared" si="5"/>
        <v>0</v>
      </c>
      <c r="AR55" s="50">
        <f t="shared" si="5"/>
        <v>0</v>
      </c>
      <c r="AS55" s="50">
        <f t="shared" si="5"/>
        <v>0</v>
      </c>
      <c r="AT55" s="24" t="s">
        <v>24</v>
      </c>
      <c r="AU55" s="216"/>
      <c r="AV55" s="29"/>
      <c r="AW55" s="12"/>
    </row>
    <row r="56" spans="1:49" ht="21.95" customHeight="1">
      <c r="A56" s="235" t="s">
        <v>61</v>
      </c>
      <c r="B56" s="215" t="s">
        <v>62</v>
      </c>
      <c r="C56" s="149" t="s">
        <v>23</v>
      </c>
      <c r="D56" s="84"/>
      <c r="E56" s="84"/>
      <c r="F56" s="84"/>
      <c r="G56" s="90"/>
      <c r="H56" s="90"/>
      <c r="I56" s="90"/>
      <c r="J56" s="27">
        <f t="shared" si="3"/>
        <v>0</v>
      </c>
      <c r="K56" s="27">
        <f t="shared" si="3"/>
        <v>0</v>
      </c>
      <c r="L56" s="27">
        <f t="shared" si="3"/>
        <v>0</v>
      </c>
      <c r="M56" s="126">
        <v>93</v>
      </c>
      <c r="N56" s="126">
        <v>36.180599999999998</v>
      </c>
      <c r="O56" s="165">
        <v>37288.811000000002</v>
      </c>
      <c r="P56" s="155"/>
      <c r="Q56" s="155"/>
      <c r="R56" s="155"/>
      <c r="S56" s="160"/>
      <c r="T56" s="43"/>
      <c r="U56" s="43"/>
      <c r="V56" s="27">
        <f t="shared" si="4"/>
        <v>0</v>
      </c>
      <c r="W56" s="27">
        <f t="shared" si="1"/>
        <v>0</v>
      </c>
      <c r="X56" s="27">
        <f t="shared" si="1"/>
        <v>0</v>
      </c>
      <c r="Y56" s="155"/>
      <c r="Z56" s="155"/>
      <c r="AA56" s="155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155">
        <f t="shared" si="5"/>
        <v>93</v>
      </c>
      <c r="AR56" s="155">
        <f t="shared" si="5"/>
        <v>36.180599999999998</v>
      </c>
      <c r="AS56" s="155">
        <f t="shared" si="5"/>
        <v>37288.811000000002</v>
      </c>
      <c r="AT56" s="33" t="s">
        <v>23</v>
      </c>
      <c r="AU56" s="237" t="s">
        <v>61</v>
      </c>
      <c r="AV56" s="238" t="s">
        <v>64</v>
      </c>
      <c r="AW56" s="12"/>
    </row>
    <row r="57" spans="1:49" ht="21.95" customHeight="1">
      <c r="A57" s="236"/>
      <c r="B57" s="216"/>
      <c r="C57" s="148" t="s">
        <v>24</v>
      </c>
      <c r="D57" s="85"/>
      <c r="E57" s="85"/>
      <c r="F57" s="85"/>
      <c r="G57" s="91"/>
      <c r="H57" s="91"/>
      <c r="I57" s="91"/>
      <c r="J57" s="204">
        <f t="shared" si="3"/>
        <v>0</v>
      </c>
      <c r="K57" s="204">
        <f t="shared" si="3"/>
        <v>0</v>
      </c>
      <c r="L57" s="204">
        <f t="shared" si="3"/>
        <v>0</v>
      </c>
      <c r="M57" s="127">
        <v>34</v>
      </c>
      <c r="N57" s="127">
        <v>16.887</v>
      </c>
      <c r="O57" s="166">
        <v>17582.428</v>
      </c>
      <c r="P57" s="156"/>
      <c r="Q57" s="156"/>
      <c r="R57" s="156"/>
      <c r="S57" s="44"/>
      <c r="T57" s="44"/>
      <c r="U57" s="44"/>
      <c r="V57" s="204">
        <f t="shared" si="4"/>
        <v>0</v>
      </c>
      <c r="W57" s="204">
        <f t="shared" si="1"/>
        <v>0</v>
      </c>
      <c r="X57" s="204">
        <f t="shared" si="1"/>
        <v>0</v>
      </c>
      <c r="Y57" s="156"/>
      <c r="Z57" s="156"/>
      <c r="AA57" s="15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50">
        <f t="shared" si="5"/>
        <v>34</v>
      </c>
      <c r="AR57" s="50">
        <f t="shared" si="5"/>
        <v>16.887</v>
      </c>
      <c r="AS57" s="50">
        <f t="shared" si="5"/>
        <v>17582.428</v>
      </c>
      <c r="AT57" s="24" t="s">
        <v>24</v>
      </c>
      <c r="AU57" s="239"/>
      <c r="AV57" s="240"/>
      <c r="AW57" s="12"/>
    </row>
    <row r="58" spans="1:49" ht="21.95" customHeight="1">
      <c r="A58" s="7" t="s">
        <v>64</v>
      </c>
      <c r="C58" s="150" t="s">
        <v>23</v>
      </c>
      <c r="D58" s="87"/>
      <c r="E58" s="87"/>
      <c r="F58" s="87"/>
      <c r="G58" s="92"/>
      <c r="H58" s="92"/>
      <c r="I58" s="92"/>
      <c r="J58" s="27">
        <f t="shared" ref="J58:L71" si="6">SUM(D58,G58)</f>
        <v>0</v>
      </c>
      <c r="K58" s="27">
        <f t="shared" si="6"/>
        <v>0</v>
      </c>
      <c r="L58" s="27">
        <f t="shared" si="6"/>
        <v>0</v>
      </c>
      <c r="M58" s="129">
        <v>1003</v>
      </c>
      <c r="N58" s="129">
        <v>26.4299</v>
      </c>
      <c r="O58" s="184">
        <v>24129.710999999999</v>
      </c>
      <c r="P58" s="161">
        <v>6</v>
      </c>
      <c r="Q58" s="161">
        <v>12.481999999999999</v>
      </c>
      <c r="R58" s="161">
        <v>2093.3440000000001</v>
      </c>
      <c r="S58" s="56"/>
      <c r="T58" s="56"/>
      <c r="U58" s="46"/>
      <c r="V58" s="27">
        <f t="shared" si="4"/>
        <v>6</v>
      </c>
      <c r="W58" s="27">
        <f t="shared" si="1"/>
        <v>12.481999999999999</v>
      </c>
      <c r="X58" s="27">
        <f t="shared" si="1"/>
        <v>2093.3440000000001</v>
      </c>
      <c r="Y58" s="161">
        <v>336</v>
      </c>
      <c r="Z58" s="161">
        <v>583.10320000000002</v>
      </c>
      <c r="AA58" s="161">
        <v>235559.00099999999</v>
      </c>
      <c r="AB58" s="36">
        <v>995</v>
      </c>
      <c r="AC58" s="36">
        <v>194.3921</v>
      </c>
      <c r="AD58" s="36">
        <v>67021.790999999997</v>
      </c>
      <c r="AE58" s="36"/>
      <c r="AF58" s="36"/>
      <c r="AG58" s="36"/>
      <c r="AH58" s="36"/>
      <c r="AI58" s="36"/>
      <c r="AJ58" s="36"/>
      <c r="AK58" s="36">
        <v>50</v>
      </c>
      <c r="AL58" s="36">
        <v>1.9930000000000001</v>
      </c>
      <c r="AM58" s="36">
        <v>1881.5630000000001</v>
      </c>
      <c r="AN58" s="36">
        <v>22</v>
      </c>
      <c r="AO58" s="36">
        <v>1.4628000000000001</v>
      </c>
      <c r="AP58" s="36">
        <v>1323.9349999999999</v>
      </c>
      <c r="AQ58" s="155">
        <f t="shared" ref="AQ58:AS71" si="7">SUM(J58,M58,V58,Y58,AB58,AE58,AH58,AK58,AN58)</f>
        <v>2412</v>
      </c>
      <c r="AR58" s="155">
        <f t="shared" si="7"/>
        <v>819.86300000000017</v>
      </c>
      <c r="AS58" s="155">
        <f t="shared" si="7"/>
        <v>332009.34499999997</v>
      </c>
      <c r="AT58" s="34" t="s">
        <v>23</v>
      </c>
      <c r="AU58" s="37"/>
      <c r="AV58" s="54" t="s">
        <v>64</v>
      </c>
      <c r="AW58" s="12"/>
    </row>
    <row r="59" spans="1:49" ht="21.95" customHeight="1">
      <c r="A59" s="229" t="s">
        <v>65</v>
      </c>
      <c r="B59" s="230"/>
      <c r="C59" s="151" t="s">
        <v>66</v>
      </c>
      <c r="D59" s="88"/>
      <c r="E59" s="88"/>
      <c r="F59" s="88"/>
      <c r="G59" s="93"/>
      <c r="H59" s="93"/>
      <c r="I59" s="93"/>
      <c r="J59" s="139">
        <f t="shared" si="6"/>
        <v>0</v>
      </c>
      <c r="K59" s="139">
        <f t="shared" si="6"/>
        <v>0</v>
      </c>
      <c r="L59" s="139">
        <f t="shared" si="6"/>
        <v>0</v>
      </c>
      <c r="M59" s="130"/>
      <c r="N59" s="130"/>
      <c r="O59" s="170"/>
      <c r="P59" s="171"/>
      <c r="Q59" s="172"/>
      <c r="R59" s="171"/>
      <c r="S59" s="43"/>
      <c r="T59" s="43"/>
      <c r="U59" s="55"/>
      <c r="V59" s="139">
        <f t="shared" si="4"/>
        <v>0</v>
      </c>
      <c r="W59" s="139">
        <f t="shared" si="1"/>
        <v>0</v>
      </c>
      <c r="X59" s="139">
        <f t="shared" si="1"/>
        <v>0</v>
      </c>
      <c r="Y59" s="171"/>
      <c r="Z59" s="172"/>
      <c r="AA59" s="171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55">
        <f t="shared" si="7"/>
        <v>0</v>
      </c>
      <c r="AR59" s="155">
        <f t="shared" si="7"/>
        <v>0</v>
      </c>
      <c r="AS59" s="155">
        <f t="shared" si="7"/>
        <v>0</v>
      </c>
      <c r="AT59" s="59" t="s">
        <v>66</v>
      </c>
      <c r="AU59" s="231" t="s">
        <v>65</v>
      </c>
      <c r="AV59" s="232"/>
      <c r="AW59" s="12"/>
    </row>
    <row r="60" spans="1:49" ht="21.95" customHeight="1">
      <c r="A60" s="15"/>
      <c r="B60" s="16"/>
      <c r="C60" s="148" t="s">
        <v>24</v>
      </c>
      <c r="D60" s="85"/>
      <c r="E60" s="85"/>
      <c r="F60" s="85"/>
      <c r="G60" s="91"/>
      <c r="H60" s="91"/>
      <c r="I60" s="91"/>
      <c r="J60" s="185">
        <f t="shared" si="6"/>
        <v>0</v>
      </c>
      <c r="K60" s="185">
        <f t="shared" si="6"/>
        <v>0</v>
      </c>
      <c r="L60" s="185">
        <f t="shared" si="6"/>
        <v>0</v>
      </c>
      <c r="M60" s="127">
        <v>18</v>
      </c>
      <c r="N60" s="127">
        <v>1.5141</v>
      </c>
      <c r="O60" s="166">
        <v>1595.8340000000001</v>
      </c>
      <c r="P60" s="156">
        <v>10</v>
      </c>
      <c r="Q60" s="156">
        <v>44.604399999999998</v>
      </c>
      <c r="R60" s="156">
        <v>8780.8799999999992</v>
      </c>
      <c r="S60" s="44"/>
      <c r="T60" s="44"/>
      <c r="U60" s="44"/>
      <c r="V60" s="185">
        <f t="shared" si="4"/>
        <v>10</v>
      </c>
      <c r="W60" s="185">
        <f t="shared" si="1"/>
        <v>44.604399999999998</v>
      </c>
      <c r="X60" s="185">
        <f t="shared" si="1"/>
        <v>8780.8799999999992</v>
      </c>
      <c r="Y60" s="156"/>
      <c r="Z60" s="156"/>
      <c r="AA60" s="15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50">
        <f t="shared" si="7"/>
        <v>28</v>
      </c>
      <c r="AR60" s="50">
        <f t="shared" si="7"/>
        <v>46.118499999999997</v>
      </c>
      <c r="AS60" s="50">
        <f t="shared" si="7"/>
        <v>10376.714</v>
      </c>
      <c r="AT60" s="61" t="s">
        <v>24</v>
      </c>
      <c r="AU60" s="16"/>
      <c r="AV60" s="29"/>
      <c r="AW60" s="12"/>
    </row>
    <row r="61" spans="1:49" ht="21.95" customHeight="1">
      <c r="A61" s="7" t="s">
        <v>64</v>
      </c>
      <c r="C61" s="152" t="s">
        <v>23</v>
      </c>
      <c r="D61" s="84">
        <f t="shared" ref="D61:I61" si="8">+D6+D8+D10+D12+D14+D16+D18+D20+D22+D24+D26+D28+D30+D32+D34+D36+D38+D40+D42+D44+D46+D48+D50+D52+D54+D56+D58</f>
        <v>51</v>
      </c>
      <c r="E61" s="84">
        <f t="shared" si="8"/>
        <v>14.099</v>
      </c>
      <c r="F61" s="84">
        <f t="shared" si="8"/>
        <v>16789.135791519438</v>
      </c>
      <c r="G61" s="90">
        <f t="shared" si="8"/>
        <v>78</v>
      </c>
      <c r="H61" s="90">
        <f t="shared" si="8"/>
        <v>15.8775</v>
      </c>
      <c r="I61" s="90">
        <f t="shared" si="8"/>
        <v>23061.223000000002</v>
      </c>
      <c r="J61" s="27">
        <f t="shared" si="6"/>
        <v>129</v>
      </c>
      <c r="K61" s="27">
        <f t="shared" si="6"/>
        <v>29.976500000000001</v>
      </c>
      <c r="L61" s="27">
        <f t="shared" si="6"/>
        <v>39850.358791519437</v>
      </c>
      <c r="M61" s="126">
        <f t="shared" ref="M61:R61" si="9">+M6+M8+M10+M12+M14+M16+M18+M20+M22+M24+M26+M28+M30+M32+M34+M36+M38+M40+M42+M44+M46+M48+M50+M52+M54+M56+M58</f>
        <v>1381</v>
      </c>
      <c r="N61" s="126">
        <f t="shared" si="9"/>
        <v>1329.5927000000001</v>
      </c>
      <c r="O61" s="165">
        <f t="shared" si="9"/>
        <v>375861.25300000003</v>
      </c>
      <c r="P61" s="161">
        <f t="shared" si="9"/>
        <v>334</v>
      </c>
      <c r="Q61" s="161">
        <f t="shared" si="9"/>
        <v>2283.5801999999999</v>
      </c>
      <c r="R61" s="161">
        <f t="shared" si="9"/>
        <v>407965.69899999996</v>
      </c>
      <c r="S61" s="57"/>
      <c r="T61" s="57"/>
      <c r="U61" s="57"/>
      <c r="V61" s="27">
        <f t="shared" si="4"/>
        <v>334</v>
      </c>
      <c r="W61" s="27">
        <f t="shared" si="1"/>
        <v>2283.5801999999999</v>
      </c>
      <c r="X61" s="27">
        <f t="shared" si="1"/>
        <v>407965.69899999996</v>
      </c>
      <c r="Y61" s="155">
        <f t="shared" ref="Y61:AP61" si="10">+Y6+Y8+Y10+Y12+Y14+Y16+Y18+Y20+Y22+Y24+Y26+Y28+Y30+Y32+Y34+Y36+Y38+Y40+Y42+Y44+Y46+Y48+Y50+Y52+Y54+Y56+Y58</f>
        <v>559</v>
      </c>
      <c r="Z61" s="155">
        <f t="shared" si="10"/>
        <v>1991.6471999999999</v>
      </c>
      <c r="AA61" s="155">
        <f t="shared" si="10"/>
        <v>505402.78700000001</v>
      </c>
      <c r="AB61" s="36">
        <f t="shared" si="10"/>
        <v>1382</v>
      </c>
      <c r="AC61" s="36">
        <f t="shared" si="10"/>
        <v>234.6867</v>
      </c>
      <c r="AD61" s="36">
        <f t="shared" si="10"/>
        <v>72722.887000000002</v>
      </c>
      <c r="AE61" s="36">
        <f t="shared" si="10"/>
        <v>14</v>
      </c>
      <c r="AF61" s="36">
        <f t="shared" si="10"/>
        <v>0</v>
      </c>
      <c r="AG61" s="36">
        <f t="shared" si="10"/>
        <v>0</v>
      </c>
      <c r="AH61" s="21">
        <f t="shared" si="10"/>
        <v>138</v>
      </c>
      <c r="AI61" s="21">
        <f t="shared" si="10"/>
        <v>52.160700000000006</v>
      </c>
      <c r="AJ61" s="21">
        <f t="shared" si="10"/>
        <v>39065.199000000001</v>
      </c>
      <c r="AK61" s="27">
        <f t="shared" si="10"/>
        <v>672</v>
      </c>
      <c r="AL61" s="27">
        <f t="shared" si="10"/>
        <v>24.527799999999999</v>
      </c>
      <c r="AM61" s="27">
        <f t="shared" si="10"/>
        <v>22386.54</v>
      </c>
      <c r="AN61" s="36">
        <f t="shared" si="10"/>
        <v>373</v>
      </c>
      <c r="AO61" s="36">
        <f t="shared" si="10"/>
        <v>25.063800000000001</v>
      </c>
      <c r="AP61" s="36">
        <f t="shared" si="10"/>
        <v>22254.062000000002</v>
      </c>
      <c r="AQ61" s="155">
        <f t="shared" si="7"/>
        <v>4982</v>
      </c>
      <c r="AR61" s="155">
        <f t="shared" si="7"/>
        <v>5971.2356</v>
      </c>
      <c r="AS61" s="155">
        <f t="shared" si="7"/>
        <v>1485508.7857915196</v>
      </c>
      <c r="AT61" s="34" t="s">
        <v>23</v>
      </c>
      <c r="AU61" s="37"/>
      <c r="AV61" s="54" t="s">
        <v>64</v>
      </c>
      <c r="AW61" s="12"/>
    </row>
    <row r="62" spans="1:49" ht="21.95" customHeight="1">
      <c r="A62" s="233" t="s">
        <v>67</v>
      </c>
      <c r="B62" s="234" t="s">
        <v>68</v>
      </c>
      <c r="C62" s="149" t="s">
        <v>66</v>
      </c>
      <c r="D62" s="84"/>
      <c r="E62" s="84"/>
      <c r="F62" s="84"/>
      <c r="G62" s="93"/>
      <c r="H62" s="93"/>
      <c r="I62" s="93"/>
      <c r="J62" s="139">
        <f t="shared" si="6"/>
        <v>0</v>
      </c>
      <c r="K62" s="139">
        <f t="shared" si="6"/>
        <v>0</v>
      </c>
      <c r="L62" s="139">
        <f t="shared" si="6"/>
        <v>0</v>
      </c>
      <c r="M62" s="126"/>
      <c r="N62" s="126"/>
      <c r="O62" s="165"/>
      <c r="P62" s="171"/>
      <c r="Q62" s="171"/>
      <c r="R62" s="171"/>
      <c r="S62" s="47"/>
      <c r="T62" s="47"/>
      <c r="U62" s="47"/>
      <c r="V62" s="139">
        <f t="shared" si="4"/>
        <v>0</v>
      </c>
      <c r="W62" s="139">
        <f t="shared" si="1"/>
        <v>0</v>
      </c>
      <c r="X62" s="139">
        <f t="shared" si="1"/>
        <v>0</v>
      </c>
      <c r="Y62" s="155"/>
      <c r="Z62" s="155"/>
      <c r="AA62" s="155"/>
      <c r="AB62" s="139"/>
      <c r="AC62" s="139"/>
      <c r="AD62" s="139"/>
      <c r="AE62" s="139"/>
      <c r="AF62" s="139"/>
      <c r="AG62" s="139"/>
      <c r="AH62" s="27"/>
      <c r="AI62" s="27"/>
      <c r="AJ62" s="27"/>
      <c r="AK62" s="27"/>
      <c r="AL62" s="27"/>
      <c r="AM62" s="27"/>
      <c r="AN62" s="139"/>
      <c r="AO62" s="139"/>
      <c r="AP62" s="139"/>
      <c r="AQ62" s="155">
        <f t="shared" si="7"/>
        <v>0</v>
      </c>
      <c r="AR62" s="155">
        <f t="shared" si="7"/>
        <v>0</v>
      </c>
      <c r="AS62" s="155">
        <f t="shared" si="7"/>
        <v>0</v>
      </c>
      <c r="AT62" s="60" t="s">
        <v>66</v>
      </c>
      <c r="AU62" s="231" t="s">
        <v>67</v>
      </c>
      <c r="AV62" s="232"/>
      <c r="AW62" s="12"/>
    </row>
    <row r="63" spans="1:49" ht="21.95" customHeight="1">
      <c r="A63" s="15"/>
      <c r="B63" s="16"/>
      <c r="C63" s="148" t="s">
        <v>24</v>
      </c>
      <c r="D63" s="85">
        <f t="shared" ref="D63:I63" si="11">+D7+D9+D11+D13+D15+D17+D19+D21+D23+D25+D27+D29+D31+D33+D35+D37+D39+D41+D43+D45+D47+D49+D51+D53+D55+D57+D60</f>
        <v>18</v>
      </c>
      <c r="E63" s="85">
        <f t="shared" si="11"/>
        <v>289.91539999999998</v>
      </c>
      <c r="F63" s="85">
        <f t="shared" si="11"/>
        <v>215541.48567696838</v>
      </c>
      <c r="G63" s="91">
        <f t="shared" si="11"/>
        <v>18</v>
      </c>
      <c r="H63" s="91">
        <f t="shared" si="11"/>
        <v>264.09620000000001</v>
      </c>
      <c r="I63" s="91">
        <f t="shared" si="11"/>
        <v>166839.179</v>
      </c>
      <c r="J63" s="185">
        <f t="shared" si="6"/>
        <v>36</v>
      </c>
      <c r="K63" s="185">
        <f t="shared" si="6"/>
        <v>554.01160000000004</v>
      </c>
      <c r="L63" s="185">
        <f t="shared" si="6"/>
        <v>382380.66467696836</v>
      </c>
      <c r="M63" s="127">
        <f t="shared" ref="M63:R63" si="12">+M7+M9+M11+M13+M15+M17+M19+M21+M23+M25+M27+M29+M31+M33+M35+M37+M39+M41+M43+M45+M47+M49+M51+M53+M55+M57+M60</f>
        <v>351</v>
      </c>
      <c r="N63" s="127">
        <f t="shared" si="12"/>
        <v>4897.8208999999997</v>
      </c>
      <c r="O63" s="166">
        <f t="shared" si="12"/>
        <v>1801451.6669999999</v>
      </c>
      <c r="P63" s="156">
        <f t="shared" si="12"/>
        <v>39</v>
      </c>
      <c r="Q63" s="156">
        <f t="shared" si="12"/>
        <v>2283.9234000000001</v>
      </c>
      <c r="R63" s="156">
        <f t="shared" si="12"/>
        <v>403289.73700000002</v>
      </c>
      <c r="S63" s="48"/>
      <c r="T63" s="48"/>
      <c r="U63" s="48"/>
      <c r="V63" s="185">
        <f t="shared" si="4"/>
        <v>39</v>
      </c>
      <c r="W63" s="185">
        <f t="shared" si="1"/>
        <v>2283.9234000000001</v>
      </c>
      <c r="X63" s="185">
        <f t="shared" si="1"/>
        <v>403289.73700000002</v>
      </c>
      <c r="Y63" s="156">
        <f t="shared" ref="Y63:AA63" si="13">+Y7+Y9+Y11+Y13+Y15+Y17+Y19+Y21+Y23+Y25+Y27+Y29+Y31+Y33+Y35+Y37+Y39+Y41+Y43+Y45+Y47+Y49+Y51+Y53+Y55+Y57+Y60</f>
        <v>4</v>
      </c>
      <c r="Z63" s="156">
        <f t="shared" si="13"/>
        <v>383.01799999999997</v>
      </c>
      <c r="AA63" s="156">
        <f t="shared" si="13"/>
        <v>69660.361999999994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50">
        <f t="shared" si="7"/>
        <v>430</v>
      </c>
      <c r="AR63" s="50">
        <f t="shared" si="7"/>
        <v>8118.7739000000001</v>
      </c>
      <c r="AS63" s="50">
        <f t="shared" si="7"/>
        <v>2656782.4306769688</v>
      </c>
      <c r="AT63" s="24" t="s">
        <v>24</v>
      </c>
      <c r="AU63" s="16"/>
      <c r="AV63" s="29"/>
      <c r="AW63" s="12"/>
    </row>
    <row r="64" spans="1:49" ht="21.95" customHeight="1">
      <c r="A64" s="53" t="s">
        <v>69</v>
      </c>
      <c r="B64" s="213" t="s">
        <v>70</v>
      </c>
      <c r="C64" s="149" t="s">
        <v>23</v>
      </c>
      <c r="D64" s="84"/>
      <c r="E64" s="84"/>
      <c r="F64" s="84"/>
      <c r="G64" s="90">
        <v>254</v>
      </c>
      <c r="H64" s="90">
        <v>472.04270000000002</v>
      </c>
      <c r="I64" s="90">
        <v>242695.932</v>
      </c>
      <c r="J64" s="27">
        <f t="shared" si="6"/>
        <v>254</v>
      </c>
      <c r="K64" s="27">
        <f t="shared" si="6"/>
        <v>472.04270000000002</v>
      </c>
      <c r="L64" s="27">
        <f t="shared" si="6"/>
        <v>242695.932</v>
      </c>
      <c r="M64" s="126">
        <v>408</v>
      </c>
      <c r="N64" s="126">
        <v>65.704400000000007</v>
      </c>
      <c r="O64" s="165">
        <v>78642.873000000007</v>
      </c>
      <c r="P64" s="155">
        <v>1679</v>
      </c>
      <c r="Q64" s="155">
        <v>242.55860000000001</v>
      </c>
      <c r="R64" s="155">
        <v>89674.372000000003</v>
      </c>
      <c r="S64" s="160"/>
      <c r="T64" s="43"/>
      <c r="U64" s="43"/>
      <c r="V64" s="27">
        <f t="shared" si="4"/>
        <v>1679</v>
      </c>
      <c r="W64" s="27">
        <f t="shared" si="1"/>
        <v>242.55860000000001</v>
      </c>
      <c r="X64" s="27">
        <f t="shared" si="1"/>
        <v>89674.372000000003</v>
      </c>
      <c r="Y64" s="155">
        <v>42</v>
      </c>
      <c r="Z64" s="155">
        <v>269.46179999999998</v>
      </c>
      <c r="AA64" s="155">
        <v>47177.728999999999</v>
      </c>
      <c r="AB64" s="27">
        <v>50</v>
      </c>
      <c r="AC64" s="27">
        <v>8.7844999999999995</v>
      </c>
      <c r="AD64" s="27">
        <v>2993.4769999999999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155">
        <f t="shared" si="7"/>
        <v>2433</v>
      </c>
      <c r="AR64" s="155">
        <f t="shared" si="7"/>
        <v>1058.5520000000001</v>
      </c>
      <c r="AS64" s="155">
        <f t="shared" si="7"/>
        <v>461184.38300000003</v>
      </c>
      <c r="AT64" s="34" t="s">
        <v>23</v>
      </c>
      <c r="AU64" s="215" t="s">
        <v>70</v>
      </c>
      <c r="AV64" s="38" t="s">
        <v>69</v>
      </c>
      <c r="AW64" s="12"/>
    </row>
    <row r="65" spans="1:49" ht="21.95" customHeight="1">
      <c r="A65" s="53"/>
      <c r="B65" s="214"/>
      <c r="C65" s="148" t="s">
        <v>24</v>
      </c>
      <c r="D65" s="85">
        <v>384</v>
      </c>
      <c r="E65" s="85">
        <v>41.142800000000001</v>
      </c>
      <c r="F65" s="85">
        <v>62029.099531512169</v>
      </c>
      <c r="G65" s="91">
        <v>57</v>
      </c>
      <c r="H65" s="91">
        <v>9.8028999999999993</v>
      </c>
      <c r="I65" s="91">
        <v>23605.108</v>
      </c>
      <c r="J65" s="204">
        <f t="shared" si="6"/>
        <v>441</v>
      </c>
      <c r="K65" s="204">
        <f t="shared" si="6"/>
        <v>50.945700000000002</v>
      </c>
      <c r="L65" s="204">
        <f t="shared" si="6"/>
        <v>85634.207531512162</v>
      </c>
      <c r="M65" s="127">
        <v>58</v>
      </c>
      <c r="N65" s="127">
        <v>10.5328</v>
      </c>
      <c r="O65" s="166">
        <v>2016.538</v>
      </c>
      <c r="P65" s="156">
        <v>29</v>
      </c>
      <c r="Q65" s="156">
        <v>0.63100000000000001</v>
      </c>
      <c r="R65" s="156">
        <v>248.68600000000001</v>
      </c>
      <c r="S65" s="44"/>
      <c r="T65" s="44"/>
      <c r="U65" s="44"/>
      <c r="V65" s="204">
        <f t="shared" si="4"/>
        <v>29</v>
      </c>
      <c r="W65" s="204">
        <f t="shared" si="1"/>
        <v>0.63100000000000001</v>
      </c>
      <c r="X65" s="204">
        <f t="shared" si="1"/>
        <v>248.68600000000001</v>
      </c>
      <c r="Y65" s="156"/>
      <c r="Z65" s="156"/>
      <c r="AA65" s="15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0">
        <f t="shared" si="7"/>
        <v>528</v>
      </c>
      <c r="AR65" s="50">
        <f t="shared" si="7"/>
        <v>62.109500000000004</v>
      </c>
      <c r="AS65" s="50">
        <f t="shared" si="7"/>
        <v>87899.431531512164</v>
      </c>
      <c r="AT65" s="66" t="s">
        <v>24</v>
      </c>
      <c r="AU65" s="216"/>
      <c r="AV65" s="54"/>
      <c r="AW65" s="12"/>
    </row>
    <row r="66" spans="1:49" ht="21.95" customHeight="1">
      <c r="A66" s="53" t="s">
        <v>71</v>
      </c>
      <c r="B66" s="213" t="s">
        <v>72</v>
      </c>
      <c r="C66" s="149" t="s">
        <v>23</v>
      </c>
      <c r="D66" s="84"/>
      <c r="E66" s="84"/>
      <c r="F66" s="84"/>
      <c r="G66" s="90"/>
      <c r="H66" s="90"/>
      <c r="I66" s="90"/>
      <c r="J66" s="27">
        <f t="shared" si="6"/>
        <v>0</v>
      </c>
      <c r="K66" s="27">
        <f t="shared" si="6"/>
        <v>0</v>
      </c>
      <c r="L66" s="27">
        <f t="shared" si="6"/>
        <v>0</v>
      </c>
      <c r="M66" s="126"/>
      <c r="N66" s="126"/>
      <c r="O66" s="165"/>
      <c r="P66" s="155"/>
      <c r="Q66" s="155"/>
      <c r="R66" s="155"/>
      <c r="S66" s="160"/>
      <c r="T66" s="43"/>
      <c r="U66" s="43"/>
      <c r="V66" s="27">
        <f t="shared" si="4"/>
        <v>0</v>
      </c>
      <c r="W66" s="27">
        <f t="shared" si="1"/>
        <v>0</v>
      </c>
      <c r="X66" s="27">
        <f t="shared" si="1"/>
        <v>0</v>
      </c>
      <c r="Y66" s="155"/>
      <c r="Z66" s="155"/>
      <c r="AA66" s="155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155">
        <f t="shared" si="7"/>
        <v>0</v>
      </c>
      <c r="AR66" s="155">
        <f t="shared" si="7"/>
        <v>0</v>
      </c>
      <c r="AS66" s="155">
        <f t="shared" si="7"/>
        <v>0</v>
      </c>
      <c r="AT66" s="34" t="s">
        <v>23</v>
      </c>
      <c r="AU66" s="215" t="s">
        <v>72</v>
      </c>
      <c r="AV66" s="54" t="s">
        <v>71</v>
      </c>
      <c r="AW66" s="12"/>
    </row>
    <row r="67" spans="1:49" ht="21.95" customHeight="1">
      <c r="A67" s="28" t="s">
        <v>49</v>
      </c>
      <c r="B67" s="214"/>
      <c r="C67" s="148" t="s">
        <v>24</v>
      </c>
      <c r="D67" s="85"/>
      <c r="E67" s="85"/>
      <c r="F67" s="85"/>
      <c r="G67" s="91"/>
      <c r="H67" s="91"/>
      <c r="I67" s="91"/>
      <c r="J67" s="204">
        <f t="shared" si="6"/>
        <v>0</v>
      </c>
      <c r="K67" s="204">
        <f t="shared" si="6"/>
        <v>0</v>
      </c>
      <c r="L67" s="204">
        <f t="shared" si="6"/>
        <v>0</v>
      </c>
      <c r="M67" s="127"/>
      <c r="N67" s="127"/>
      <c r="O67" s="166"/>
      <c r="P67" s="156"/>
      <c r="Q67" s="156"/>
      <c r="R67" s="156"/>
      <c r="S67" s="44"/>
      <c r="T67" s="44"/>
      <c r="U67" s="44"/>
      <c r="V67" s="204">
        <f t="shared" si="4"/>
        <v>0</v>
      </c>
      <c r="W67" s="204">
        <f t="shared" si="1"/>
        <v>0</v>
      </c>
      <c r="X67" s="204">
        <f t="shared" si="1"/>
        <v>0</v>
      </c>
      <c r="Y67" s="156"/>
      <c r="Z67" s="156"/>
      <c r="AA67" s="15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50">
        <f t="shared" si="7"/>
        <v>0</v>
      </c>
      <c r="AR67" s="50">
        <f t="shared" si="7"/>
        <v>0</v>
      </c>
      <c r="AS67" s="50">
        <f t="shared" si="7"/>
        <v>0</v>
      </c>
      <c r="AT67" s="24" t="s">
        <v>24</v>
      </c>
      <c r="AU67" s="216"/>
      <c r="AV67" s="29" t="s">
        <v>49</v>
      </c>
      <c r="AW67" s="12"/>
    </row>
    <row r="68" spans="1:49" ht="21.95" customHeight="1">
      <c r="A68" s="217" t="s">
        <v>73</v>
      </c>
      <c r="B68" s="218"/>
      <c r="C68" s="149" t="s">
        <v>23</v>
      </c>
      <c r="D68" s="27">
        <f t="shared" ref="D68:I68" si="14">+D61+D64+D66</f>
        <v>51</v>
      </c>
      <c r="E68" s="27">
        <f t="shared" si="14"/>
        <v>14.099</v>
      </c>
      <c r="F68" s="27">
        <f t="shared" si="14"/>
        <v>16789.135791519438</v>
      </c>
      <c r="G68" s="27">
        <f t="shared" si="14"/>
        <v>332</v>
      </c>
      <c r="H68" s="27">
        <f t="shared" si="14"/>
        <v>487.92020000000002</v>
      </c>
      <c r="I68" s="27">
        <f t="shared" si="14"/>
        <v>265757.15500000003</v>
      </c>
      <c r="J68" s="27">
        <f t="shared" si="6"/>
        <v>383</v>
      </c>
      <c r="K68" s="27">
        <f t="shared" si="6"/>
        <v>502.01920000000001</v>
      </c>
      <c r="L68" s="27">
        <f t="shared" si="6"/>
        <v>282546.29079151945</v>
      </c>
      <c r="M68" s="27">
        <f t="shared" ref="M68:R68" si="15">+M61+M64+M66</f>
        <v>1789</v>
      </c>
      <c r="N68" s="27">
        <f t="shared" si="15"/>
        <v>1395.2971000000002</v>
      </c>
      <c r="O68" s="27">
        <f t="shared" si="15"/>
        <v>454504.12600000005</v>
      </c>
      <c r="P68" s="155">
        <f t="shared" si="15"/>
        <v>2013</v>
      </c>
      <c r="Q68" s="155">
        <f t="shared" si="15"/>
        <v>2526.1387999999997</v>
      </c>
      <c r="R68" s="155">
        <f t="shared" si="15"/>
        <v>497640.071</v>
      </c>
      <c r="S68" s="27"/>
      <c r="T68" s="27"/>
      <c r="U68" s="27"/>
      <c r="V68" s="27">
        <f t="shared" si="4"/>
        <v>2013</v>
      </c>
      <c r="W68" s="27">
        <f t="shared" si="1"/>
        <v>2526.1387999999997</v>
      </c>
      <c r="X68" s="27">
        <f t="shared" si="1"/>
        <v>497640.071</v>
      </c>
      <c r="Y68" s="155">
        <f t="shared" ref="Y68:AD68" si="16">+Y61+Y64+Y66</f>
        <v>601</v>
      </c>
      <c r="Z68" s="155">
        <f t="shared" si="16"/>
        <v>2261.1089999999999</v>
      </c>
      <c r="AA68" s="155">
        <f t="shared" si="16"/>
        <v>552580.51600000006</v>
      </c>
      <c r="AB68" s="27">
        <f t="shared" si="16"/>
        <v>1432</v>
      </c>
      <c r="AC68" s="27">
        <f t="shared" si="16"/>
        <v>243.47120000000001</v>
      </c>
      <c r="AD68" s="27">
        <f t="shared" si="16"/>
        <v>75716.364000000001</v>
      </c>
      <c r="AE68" s="27">
        <f>AE61+AE62+AE64+AE66</f>
        <v>14</v>
      </c>
      <c r="AF68" s="27">
        <f>+AF61+AF64+AF66</f>
        <v>0</v>
      </c>
      <c r="AG68" s="27">
        <f>AG61+AG62+AG64+AG66</f>
        <v>0</v>
      </c>
      <c r="AH68" s="27">
        <f t="shared" ref="AH68:AJ68" si="17">AH61+AH62+AH64+AH66</f>
        <v>138</v>
      </c>
      <c r="AI68" s="27">
        <f>+AI61+AI64+AI66</f>
        <v>52.160700000000006</v>
      </c>
      <c r="AJ68" s="27">
        <f t="shared" si="17"/>
        <v>39065.199000000001</v>
      </c>
      <c r="AK68" s="27">
        <f>AK61+AK62+AK64+AK66</f>
        <v>672</v>
      </c>
      <c r="AL68" s="27">
        <f>+AL61+AL64+AL66</f>
        <v>24.527799999999999</v>
      </c>
      <c r="AM68" s="27">
        <f>AM61+AM62+AM64+AM66</f>
        <v>22386.54</v>
      </c>
      <c r="AN68" s="27">
        <f>AN61+AN62+AN64+AN66</f>
        <v>373</v>
      </c>
      <c r="AO68" s="27">
        <f>+AO61+AO64+AO66</f>
        <v>25.063800000000001</v>
      </c>
      <c r="AP68" s="27">
        <f>+AP61+AP64+AP66</f>
        <v>22254.062000000002</v>
      </c>
      <c r="AQ68" s="155">
        <f t="shared" si="7"/>
        <v>7415</v>
      </c>
      <c r="AR68" s="155">
        <f t="shared" si="7"/>
        <v>7029.7875999999997</v>
      </c>
      <c r="AS68" s="155">
        <f t="shared" si="7"/>
        <v>1946693.1687915197</v>
      </c>
      <c r="AT68" s="33" t="s">
        <v>23</v>
      </c>
      <c r="AU68" s="221" t="s">
        <v>73</v>
      </c>
      <c r="AV68" s="222"/>
      <c r="AW68" s="12"/>
    </row>
    <row r="69" spans="1:49" ht="21.95" customHeight="1">
      <c r="A69" s="219"/>
      <c r="B69" s="220"/>
      <c r="C69" s="148" t="s">
        <v>24</v>
      </c>
      <c r="D69" s="26">
        <f t="shared" ref="D69:I69" si="18">+D63+D65+D67</f>
        <v>402</v>
      </c>
      <c r="E69" s="26">
        <f t="shared" si="18"/>
        <v>331.0582</v>
      </c>
      <c r="F69" s="26">
        <f t="shared" si="18"/>
        <v>277570.58520848054</v>
      </c>
      <c r="G69" s="26">
        <f t="shared" si="18"/>
        <v>75</v>
      </c>
      <c r="H69" s="26">
        <f t="shared" si="18"/>
        <v>273.89910000000003</v>
      </c>
      <c r="I69" s="26">
        <f t="shared" si="18"/>
        <v>190444.28700000001</v>
      </c>
      <c r="J69" s="204">
        <f t="shared" si="6"/>
        <v>477</v>
      </c>
      <c r="K69" s="204">
        <f t="shared" si="6"/>
        <v>604.95730000000003</v>
      </c>
      <c r="L69" s="204">
        <f t="shared" si="6"/>
        <v>468014.87220848055</v>
      </c>
      <c r="M69" s="26">
        <f t="shared" ref="M69:R69" si="19">+M63+M65+M67</f>
        <v>409</v>
      </c>
      <c r="N69" s="26">
        <f t="shared" si="19"/>
        <v>4908.3536999999997</v>
      </c>
      <c r="O69" s="26">
        <f t="shared" si="19"/>
        <v>1803468.2049999998</v>
      </c>
      <c r="P69" s="156">
        <f t="shared" si="19"/>
        <v>68</v>
      </c>
      <c r="Q69" s="156">
        <f t="shared" si="19"/>
        <v>2284.5544</v>
      </c>
      <c r="R69" s="156">
        <f t="shared" si="19"/>
        <v>403538.42300000001</v>
      </c>
      <c r="S69" s="26"/>
      <c r="T69" s="26"/>
      <c r="U69" s="26"/>
      <c r="V69" s="204">
        <f t="shared" si="4"/>
        <v>68</v>
      </c>
      <c r="W69" s="204">
        <f t="shared" si="1"/>
        <v>2284.5544</v>
      </c>
      <c r="X69" s="204">
        <f t="shared" si="1"/>
        <v>403538.42300000001</v>
      </c>
      <c r="Y69" s="156">
        <f t="shared" ref="Y69:AA69" si="20">+Y63+Y65+Y67</f>
        <v>4</v>
      </c>
      <c r="Z69" s="156">
        <f t="shared" si="20"/>
        <v>383.01799999999997</v>
      </c>
      <c r="AA69" s="156">
        <f t="shared" si="20"/>
        <v>69660.361999999994</v>
      </c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50">
        <f t="shared" si="7"/>
        <v>958</v>
      </c>
      <c r="AR69" s="50">
        <f t="shared" si="7"/>
        <v>8180.8833999999997</v>
      </c>
      <c r="AS69" s="50">
        <f t="shared" si="7"/>
        <v>2744681.8622084805</v>
      </c>
      <c r="AT69" s="61" t="s">
        <v>24</v>
      </c>
      <c r="AU69" s="223"/>
      <c r="AV69" s="224"/>
      <c r="AW69" s="12"/>
    </row>
    <row r="70" spans="1:49" ht="21.95" customHeight="1" thickBot="1">
      <c r="A70" s="225" t="s">
        <v>74</v>
      </c>
      <c r="B70" s="226" t="s">
        <v>75</v>
      </c>
      <c r="C70" s="226"/>
      <c r="D70" s="40"/>
      <c r="E70" s="40"/>
      <c r="F70" s="40"/>
      <c r="G70" s="40"/>
      <c r="H70" s="40"/>
      <c r="I70" s="40"/>
      <c r="J70" s="206">
        <f t="shared" si="6"/>
        <v>0</v>
      </c>
      <c r="K70" s="206">
        <f t="shared" si="6"/>
        <v>0</v>
      </c>
      <c r="L70" s="206">
        <f t="shared" si="6"/>
        <v>0</v>
      </c>
      <c r="M70" s="40"/>
      <c r="N70" s="40"/>
      <c r="O70" s="40"/>
      <c r="P70" s="162"/>
      <c r="Q70" s="40"/>
      <c r="R70" s="40"/>
      <c r="S70" s="40"/>
      <c r="T70" s="40"/>
      <c r="U70" s="40"/>
      <c r="V70" s="206">
        <f t="shared" si="4"/>
        <v>0</v>
      </c>
      <c r="W70" s="206">
        <f t="shared" si="4"/>
        <v>0</v>
      </c>
      <c r="X70" s="206">
        <f t="shared" si="4"/>
        <v>0</v>
      </c>
      <c r="Y70" s="162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52">
        <f t="shared" si="7"/>
        <v>0</v>
      </c>
      <c r="AR70" s="52">
        <f t="shared" si="7"/>
        <v>0</v>
      </c>
      <c r="AS70" s="52">
        <f t="shared" si="7"/>
        <v>0</v>
      </c>
      <c r="AT70" s="227" t="s">
        <v>74</v>
      </c>
      <c r="AU70" s="226" t="s">
        <v>75</v>
      </c>
      <c r="AV70" s="228"/>
      <c r="AW70" s="12"/>
    </row>
    <row r="71" spans="1:49" ht="21.95" customHeight="1" thickBot="1">
      <c r="A71" s="209" t="s">
        <v>76</v>
      </c>
      <c r="B71" s="210" t="s">
        <v>77</v>
      </c>
      <c r="C71" s="210"/>
      <c r="D71" s="40">
        <f t="shared" ref="D71:I71" si="21">D68+D69</f>
        <v>453</v>
      </c>
      <c r="E71" s="40">
        <f t="shared" si="21"/>
        <v>345.15719999999999</v>
      </c>
      <c r="F71" s="40">
        <f t="shared" si="21"/>
        <v>294359.72099999996</v>
      </c>
      <c r="G71" s="40">
        <f t="shared" si="21"/>
        <v>407</v>
      </c>
      <c r="H71" s="40">
        <f t="shared" si="21"/>
        <v>761.81930000000011</v>
      </c>
      <c r="I71" s="40">
        <f t="shared" si="21"/>
        <v>456201.44200000004</v>
      </c>
      <c r="J71" s="205">
        <f t="shared" si="6"/>
        <v>860</v>
      </c>
      <c r="K71" s="205">
        <f t="shared" si="6"/>
        <v>1106.9765000000002</v>
      </c>
      <c r="L71" s="205">
        <f t="shared" si="6"/>
        <v>750561.16299999994</v>
      </c>
      <c r="M71" s="40">
        <f t="shared" ref="M71:R71" si="22">M68+M69</f>
        <v>2198</v>
      </c>
      <c r="N71" s="40">
        <f t="shared" si="22"/>
        <v>6303.6507999999994</v>
      </c>
      <c r="O71" s="40">
        <f t="shared" si="22"/>
        <v>2257972.3309999998</v>
      </c>
      <c r="P71" s="162">
        <f t="shared" si="22"/>
        <v>2081</v>
      </c>
      <c r="Q71" s="40">
        <f t="shared" si="22"/>
        <v>4810.6931999999997</v>
      </c>
      <c r="R71" s="40">
        <f t="shared" si="22"/>
        <v>901178.49399999995</v>
      </c>
      <c r="S71" s="40"/>
      <c r="T71" s="40"/>
      <c r="U71" s="40"/>
      <c r="V71" s="205">
        <f t="shared" si="4"/>
        <v>2081</v>
      </c>
      <c r="W71" s="205">
        <f t="shared" si="4"/>
        <v>4810.6931999999997</v>
      </c>
      <c r="X71" s="205">
        <f t="shared" si="4"/>
        <v>901178.49399999995</v>
      </c>
      <c r="Y71" s="162">
        <f t="shared" ref="Y71:AP71" si="23">Y68+Y69</f>
        <v>605</v>
      </c>
      <c r="Z71" s="40">
        <f t="shared" si="23"/>
        <v>2644.127</v>
      </c>
      <c r="AA71" s="40">
        <f t="shared" si="23"/>
        <v>622240.87800000003</v>
      </c>
      <c r="AB71" s="40">
        <f t="shared" si="23"/>
        <v>1432</v>
      </c>
      <c r="AC71" s="40">
        <f t="shared" si="23"/>
        <v>243.47120000000001</v>
      </c>
      <c r="AD71" s="40">
        <f t="shared" si="23"/>
        <v>75716.364000000001</v>
      </c>
      <c r="AE71" s="40">
        <f t="shared" si="23"/>
        <v>14</v>
      </c>
      <c r="AF71" s="40">
        <f t="shared" si="23"/>
        <v>0</v>
      </c>
      <c r="AG71" s="40">
        <f t="shared" si="23"/>
        <v>0</v>
      </c>
      <c r="AH71" s="40">
        <f t="shared" si="23"/>
        <v>138</v>
      </c>
      <c r="AI71" s="40">
        <f t="shared" si="23"/>
        <v>52.160700000000006</v>
      </c>
      <c r="AJ71" s="40">
        <f t="shared" si="23"/>
        <v>39065.199000000001</v>
      </c>
      <c r="AK71" s="40">
        <f t="shared" si="23"/>
        <v>672</v>
      </c>
      <c r="AL71" s="40">
        <f t="shared" si="23"/>
        <v>24.527799999999999</v>
      </c>
      <c r="AM71" s="40">
        <f t="shared" si="23"/>
        <v>22386.54</v>
      </c>
      <c r="AN71" s="40">
        <f t="shared" si="23"/>
        <v>373</v>
      </c>
      <c r="AO71" s="40">
        <f t="shared" si="23"/>
        <v>25.063800000000001</v>
      </c>
      <c r="AP71" s="40">
        <f t="shared" si="23"/>
        <v>22254.062000000002</v>
      </c>
      <c r="AQ71" s="51">
        <f t="shared" si="7"/>
        <v>8373</v>
      </c>
      <c r="AR71" s="51">
        <f t="shared" si="7"/>
        <v>15210.671</v>
      </c>
      <c r="AS71" s="51">
        <f t="shared" si="7"/>
        <v>4691375.0310000004</v>
      </c>
      <c r="AT71" s="211" t="s">
        <v>76</v>
      </c>
      <c r="AU71" s="210" t="s">
        <v>77</v>
      </c>
      <c r="AV71" s="212" t="s">
        <v>64</v>
      </c>
      <c r="AW71" s="12"/>
    </row>
    <row r="72" spans="1:49" ht="21.95" customHeight="1">
      <c r="X72" s="41" t="s">
        <v>78</v>
      </c>
      <c r="AU72" s="41" t="s">
        <v>80</v>
      </c>
    </row>
    <row r="73" spans="1:49">
      <c r="AR73" s="42"/>
      <c r="AS73" s="42"/>
    </row>
  </sheetData>
  <mergeCells count="78">
    <mergeCell ref="B8:B9"/>
    <mergeCell ref="AU8:AU9"/>
    <mergeCell ref="A1:X1"/>
    <mergeCell ref="S3:U3"/>
    <mergeCell ref="AB3:AD3"/>
    <mergeCell ref="B6:B7"/>
    <mergeCell ref="AU6:AU7"/>
    <mergeCell ref="D3:F3"/>
    <mergeCell ref="G3:I3"/>
    <mergeCell ref="M3:O3"/>
    <mergeCell ref="P3:R3"/>
    <mergeCell ref="Y3:AA3"/>
    <mergeCell ref="AE3:AG3"/>
    <mergeCell ref="AH3:AJ3"/>
    <mergeCell ref="AK3:AM3"/>
    <mergeCell ref="AN3:AP3"/>
    <mergeCell ref="B10:B11"/>
    <mergeCell ref="AU10:AU11"/>
    <mergeCell ref="B12:B13"/>
    <mergeCell ref="AU12:AU13"/>
    <mergeCell ref="B14:B15"/>
    <mergeCell ref="AU14:AU15"/>
    <mergeCell ref="B16:B17"/>
    <mergeCell ref="AU16:AU17"/>
    <mergeCell ref="B18:B19"/>
    <mergeCell ref="AU18:AU19"/>
    <mergeCell ref="B20:B21"/>
    <mergeCell ref="AU20:AU21"/>
    <mergeCell ref="B22:B23"/>
    <mergeCell ref="AU22:AU23"/>
    <mergeCell ref="B24:B25"/>
    <mergeCell ref="AU24:AU25"/>
    <mergeCell ref="B26:B27"/>
    <mergeCell ref="AU26:AU27"/>
    <mergeCell ref="B28:B29"/>
    <mergeCell ref="AU28:AU29"/>
    <mergeCell ref="B30:B31"/>
    <mergeCell ref="AU30:AU31"/>
    <mergeCell ref="B32:B33"/>
    <mergeCell ref="AU32:AU33"/>
    <mergeCell ref="B34:B35"/>
    <mergeCell ref="AU34:AU35"/>
    <mergeCell ref="B36:B37"/>
    <mergeCell ref="AU36:AU37"/>
    <mergeCell ref="B38:B39"/>
    <mergeCell ref="AU38:AU39"/>
    <mergeCell ref="B40:B41"/>
    <mergeCell ref="AU40:AU41"/>
    <mergeCell ref="B42:B43"/>
    <mergeCell ref="AU42:AU43"/>
    <mergeCell ref="B44:B45"/>
    <mergeCell ref="AU44:AU45"/>
    <mergeCell ref="B46:B47"/>
    <mergeCell ref="AU46:AU47"/>
    <mergeCell ref="B48:B49"/>
    <mergeCell ref="AU48:AU49"/>
    <mergeCell ref="B50:B51"/>
    <mergeCell ref="AU50:AU51"/>
    <mergeCell ref="B52:B53"/>
    <mergeCell ref="AU52:AU53"/>
    <mergeCell ref="B54:B55"/>
    <mergeCell ref="AU54:AU55"/>
    <mergeCell ref="A56:B57"/>
    <mergeCell ref="AU56:AV57"/>
    <mergeCell ref="A59:B59"/>
    <mergeCell ref="AU59:AV59"/>
    <mergeCell ref="A62:B62"/>
    <mergeCell ref="AU62:AV62"/>
    <mergeCell ref="B64:B65"/>
    <mergeCell ref="AU64:AU65"/>
    <mergeCell ref="A71:C71"/>
    <mergeCell ref="AT71:AV71"/>
    <mergeCell ref="B66:B67"/>
    <mergeCell ref="AU66:AU67"/>
    <mergeCell ref="A68:B69"/>
    <mergeCell ref="AU68:AV69"/>
    <mergeCell ref="A70:C70"/>
    <mergeCell ref="AT70:AV70"/>
  </mergeCells>
  <phoneticPr fontId="3"/>
  <pageMargins left="0.70866141732283472" right="0.70866141732283472" top="0.74803149606299213" bottom="0.74803149606299213" header="0.31496062992125984" footer="0.31496062992125984"/>
  <pageSetup paperSize="9" scale="31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1月～12月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2015-02-11T10:59:12Z</cp:lastPrinted>
  <dcterms:created xsi:type="dcterms:W3CDTF">2013-06-24T00:04:15Z</dcterms:created>
  <dcterms:modified xsi:type="dcterms:W3CDTF">2015-02-11T10:59:18Z</dcterms:modified>
</cp:coreProperties>
</file>