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520" windowHeight="3990" tabRatio="871" activeTab="0"/>
  </bookViews>
  <sheets>
    <sheet name="合計" sheetId="1" r:id="rId1"/>
    <sheet name="㈱塩釜" sheetId="2" r:id="rId2"/>
    <sheet name="機船" sheetId="3" r:id="rId3"/>
    <sheet name="気仙沼" sheetId="4" r:id="rId4"/>
    <sheet name="石巻第１" sheetId="5" r:id="rId5"/>
    <sheet name="石巻第２" sheetId="6" r:id="rId6"/>
    <sheet name="女川" sheetId="7" r:id="rId7"/>
    <sheet name="南三陸" sheetId="8" r:id="rId8"/>
    <sheet name="閖上" sheetId="9" r:id="rId9"/>
    <sheet name="亘理" sheetId="10" r:id="rId10"/>
    <sheet name="牡鹿" sheetId="11" r:id="rId11"/>
    <sheet name="七ヶ浜" sheetId="12" r:id="rId12"/>
    <sheet name="塩釜合計" sheetId="13" r:id="rId13"/>
    <sheet name="石巻合計" sheetId="14" r:id="rId14"/>
  </sheets>
  <definedNames>
    <definedName name="_xlnm.Print_Area" localSheetId="12">'塩釜合計'!$A$1:$AS$72</definedName>
    <definedName name="_xlnm.Print_Area" localSheetId="10">'牡鹿'!$A$1:$AS$72</definedName>
    <definedName name="_xlnm.Print_Area" localSheetId="1">'㈱塩釜'!$A$1:$AS$72</definedName>
    <definedName name="_xlnm.Print_Area" localSheetId="2">'機船'!$A$1:$AS$72</definedName>
    <definedName name="_xlnm.Print_Area" localSheetId="3">'気仙沼'!$A$1:$AS$72</definedName>
    <definedName name="_xlnm.Print_Area" localSheetId="0">'合計'!$A$1:$AS$72</definedName>
    <definedName name="_xlnm.Print_Area" localSheetId="11">'七ヶ浜'!$A$1:$AS$72</definedName>
    <definedName name="_xlnm.Print_Area" localSheetId="6">'女川'!$A$1:$AS$72</definedName>
    <definedName name="_xlnm.Print_Area" localSheetId="13">'石巻合計'!$A$1:$AS$72</definedName>
    <definedName name="_xlnm.Print_Area" localSheetId="4">'石巻第１'!$A$1:$AS$72</definedName>
    <definedName name="_xlnm.Print_Area" localSheetId="5">'石巻第２'!$A$1:$AS$72</definedName>
    <definedName name="_xlnm.Print_Area" localSheetId="7">'南三陸'!$A$1:$AS$72</definedName>
    <definedName name="_xlnm.Print_Area" localSheetId="9">'亘理'!$A$1:$AS$72</definedName>
    <definedName name="_xlnm.Print_Area" localSheetId="8">'閖上'!$A$1:$AS$72</definedName>
  </definedNames>
  <calcPr fullCalcOnLoad="1"/>
</workbook>
</file>

<file path=xl/sharedStrings.xml><?xml version="1.0" encoding="utf-8"?>
<sst xmlns="http://schemas.openxmlformats.org/spreadsheetml/2006/main" count="4986" uniqueCount="119">
  <si>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</si>
  <si>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</si>
  <si>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</si>
  <si>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</si>
  <si>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</si>
  <si>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</si>
  <si>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</si>
  <si>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</si>
  <si>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</si>
  <si>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</si>
  <si>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</si>
  <si>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</si>
  <si>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</si>
  <si>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</si>
  <si>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</si>
  <si>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</si>
  <si>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</si>
  <si>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</si>
  <si>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</si>
  <si>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</si>
  <si>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</si>
  <si>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</si>
  <si>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</si>
  <si>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</si>
  <si>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</si>
  <si>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</si>
  <si>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</si>
  <si>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</si>
  <si>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</si>
  <si>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</si>
  <si>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</si>
  <si>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</si>
  <si>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</si>
  <si>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</si>
  <si>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</si>
  <si>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</si>
  <si>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</si>
  <si>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</si>
  <si>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</si>
  <si>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</si>
  <si>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</si>
  <si>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</si>
  <si>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</si>
  <si>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</si>
  <si>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</si>
  <si>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</si>
  <si>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</si>
  <si>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</si>
  <si>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</si>
  <si>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</si>
  <si>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</si>
  <si>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</si>
  <si>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</si>
  <si>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</si>
  <si>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</si>
  <si>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</si>
  <si>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</si>
  <si>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</si>
  <si>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</si>
  <si>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</si>
  <si>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</si>
  <si>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</si>
  <si>
    <t>その他の海面漁業</t>
  </si>
  <si>
    <t>の り</t>
  </si>
  <si>
    <t>漁 船 水 揚 計</t>
  </si>
  <si>
    <t>搬</t>
  </si>
  <si>
    <t>　陸　　送</t>
  </si>
  <si>
    <t>入</t>
  </si>
  <si>
    <t>　海　　送</t>
  </si>
  <si>
    <t>輸  入  魚</t>
  </si>
  <si>
    <t>総   合   計</t>
  </si>
  <si>
    <t>気仙沼漁業協同組合</t>
  </si>
  <si>
    <t>石巻魚市場㈱（石巻第１）</t>
  </si>
  <si>
    <t>石巻第２（渡波）</t>
  </si>
  <si>
    <t>㈱塩釜魚市場</t>
  </si>
  <si>
    <t>牡鹿漁業協同組合</t>
  </si>
  <si>
    <t>漁船・搬入計</t>
  </si>
  <si>
    <t>総括表</t>
  </si>
  <si>
    <t>の  り</t>
  </si>
  <si>
    <t>陸　　送</t>
  </si>
  <si>
    <t>海　　送</t>
  </si>
  <si>
    <t>塩釜合計（㈱塩釜魚市場＋塩釜地区機船漁業協同組合）</t>
  </si>
  <si>
    <t>７月</t>
  </si>
  <si>
    <t>7月</t>
  </si>
  <si>
    <t>6月</t>
  </si>
  <si>
    <t>６月</t>
  </si>
  <si>
    <t>株式会社女川魚市場</t>
  </si>
  <si>
    <t xml:space="preserve"> （単位：トン，千円　但し干のり＝千枚） </t>
  </si>
  <si>
    <t>１２．漁業種別・魚市場別・月別水揚高</t>
  </si>
  <si>
    <t>石巻合計（石巻第一＋石巻第二）</t>
  </si>
  <si>
    <t>突   ん   棒</t>
  </si>
  <si>
    <t>漁 船 水 揚 計</t>
  </si>
  <si>
    <t>漁船・搬入計</t>
  </si>
  <si>
    <t>漁船・搬入計</t>
  </si>
  <si>
    <t>輸  入  魚</t>
  </si>
  <si>
    <t>輸   入  魚</t>
  </si>
  <si>
    <t>総  合  計</t>
  </si>
  <si>
    <t>突   ん   棒</t>
  </si>
  <si>
    <t>漁 船 水 揚 計</t>
  </si>
  <si>
    <t>突　ん　棒</t>
  </si>
  <si>
    <t>突　ん　棒</t>
  </si>
  <si>
    <t>　漁船・搬入計</t>
  </si>
  <si>
    <t>１１．漁業種別・月別水揚高  （統括表）</t>
  </si>
  <si>
    <t>総括表</t>
  </si>
  <si>
    <t>塩釜合計（㈱塩釜魚市場＋塩釜地区機船漁業協同組合）</t>
  </si>
  <si>
    <t>石巻合計（石巻第一＋石巻第二）</t>
  </si>
  <si>
    <t>宮城県漁業協同組合　志津川支所</t>
  </si>
  <si>
    <t>宮城県漁業協同組合　閖上支所</t>
  </si>
  <si>
    <t>宮城県漁業協同組合　亘理支所</t>
  </si>
  <si>
    <t>宮城県漁業協同組合　七ヶ浜支所</t>
  </si>
  <si>
    <t>塩釜地区機船漁業協同組合</t>
  </si>
  <si>
    <t>突   ん   棒</t>
  </si>
  <si>
    <t>　漁船・搬入計</t>
  </si>
  <si>
    <t>輸  入  魚</t>
  </si>
  <si>
    <t>総  合  計</t>
  </si>
  <si>
    <t>陸　　送</t>
  </si>
  <si>
    <t>陸　　送</t>
  </si>
  <si>
    <t>海　　送</t>
  </si>
  <si>
    <t>海　　送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</si>
</sst>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0;[Red]\-#,##0.0000"/>
    <numFmt numFmtId="178" formatCode="0.000"/>
    <numFmt numFmtId="179" formatCode="#,##0.00000;[Red]\-#,##0.00000"/>
    <numFmt numFmtId="180" formatCode="#,##0.0000;\-#,##0.0000"/>
    <numFmt numFmtId="181" formatCode="#,##0.000;\-#,##0.000"/>
    <numFmt numFmtId="182" formatCode="#,##0.000000;[Red]\-#,##0.000000"/>
    <numFmt numFmtId="183" formatCode="#,##0.0000000;[Red]\-#,##0.0000000"/>
    <numFmt numFmtId="184" formatCode="#,##0.0;[Red]\-#,##0.0"/>
    <numFmt numFmtId="185" formatCode="#,##0.000"/>
    <numFmt numFmtId="186" formatCode="0.0000"/>
    <numFmt numFmtId="187" formatCode="#,##0.0000_);[Red]\(#,##0.0000\)"/>
    <numFmt numFmtId="188" formatCode="#,##0.00000_ ;[Red]\-#,##0.00000\ "/>
    <numFmt numFmtId="189" formatCode="#,##0.0000_ ;[Red]\-#,##0.0000\ "/>
    <numFmt numFmtId="190" formatCode="#,##0.000_ ;[Red]\-#,##0.000\ "/>
    <numFmt numFmtId="191" formatCode="#,##0.00000_);[Red]\(#,##0.00000\)"/>
    <numFmt numFmtId="192" formatCode="#,##0_);[Red]\(#,##0\)"/>
    <numFmt numFmtId="193" formatCode="#,##0_ ;[Red]\-#,##0\ "/>
    <numFmt numFmtId="194" formatCode="#,##0_);\(#,##0\)"/>
    <numFmt numFmtId="195" formatCode="_ * #,##0_ ;_ * \-#,##0_ ;_ * &quot;-&quot;??_ ;_ @_ "/>
    <numFmt numFmtId="196" formatCode="_ * #,##0.00000_ ;_ * \-#,##0.00000_ ;_ * &quot;-&quot;?????_ ;_ @_ "/>
    <numFmt numFmtId="197" formatCode="#,##0.00000_ "/>
    <numFmt numFmtId="198" formatCode="#,##0.0000_ "/>
    <numFmt numFmtId="199" formatCode="_ * #,##0.0000_ ;_ * \-#,##0.0000_ ;_ * &quot;-&quot;????_ ;_ @_ "/>
    <numFmt numFmtId="200" formatCode="0_);[Red]\(0\)"/>
    <numFmt numFmtId="201" formatCode="_ * #,##0.0000_ ;_ * \-#,##0.0000_ ;_ * &quot;-&quot;?????_ ;_ @_ "/>
    <numFmt numFmtId="202" formatCode="_ * #,##0.000_ ;_ * \-#,##0.000_ ;_ * &quot;-&quot;?????_ ;_ @_ "/>
    <numFmt numFmtId="203" formatCode="_ * #,##0.00_ ;_ * \-#,##0.00_ ;_ * &quot;-&quot;?????_ ;_ @_ "/>
    <numFmt numFmtId="204" formatCode="_ * #,##0.0_ ;_ * \-#,##0.0_ ;_ * &quot;-&quot;?????_ ;_ @_ "/>
    <numFmt numFmtId="205" formatCode="_ * #,##0_ ;_ * \-#,##0_ ;_ * &quot;-&quot;?????_ ;_ @_ "/>
    <numFmt numFmtId="20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22"/>
      <color indexed="8"/>
      <name val="明朝"/>
      <family val="1"/>
    </font>
    <font>
      <sz val="20"/>
      <color indexed="8"/>
      <name val="明朝"/>
      <family val="1"/>
    </font>
    <font>
      <sz val="16"/>
      <color indexed="8"/>
      <name val="明朝"/>
      <family val="1"/>
    </font>
    <font>
      <sz val="16"/>
      <name val="明朝"/>
      <family val="1"/>
    </font>
    <font>
      <sz val="22"/>
      <name val="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hair">
        <color indexed="8"/>
      </bottom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>
        <color indexed="63"/>
      </left>
      <right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hair"/>
      <bottom style="thin">
        <color indexed="8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thin"/>
      <right>
        <color indexed="63"/>
      </right>
      <top style="hair"/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18" borderId="1" applyNumberFormat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4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2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8" borderId="4" applyNumberFormat="0" applyAlignment="0" applyProtection="0"/>
    <xf numFmtId="0" fontId="3" fillId="0" borderId="0" applyNumberFormat="0" applyFill="0" applyBorder="0" applyAlignment="0" applyProtection="0"/>
    <xf numFmtId="0" fontId="46" fillId="23" borderId="0" applyNumberFormat="0" applyBorder="0" applyAlignment="0" applyProtection="0"/>
  </cellStyleXfs>
  <cellXfs count="572">
    <xf numFmtId="0" fontId="0" fillId="0" borderId="0" xfId="0" applyAlignment="1">
      <alignment/>
    </xf>
    <xf numFmtId="41" fontId="5" fillId="0" borderId="10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/>
      <protection/>
    </xf>
    <xf numFmtId="41" fontId="5" fillId="0" borderId="13" xfId="49" applyNumberFormat="1" applyFont="1" applyBorder="1" applyAlignment="1" applyProtection="1">
      <alignment/>
      <protection/>
    </xf>
    <xf numFmtId="41" fontId="5" fillId="0" borderId="0" xfId="49" applyNumberFormat="1" applyFont="1" applyBorder="1" applyAlignment="1" applyProtection="1">
      <alignment/>
      <protection/>
    </xf>
    <xf numFmtId="41" fontId="5" fillId="0" borderId="14" xfId="49" applyNumberFormat="1" applyFont="1" applyBorder="1" applyAlignment="1" applyProtection="1">
      <alignment/>
      <protection/>
    </xf>
    <xf numFmtId="41" fontId="5" fillId="0" borderId="15" xfId="49" applyNumberFormat="1" applyFont="1" applyBorder="1" applyAlignment="1" applyProtection="1">
      <alignment/>
      <protection/>
    </xf>
    <xf numFmtId="41" fontId="5" fillId="0" borderId="11" xfId="49" applyNumberFormat="1" applyFont="1" applyFill="1" applyBorder="1" applyAlignment="1" applyProtection="1">
      <alignment/>
      <protection/>
    </xf>
    <xf numFmtId="41" fontId="5" fillId="0" borderId="10" xfId="49" applyNumberFormat="1" applyFont="1" applyFill="1" applyBorder="1" applyAlignment="1" applyProtection="1">
      <alignment/>
      <protection/>
    </xf>
    <xf numFmtId="41" fontId="5" fillId="0" borderId="16" xfId="49" applyNumberFormat="1" applyFont="1" applyBorder="1" applyAlignment="1" applyProtection="1">
      <alignment/>
      <protection/>
    </xf>
    <xf numFmtId="41" fontId="5" fillId="0" borderId="16" xfId="49" applyNumberFormat="1" applyFont="1" applyFill="1" applyBorder="1" applyAlignment="1" applyProtection="1">
      <alignment/>
      <protection/>
    </xf>
    <xf numFmtId="41" fontId="5" fillId="0" borderId="17" xfId="49" applyNumberFormat="1" applyFont="1" applyFill="1" applyBorder="1" applyAlignment="1" applyProtection="1">
      <alignment/>
      <protection/>
    </xf>
    <xf numFmtId="41" fontId="5" fillId="0" borderId="10" xfId="49" applyNumberFormat="1" applyFont="1" applyBorder="1" applyAlignment="1" applyProtection="1">
      <alignment shrinkToFit="1"/>
      <protection/>
    </xf>
    <xf numFmtId="41" fontId="5" fillId="0" borderId="11" xfId="49" applyNumberFormat="1" applyFont="1" applyBorder="1" applyAlignment="1" applyProtection="1">
      <alignment shrinkToFit="1"/>
      <protection/>
    </xf>
    <xf numFmtId="41" fontId="5" fillId="0" borderId="12" xfId="49" applyNumberFormat="1" applyFont="1" applyBorder="1" applyAlignment="1" applyProtection="1">
      <alignment shrinkToFit="1"/>
      <protection/>
    </xf>
    <xf numFmtId="41" fontId="5" fillId="0" borderId="12" xfId="49" applyNumberFormat="1" applyFont="1" applyFill="1" applyBorder="1" applyAlignment="1" applyProtection="1">
      <alignment/>
      <protection/>
    </xf>
    <xf numFmtId="41" fontId="5" fillId="0" borderId="0" xfId="49" applyNumberFormat="1" applyFont="1" applyAlignment="1" applyProtection="1">
      <alignment/>
      <protection/>
    </xf>
    <xf numFmtId="176" fontId="5" fillId="0" borderId="0" xfId="49" applyNumberFormat="1" applyFont="1" applyAlignment="1" applyProtection="1">
      <alignment/>
      <protection/>
    </xf>
    <xf numFmtId="38" fontId="5" fillId="0" borderId="0" xfId="49" applyFont="1" applyAlignment="1" applyProtection="1">
      <alignment/>
      <protection/>
    </xf>
    <xf numFmtId="176" fontId="5" fillId="0" borderId="18" xfId="49" applyNumberFormat="1" applyFont="1" applyBorder="1" applyAlignment="1" applyProtection="1">
      <alignment/>
      <protection/>
    </xf>
    <xf numFmtId="41" fontId="5" fillId="0" borderId="18" xfId="49" applyNumberFormat="1" applyFont="1" applyBorder="1" applyAlignment="1" applyProtection="1">
      <alignment/>
      <protection/>
    </xf>
    <xf numFmtId="38" fontId="5" fillId="0" borderId="18" xfId="49" applyFont="1" applyBorder="1" applyAlignment="1" applyProtection="1">
      <alignment horizontal="right" vertical="center"/>
      <protection/>
    </xf>
    <xf numFmtId="176" fontId="7" fillId="0" borderId="0" xfId="49" applyNumberFormat="1" applyFont="1" applyBorder="1" applyAlignment="1" applyProtection="1">
      <alignment/>
      <protection/>
    </xf>
    <xf numFmtId="176" fontId="5" fillId="0" borderId="0" xfId="49" applyNumberFormat="1" applyFont="1" applyBorder="1" applyAlignment="1" applyProtection="1">
      <alignment/>
      <protection/>
    </xf>
    <xf numFmtId="176" fontId="5" fillId="0" borderId="19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 horizontal="centerContinuous"/>
      <protection/>
    </xf>
    <xf numFmtId="41" fontId="5" fillId="0" borderId="20" xfId="49" applyNumberFormat="1" applyFont="1" applyBorder="1" applyAlignment="1" applyProtection="1">
      <alignment horizontal="centerContinuous"/>
      <protection/>
    </xf>
    <xf numFmtId="41" fontId="5" fillId="0" borderId="21" xfId="49" applyNumberFormat="1" applyFont="1" applyBorder="1" applyAlignment="1" applyProtection="1">
      <alignment horizontal="centerContinuous"/>
      <protection/>
    </xf>
    <xf numFmtId="176" fontId="5" fillId="0" borderId="22" xfId="49" applyNumberFormat="1" applyFont="1" applyBorder="1" applyAlignment="1" applyProtection="1">
      <alignment/>
      <protection/>
    </xf>
    <xf numFmtId="176" fontId="5" fillId="0" borderId="23" xfId="49" applyNumberFormat="1" applyFont="1" applyBorder="1" applyAlignment="1" applyProtection="1">
      <alignment/>
      <protection/>
    </xf>
    <xf numFmtId="176" fontId="5" fillId="0" borderId="24" xfId="49" applyNumberFormat="1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 horizontal="center"/>
      <protection/>
    </xf>
    <xf numFmtId="41" fontId="5" fillId="0" borderId="25" xfId="49" applyNumberFormat="1" applyFont="1" applyBorder="1" applyAlignment="1" applyProtection="1">
      <alignment horizontal="center" vertical="center"/>
      <protection/>
    </xf>
    <xf numFmtId="41" fontId="5" fillId="0" borderId="12" xfId="49" applyNumberFormat="1" applyFont="1" applyBorder="1" applyAlignment="1" applyProtection="1">
      <alignment horizontal="center" vertical="center"/>
      <protection/>
    </xf>
    <xf numFmtId="41" fontId="5" fillId="0" borderId="13" xfId="49" applyNumberFormat="1" applyFont="1" applyBorder="1" applyAlignment="1" applyProtection="1">
      <alignment horizontal="center" vertical="center"/>
      <protection/>
    </xf>
    <xf numFmtId="176" fontId="5" fillId="0" borderId="26" xfId="49" applyNumberFormat="1" applyFont="1" applyBorder="1" applyAlignment="1" applyProtection="1">
      <alignment/>
      <protection/>
    </xf>
    <xf numFmtId="176" fontId="5" fillId="0" borderId="27" xfId="49" applyNumberFormat="1" applyFont="1" applyBorder="1" applyAlignment="1" applyProtection="1">
      <alignment/>
      <protection/>
    </xf>
    <xf numFmtId="176" fontId="5" fillId="0" borderId="28" xfId="49" applyNumberFormat="1" applyFont="1" applyBorder="1" applyAlignment="1" applyProtection="1">
      <alignment/>
      <protection/>
    </xf>
    <xf numFmtId="176" fontId="5" fillId="0" borderId="20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 horizontal="center"/>
      <protection/>
    </xf>
    <xf numFmtId="41" fontId="5" fillId="0" borderId="11" xfId="49" applyNumberFormat="1" applyFont="1" applyBorder="1" applyAlignment="1" applyProtection="1">
      <alignment horizontal="center" vertical="center"/>
      <protection/>
    </xf>
    <xf numFmtId="41" fontId="5" fillId="0" borderId="15" xfId="49" applyNumberFormat="1" applyFont="1" applyBorder="1" applyAlignment="1" applyProtection="1">
      <alignment horizontal="center" vertical="center"/>
      <protection/>
    </xf>
    <xf numFmtId="176" fontId="5" fillId="0" borderId="29" xfId="49" applyNumberFormat="1" applyFont="1" applyBorder="1" applyAlignment="1" applyProtection="1">
      <alignment/>
      <protection/>
    </xf>
    <xf numFmtId="176" fontId="5" fillId="0" borderId="30" xfId="49" applyNumberFormat="1" applyFont="1" applyBorder="1" applyAlignment="1" applyProtection="1">
      <alignment/>
      <protection/>
    </xf>
    <xf numFmtId="176" fontId="5" fillId="0" borderId="31" xfId="49" applyNumberFormat="1" applyFont="1" applyBorder="1" applyAlignment="1" applyProtection="1">
      <alignment horizontal="center"/>
      <protection/>
    </xf>
    <xf numFmtId="176" fontId="5" fillId="0" borderId="32" xfId="49" applyNumberFormat="1" applyFont="1" applyBorder="1" applyAlignment="1" applyProtection="1">
      <alignment horizontal="center"/>
      <protection/>
    </xf>
    <xf numFmtId="176" fontId="5" fillId="0" borderId="26" xfId="49" applyNumberFormat="1" applyFont="1" applyBorder="1" applyAlignment="1" applyProtection="1">
      <alignment horizontal="center"/>
      <protection/>
    </xf>
    <xf numFmtId="176" fontId="5" fillId="0" borderId="27" xfId="49" applyNumberFormat="1" applyFont="1" applyBorder="1" applyAlignment="1" applyProtection="1">
      <alignment horizontal="center"/>
      <protection/>
    </xf>
    <xf numFmtId="176" fontId="5" fillId="0" borderId="19" xfId="49" applyNumberFormat="1" applyFont="1" applyBorder="1" applyAlignment="1" applyProtection="1">
      <alignment horizontal="center"/>
      <protection/>
    </xf>
    <xf numFmtId="176" fontId="5" fillId="0" borderId="33" xfId="49" applyNumberFormat="1" applyFont="1" applyBorder="1" applyAlignment="1" applyProtection="1">
      <alignment horizontal="center"/>
      <protection/>
    </xf>
    <xf numFmtId="176" fontId="5" fillId="0" borderId="34" xfId="49" applyNumberFormat="1" applyFont="1" applyBorder="1" applyAlignment="1" applyProtection="1">
      <alignment horizontal="center"/>
      <protection/>
    </xf>
    <xf numFmtId="176" fontId="5" fillId="0" borderId="35" xfId="49" applyNumberFormat="1" applyFont="1" applyBorder="1" applyAlignment="1" applyProtection="1">
      <alignment horizontal="center"/>
      <protection/>
    </xf>
    <xf numFmtId="176" fontId="5" fillId="0" borderId="28" xfId="49" applyNumberFormat="1" applyFont="1" applyBorder="1" applyAlignment="1" applyProtection="1">
      <alignment horizontal="center"/>
      <protection/>
    </xf>
    <xf numFmtId="176" fontId="5" fillId="0" borderId="29" xfId="49" applyNumberFormat="1" applyFont="1" applyBorder="1" applyAlignment="1" applyProtection="1">
      <alignment horizontal="center"/>
      <protection/>
    </xf>
    <xf numFmtId="176" fontId="5" fillId="0" borderId="30" xfId="49" applyNumberFormat="1" applyFont="1" applyBorder="1" applyAlignment="1" applyProtection="1">
      <alignment horizontal="center"/>
      <protection/>
    </xf>
    <xf numFmtId="176" fontId="5" fillId="0" borderId="36" xfId="49" applyNumberFormat="1" applyFont="1" applyBorder="1" applyAlignment="1" applyProtection="1">
      <alignment horizontal="center"/>
      <protection/>
    </xf>
    <xf numFmtId="176" fontId="5" fillId="0" borderId="37" xfId="49" applyNumberFormat="1" applyFont="1" applyBorder="1" applyAlignment="1" applyProtection="1">
      <alignment horizontal="center"/>
      <protection/>
    </xf>
    <xf numFmtId="176" fontId="5" fillId="0" borderId="38" xfId="49" applyNumberFormat="1" applyFont="1" applyBorder="1" applyAlignment="1" applyProtection="1">
      <alignment horizontal="center"/>
      <protection/>
    </xf>
    <xf numFmtId="176" fontId="5" fillId="0" borderId="39" xfId="49" applyNumberFormat="1" applyFont="1" applyBorder="1" applyAlignment="1" applyProtection="1">
      <alignment horizontal="center"/>
      <protection/>
    </xf>
    <xf numFmtId="176" fontId="5" fillId="0" borderId="40" xfId="49" applyNumberFormat="1" applyFont="1" applyBorder="1" applyAlignment="1" applyProtection="1">
      <alignment horizontal="center"/>
      <protection/>
    </xf>
    <xf numFmtId="176" fontId="5" fillId="0" borderId="41" xfId="49" applyNumberFormat="1" applyFont="1" applyBorder="1" applyAlignment="1" applyProtection="1">
      <alignment horizontal="center"/>
      <protection/>
    </xf>
    <xf numFmtId="176" fontId="5" fillId="0" borderId="42" xfId="49" applyNumberFormat="1" applyFont="1" applyBorder="1" applyAlignment="1" applyProtection="1">
      <alignment horizontal="center"/>
      <protection/>
    </xf>
    <xf numFmtId="176" fontId="5" fillId="0" borderId="43" xfId="49" applyNumberFormat="1" applyFont="1" applyBorder="1" applyAlignment="1" applyProtection="1">
      <alignment/>
      <protection/>
    </xf>
    <xf numFmtId="176" fontId="5" fillId="0" borderId="44" xfId="49" applyNumberFormat="1" applyFont="1" applyBorder="1" applyAlignment="1" applyProtection="1">
      <alignment/>
      <protection/>
    </xf>
    <xf numFmtId="176" fontId="5" fillId="0" borderId="45" xfId="49" applyNumberFormat="1" applyFont="1" applyBorder="1" applyAlignment="1" applyProtection="1">
      <alignment horizontal="center"/>
      <protection/>
    </xf>
    <xf numFmtId="41" fontId="5" fillId="0" borderId="0" xfId="49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41" fontId="5" fillId="0" borderId="46" xfId="49" applyNumberFormat="1" applyFont="1" applyBorder="1" applyAlignment="1" applyProtection="1">
      <alignment horizontal="centerContinuous"/>
      <protection/>
    </xf>
    <xf numFmtId="41" fontId="5" fillId="0" borderId="47" xfId="49" applyNumberFormat="1" applyFont="1" applyBorder="1" applyAlignment="1" applyProtection="1">
      <alignment horizontal="centerContinuous"/>
      <protection/>
    </xf>
    <xf numFmtId="41" fontId="5" fillId="0" borderId="13" xfId="49" applyNumberFormat="1" applyFont="1" applyBorder="1" applyAlignment="1" applyProtection="1">
      <alignment horizontal="center"/>
      <protection/>
    </xf>
    <xf numFmtId="41" fontId="5" fillId="0" borderId="15" xfId="49" applyNumberFormat="1" applyFont="1" applyBorder="1" applyAlignment="1" applyProtection="1">
      <alignment horizontal="center"/>
      <protection/>
    </xf>
    <xf numFmtId="176" fontId="5" fillId="0" borderId="10" xfId="49" applyNumberFormat="1" applyFont="1" applyBorder="1" applyAlignment="1" applyProtection="1">
      <alignment horizontal="center"/>
      <protection/>
    </xf>
    <xf numFmtId="176" fontId="5" fillId="0" borderId="11" xfId="49" applyNumberFormat="1" applyFont="1" applyBorder="1" applyAlignment="1" applyProtection="1">
      <alignment horizontal="center"/>
      <protection/>
    </xf>
    <xf numFmtId="176" fontId="5" fillId="0" borderId="12" xfId="49" applyNumberFormat="1" applyFont="1" applyBorder="1" applyAlignment="1" applyProtection="1">
      <alignment horizontal="center"/>
      <protection/>
    </xf>
    <xf numFmtId="176" fontId="5" fillId="0" borderId="0" xfId="49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41" fontId="7" fillId="0" borderId="0" xfId="49" applyNumberFormat="1" applyFont="1" applyBorder="1" applyAlignment="1" applyProtection="1">
      <alignment/>
      <protection/>
    </xf>
    <xf numFmtId="41" fontId="5" fillId="0" borderId="48" xfId="49" applyNumberFormat="1" applyFont="1" applyBorder="1" applyAlignment="1" applyProtection="1">
      <alignment/>
      <protection/>
    </xf>
    <xf numFmtId="41" fontId="5" fillId="0" borderId="32" xfId="49" applyNumberFormat="1" applyFont="1" applyBorder="1" applyAlignment="1" applyProtection="1">
      <alignment/>
      <protection/>
    </xf>
    <xf numFmtId="41" fontId="5" fillId="0" borderId="20" xfId="49" applyNumberFormat="1" applyFont="1" applyBorder="1" applyAlignment="1" applyProtection="1">
      <alignment/>
      <protection/>
    </xf>
    <xf numFmtId="41" fontId="5" fillId="0" borderId="35" xfId="49" applyNumberFormat="1" applyFont="1" applyBorder="1" applyAlignment="1" applyProtection="1">
      <alignment/>
      <protection/>
    </xf>
    <xf numFmtId="41" fontId="5" fillId="0" borderId="33" xfId="49" applyNumberFormat="1" applyFont="1" applyBorder="1" applyAlignment="1" applyProtection="1">
      <alignment/>
      <protection/>
    </xf>
    <xf numFmtId="41" fontId="5" fillId="0" borderId="0" xfId="49" applyNumberFormat="1" applyFont="1" applyFill="1" applyBorder="1" applyAlignment="1" applyProtection="1">
      <alignment/>
      <protection/>
    </xf>
    <xf numFmtId="41" fontId="5" fillId="0" borderId="49" xfId="49" applyNumberFormat="1" applyFont="1" applyBorder="1" applyAlignment="1" applyProtection="1">
      <alignment/>
      <protection/>
    </xf>
    <xf numFmtId="41" fontId="5" fillId="0" borderId="41" xfId="49" applyNumberFormat="1" applyFont="1" applyFill="1" applyBorder="1" applyAlignment="1" applyProtection="1">
      <alignment/>
      <protection/>
    </xf>
    <xf numFmtId="176" fontId="5" fillId="0" borderId="10" xfId="49" applyNumberFormat="1" applyFont="1" applyFill="1" applyBorder="1" applyAlignment="1" applyProtection="1">
      <alignment horizontal="center"/>
      <protection/>
    </xf>
    <xf numFmtId="41" fontId="5" fillId="0" borderId="14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Alignment="1" applyProtection="1">
      <alignment/>
      <protection/>
    </xf>
    <xf numFmtId="41" fontId="5" fillId="0" borderId="13" xfId="49" applyNumberFormat="1" applyFont="1" applyFill="1" applyBorder="1" applyAlignment="1" applyProtection="1">
      <alignment/>
      <protection/>
    </xf>
    <xf numFmtId="41" fontId="13" fillId="0" borderId="14" xfId="0" applyNumberFormat="1" applyFont="1" applyBorder="1" applyAlignment="1" applyProtection="1">
      <alignment/>
      <protection/>
    </xf>
    <xf numFmtId="41" fontId="13" fillId="0" borderId="50" xfId="0" applyNumberFormat="1" applyFont="1" applyBorder="1" applyAlignment="1" applyProtection="1">
      <alignment/>
      <protection/>
    </xf>
    <xf numFmtId="41" fontId="13" fillId="0" borderId="13" xfId="0" applyNumberFormat="1" applyFont="1" applyBorder="1" applyAlignment="1" applyProtection="1">
      <alignment/>
      <protection/>
    </xf>
    <xf numFmtId="41" fontId="14" fillId="0" borderId="14" xfId="0" applyNumberFormat="1" applyFont="1" applyBorder="1" applyAlignment="1" applyProtection="1">
      <alignment/>
      <protection/>
    </xf>
    <xf numFmtId="41" fontId="14" fillId="0" borderId="50" xfId="0" applyNumberFormat="1" applyFont="1" applyBorder="1" applyAlignment="1" applyProtection="1">
      <alignment/>
      <protection/>
    </xf>
    <xf numFmtId="41" fontId="14" fillId="0" borderId="13" xfId="0" applyNumberFormat="1" applyFont="1" applyBorder="1" applyAlignment="1" applyProtection="1">
      <alignment/>
      <protection/>
    </xf>
    <xf numFmtId="41" fontId="15" fillId="0" borderId="14" xfId="0" applyNumberFormat="1" applyFont="1" applyBorder="1" applyAlignment="1" applyProtection="1">
      <alignment shrinkToFit="1"/>
      <protection/>
    </xf>
    <xf numFmtId="41" fontId="15" fillId="0" borderId="50" xfId="0" applyNumberFormat="1" applyFont="1" applyBorder="1" applyAlignment="1" applyProtection="1">
      <alignment shrinkToFit="1"/>
      <protection/>
    </xf>
    <xf numFmtId="41" fontId="15" fillId="0" borderId="13" xfId="0" applyNumberFormat="1" applyFont="1" applyBorder="1" applyAlignment="1" applyProtection="1">
      <alignment shrinkToFit="1"/>
      <protection/>
    </xf>
    <xf numFmtId="41" fontId="15" fillId="0" borderId="14" xfId="0" applyNumberFormat="1" applyFont="1" applyBorder="1" applyAlignment="1" applyProtection="1">
      <alignment/>
      <protection/>
    </xf>
    <xf numFmtId="41" fontId="15" fillId="0" borderId="50" xfId="0" applyNumberFormat="1" applyFont="1" applyBorder="1" applyAlignment="1" applyProtection="1">
      <alignment/>
      <protection/>
    </xf>
    <xf numFmtId="41" fontId="15" fillId="0" borderId="13" xfId="0" applyNumberFormat="1" applyFont="1" applyBorder="1" applyAlignment="1" applyProtection="1">
      <alignment/>
      <protection/>
    </xf>
    <xf numFmtId="41" fontId="16" fillId="0" borderId="50" xfId="0" applyNumberFormat="1" applyFont="1" applyBorder="1" applyAlignment="1" applyProtection="1">
      <alignment/>
      <protection/>
    </xf>
    <xf numFmtId="41" fontId="15" fillId="0" borderId="14" xfId="0" applyNumberFormat="1" applyFont="1" applyFill="1" applyBorder="1" applyAlignment="1" applyProtection="1">
      <alignment/>
      <protection/>
    </xf>
    <xf numFmtId="41" fontId="15" fillId="0" borderId="50" xfId="0" applyNumberFormat="1" applyFont="1" applyFill="1" applyBorder="1" applyAlignment="1" applyProtection="1">
      <alignment/>
      <protection/>
    </xf>
    <xf numFmtId="41" fontId="15" fillId="0" borderId="13" xfId="0" applyNumberFormat="1" applyFont="1" applyFill="1" applyBorder="1" applyAlignment="1" applyProtection="1">
      <alignment/>
      <protection/>
    </xf>
    <xf numFmtId="41" fontId="16" fillId="0" borderId="14" xfId="0" applyNumberFormat="1" applyFont="1" applyBorder="1" applyAlignment="1" applyProtection="1">
      <alignment/>
      <protection/>
    </xf>
    <xf numFmtId="41" fontId="15" fillId="0" borderId="51" xfId="0" applyNumberFormat="1" applyFont="1" applyBorder="1" applyAlignment="1" applyProtection="1">
      <alignment shrinkToFit="1"/>
      <protection/>
    </xf>
    <xf numFmtId="41" fontId="15" fillId="0" borderId="52" xfId="0" applyNumberFormat="1" applyFont="1" applyBorder="1" applyAlignment="1" applyProtection="1">
      <alignment shrinkToFit="1"/>
      <protection/>
    </xf>
    <xf numFmtId="41" fontId="15" fillId="0" borderId="53" xfId="0" applyNumberFormat="1" applyFont="1" applyBorder="1" applyAlignment="1" applyProtection="1">
      <alignment shrinkToFit="1"/>
      <protection/>
    </xf>
    <xf numFmtId="41" fontId="15" fillId="0" borderId="0" xfId="0" applyNumberFormat="1" applyFont="1" applyBorder="1" applyAlignment="1" applyProtection="1">
      <alignment shrinkToFit="1"/>
      <protection/>
    </xf>
    <xf numFmtId="41" fontId="15" fillId="0" borderId="53" xfId="0" applyNumberFormat="1" applyFont="1" applyBorder="1" applyAlignment="1" applyProtection="1">
      <alignment/>
      <protection/>
    </xf>
    <xf numFmtId="41" fontId="15" fillId="0" borderId="0" xfId="0" applyNumberFormat="1" applyFont="1" applyBorder="1" applyAlignment="1" applyProtection="1">
      <alignment/>
      <protection/>
    </xf>
    <xf numFmtId="41" fontId="15" fillId="0" borderId="54" xfId="0" applyNumberFormat="1" applyFont="1" applyBorder="1" applyAlignment="1" applyProtection="1">
      <alignment/>
      <protection/>
    </xf>
    <xf numFmtId="41" fontId="15" fillId="0" borderId="23" xfId="0" applyNumberFormat="1" applyFont="1" applyBorder="1" applyAlignment="1" applyProtection="1">
      <alignment/>
      <protection/>
    </xf>
    <xf numFmtId="41" fontId="15" fillId="0" borderId="23" xfId="0" applyNumberFormat="1" applyFont="1" applyBorder="1" applyAlignment="1" applyProtection="1">
      <alignment shrinkToFit="1"/>
      <protection/>
    </xf>
    <xf numFmtId="41" fontId="5" fillId="0" borderId="55" xfId="49" applyNumberFormat="1" applyFont="1" applyBorder="1" applyAlignment="1" applyProtection="1">
      <alignment/>
      <protection/>
    </xf>
    <xf numFmtId="41" fontId="15" fillId="0" borderId="52" xfId="0" applyNumberFormat="1" applyFont="1" applyBorder="1" applyAlignment="1" applyProtection="1">
      <alignment/>
      <protection/>
    </xf>
    <xf numFmtId="41" fontId="15" fillId="0" borderId="51" xfId="0" applyNumberFormat="1" applyFont="1" applyBorder="1" applyAlignment="1" applyProtection="1">
      <alignment/>
      <protection/>
    </xf>
    <xf numFmtId="41" fontId="15" fillId="0" borderId="35" xfId="0" applyNumberFormat="1" applyFont="1" applyBorder="1" applyAlignment="1" applyProtection="1">
      <alignment shrinkToFit="1"/>
      <protection/>
    </xf>
    <xf numFmtId="41" fontId="15" fillId="0" borderId="49" xfId="0" applyNumberFormat="1" applyFont="1" applyBorder="1" applyAlignment="1" applyProtection="1">
      <alignment shrinkToFit="1"/>
      <protection/>
    </xf>
    <xf numFmtId="41" fontId="15" fillId="0" borderId="41" xfId="0" applyNumberFormat="1" applyFont="1" applyBorder="1" applyAlignment="1" applyProtection="1">
      <alignment shrinkToFit="1"/>
      <protection/>
    </xf>
    <xf numFmtId="41" fontId="15" fillId="0" borderId="49" xfId="0" applyNumberFormat="1" applyFont="1" applyBorder="1" applyAlignment="1" applyProtection="1">
      <alignment/>
      <protection/>
    </xf>
    <xf numFmtId="41" fontId="15" fillId="0" borderId="35" xfId="0" applyNumberFormat="1" applyFont="1" applyBorder="1" applyAlignment="1" applyProtection="1">
      <alignment/>
      <protection/>
    </xf>
    <xf numFmtId="41" fontId="15" fillId="0" borderId="41" xfId="0" applyNumberFormat="1" applyFont="1" applyBorder="1" applyAlignment="1" applyProtection="1">
      <alignment/>
      <protection/>
    </xf>
    <xf numFmtId="41" fontId="15" fillId="0" borderId="10" xfId="0" applyNumberFormat="1" applyFont="1" applyBorder="1" applyAlignment="1" applyProtection="1">
      <alignment/>
      <protection/>
    </xf>
    <xf numFmtId="41" fontId="15" fillId="0" borderId="56" xfId="0" applyNumberFormat="1" applyFont="1" applyBorder="1" applyAlignment="1" applyProtection="1">
      <alignment/>
      <protection/>
    </xf>
    <xf numFmtId="41" fontId="5" fillId="0" borderId="48" xfId="49" applyNumberFormat="1" applyFont="1" applyBorder="1" applyAlignment="1" applyProtection="1">
      <alignment shrinkToFit="1"/>
      <protection/>
    </xf>
    <xf numFmtId="41" fontId="5" fillId="0" borderId="20" xfId="49" applyNumberFormat="1" applyFont="1" applyBorder="1" applyAlignment="1" applyProtection="1">
      <alignment shrinkToFit="1"/>
      <protection/>
    </xf>
    <xf numFmtId="41" fontId="5" fillId="0" borderId="20" xfId="49" applyNumberFormat="1" applyFont="1" applyFill="1" applyBorder="1" applyAlignment="1" applyProtection="1">
      <alignment/>
      <protection/>
    </xf>
    <xf numFmtId="41" fontId="5" fillId="0" borderId="48" xfId="49" applyNumberFormat="1" applyFont="1" applyFill="1" applyBorder="1" applyAlignment="1" applyProtection="1">
      <alignment/>
      <protection/>
    </xf>
    <xf numFmtId="41" fontId="5" fillId="0" borderId="0" xfId="49" applyNumberFormat="1" applyFont="1" applyBorder="1" applyAlignment="1" applyProtection="1">
      <alignment shrinkToFit="1"/>
      <protection/>
    </xf>
    <xf numFmtId="41" fontId="14" fillId="0" borderId="49" xfId="0" applyNumberFormat="1" applyFont="1" applyBorder="1" applyAlignment="1" applyProtection="1">
      <alignment/>
      <protection/>
    </xf>
    <xf numFmtId="41" fontId="14" fillId="0" borderId="35" xfId="0" applyNumberFormat="1" applyFont="1" applyBorder="1" applyAlignment="1" applyProtection="1">
      <alignment/>
      <protection/>
    </xf>
    <xf numFmtId="41" fontId="16" fillId="0" borderId="51" xfId="0" applyNumberFormat="1" applyFont="1" applyBorder="1" applyAlignment="1" applyProtection="1">
      <alignment/>
      <protection/>
    </xf>
    <xf numFmtId="41" fontId="16" fillId="0" borderId="52" xfId="0" applyNumberFormat="1" applyFont="1" applyBorder="1" applyAlignment="1" applyProtection="1">
      <alignment/>
      <protection/>
    </xf>
    <xf numFmtId="41" fontId="14" fillId="0" borderId="41" xfId="0" applyNumberFormat="1" applyFont="1" applyBorder="1" applyAlignment="1" applyProtection="1">
      <alignment/>
      <protection/>
    </xf>
    <xf numFmtId="41" fontId="13" fillId="0" borderId="56" xfId="0" applyNumberFormat="1" applyFont="1" applyBorder="1" applyAlignment="1" applyProtection="1">
      <alignment/>
      <protection/>
    </xf>
    <xf numFmtId="41" fontId="13" fillId="0" borderId="10" xfId="0" applyNumberFormat="1" applyFont="1" applyBorder="1" applyAlignment="1" applyProtection="1">
      <alignment/>
      <protection/>
    </xf>
    <xf numFmtId="41" fontId="5" fillId="0" borderId="0" xfId="49" applyNumberFormat="1" applyFont="1" applyBorder="1" applyAlignment="1" applyProtection="1">
      <alignment horizontal="center"/>
      <protection/>
    </xf>
    <xf numFmtId="41" fontId="5" fillId="0" borderId="53" xfId="49" applyNumberFormat="1" applyFont="1" applyBorder="1" applyAlignment="1" applyProtection="1">
      <alignment horizontal="center" vertical="center"/>
      <protection/>
    </xf>
    <xf numFmtId="41" fontId="5" fillId="0" borderId="33" xfId="49" applyNumberFormat="1" applyFont="1" applyBorder="1" applyAlignment="1" applyProtection="1">
      <alignment horizontal="center"/>
      <protection/>
    </xf>
    <xf numFmtId="41" fontId="5" fillId="0" borderId="33" xfId="49" applyNumberFormat="1" applyFont="1" applyBorder="1" applyAlignment="1" applyProtection="1">
      <alignment horizontal="center" vertical="center"/>
      <protection/>
    </xf>
    <xf numFmtId="41" fontId="15" fillId="0" borderId="12" xfId="0" applyNumberFormat="1" applyFont="1" applyBorder="1" applyAlignment="1" applyProtection="1">
      <alignment/>
      <protection/>
    </xf>
    <xf numFmtId="176" fontId="5" fillId="0" borderId="57" xfId="49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8" fontId="5" fillId="0" borderId="57" xfId="49" applyFont="1" applyBorder="1" applyAlignment="1" applyProtection="1">
      <alignment/>
      <protection/>
    </xf>
    <xf numFmtId="41" fontId="15" fillId="0" borderId="51" xfId="0" applyNumberFormat="1" applyFont="1" applyFill="1" applyBorder="1" applyAlignment="1" applyProtection="1">
      <alignment/>
      <protection/>
    </xf>
    <xf numFmtId="41" fontId="15" fillId="0" borderId="52" xfId="0" applyNumberFormat="1" applyFont="1" applyFill="1" applyBorder="1" applyAlignment="1" applyProtection="1">
      <alignment/>
      <protection/>
    </xf>
    <xf numFmtId="41" fontId="15" fillId="0" borderId="0" xfId="0" applyNumberFormat="1" applyFont="1" applyFill="1" applyBorder="1" applyAlignment="1" applyProtection="1">
      <alignment/>
      <protection/>
    </xf>
    <xf numFmtId="41" fontId="15" fillId="0" borderId="0" xfId="49" applyNumberFormat="1" applyFont="1" applyFill="1" applyBorder="1" applyAlignment="1" applyProtection="1">
      <alignment/>
      <protection/>
    </xf>
    <xf numFmtId="41" fontId="15" fillId="0" borderId="53" xfId="0" applyNumberFormat="1" applyFont="1" applyFill="1" applyBorder="1" applyAlignment="1" applyProtection="1">
      <alignment/>
      <protection/>
    </xf>
    <xf numFmtId="176" fontId="5" fillId="0" borderId="58" xfId="49" applyNumberFormat="1" applyFont="1" applyBorder="1" applyAlignment="1" applyProtection="1">
      <alignment horizontal="center"/>
      <protection/>
    </xf>
    <xf numFmtId="41" fontId="5" fillId="0" borderId="59" xfId="49" applyNumberFormat="1" applyFont="1" applyBorder="1" applyAlignment="1" applyProtection="1">
      <alignment/>
      <protection/>
    </xf>
    <xf numFmtId="41" fontId="5" fillId="0" borderId="60" xfId="49" applyNumberFormat="1" applyFont="1" applyBorder="1" applyAlignment="1" applyProtection="1">
      <alignment/>
      <protection/>
    </xf>
    <xf numFmtId="41" fontId="5" fillId="0" borderId="40" xfId="49" applyNumberFormat="1" applyFont="1" applyBorder="1" applyAlignment="1" applyProtection="1">
      <alignment/>
      <protection/>
    </xf>
    <xf numFmtId="41" fontId="5" fillId="0" borderId="42" xfId="49" applyNumberFormat="1" applyFont="1" applyBorder="1" applyAlignment="1" applyProtection="1">
      <alignment/>
      <protection/>
    </xf>
    <xf numFmtId="41" fontId="5" fillId="0" borderId="40" xfId="49" applyNumberFormat="1" applyFont="1" applyFill="1" applyBorder="1" applyAlignment="1" applyProtection="1">
      <alignment/>
      <protection/>
    </xf>
    <xf numFmtId="41" fontId="5" fillId="0" borderId="60" xfId="49" applyNumberFormat="1" applyFont="1" applyFill="1" applyBorder="1" applyAlignment="1" applyProtection="1">
      <alignment/>
      <protection/>
    </xf>
    <xf numFmtId="41" fontId="5" fillId="0" borderId="59" xfId="49" applyNumberFormat="1" applyFont="1" applyBorder="1" applyAlignment="1" applyProtection="1">
      <alignment shrinkToFit="1"/>
      <protection/>
    </xf>
    <xf numFmtId="41" fontId="5" fillId="0" borderId="60" xfId="49" applyNumberFormat="1" applyFont="1" applyBorder="1" applyAlignment="1" applyProtection="1">
      <alignment shrinkToFit="1"/>
      <protection/>
    </xf>
    <xf numFmtId="41" fontId="5" fillId="0" borderId="40" xfId="49" applyNumberFormat="1" applyFont="1" applyBorder="1" applyAlignment="1" applyProtection="1">
      <alignment shrinkToFit="1"/>
      <protection/>
    </xf>
    <xf numFmtId="41" fontId="5" fillId="0" borderId="20" xfId="49" applyNumberFormat="1" applyFont="1" applyBorder="1" applyAlignment="1" applyProtection="1">
      <alignment horizontal="center"/>
      <protection/>
    </xf>
    <xf numFmtId="41" fontId="5" fillId="0" borderId="41" xfId="49" applyNumberFormat="1" applyFont="1" applyBorder="1" applyAlignment="1" applyProtection="1">
      <alignment/>
      <protection/>
    </xf>
    <xf numFmtId="41" fontId="15" fillId="0" borderId="61" xfId="0" applyNumberFormat="1" applyFont="1" applyBorder="1" applyAlignment="1" applyProtection="1">
      <alignment shrinkToFit="1"/>
      <protection/>
    </xf>
    <xf numFmtId="41" fontId="5" fillId="0" borderId="62" xfId="49" applyNumberFormat="1" applyFont="1" applyBorder="1" applyAlignment="1" applyProtection="1">
      <alignment horizontal="center" vertical="center"/>
      <protection/>
    </xf>
    <xf numFmtId="41" fontId="5" fillId="0" borderId="63" xfId="49" applyNumberFormat="1" applyFont="1" applyFill="1" applyBorder="1" applyAlignment="1" applyProtection="1">
      <alignment/>
      <protection/>
    </xf>
    <xf numFmtId="41" fontId="5" fillId="0" borderId="32" xfId="49" applyNumberFormat="1" applyFont="1" applyFill="1" applyBorder="1" applyAlignment="1" applyProtection="1">
      <alignment/>
      <protection/>
    </xf>
    <xf numFmtId="41" fontId="5" fillId="0" borderId="52" xfId="0" applyNumberFormat="1" applyFont="1" applyFill="1" applyBorder="1" applyAlignment="1" applyProtection="1">
      <alignment shrinkToFit="1"/>
      <protection/>
    </xf>
    <xf numFmtId="41" fontId="5" fillId="0" borderId="14" xfId="0" applyNumberFormat="1" applyFont="1" applyFill="1" applyBorder="1" applyAlignment="1" applyProtection="1">
      <alignment shrinkToFit="1"/>
      <protection/>
    </xf>
    <xf numFmtId="41" fontId="5" fillId="0" borderId="35" xfId="0" applyNumberFormat="1" applyFont="1" applyFill="1" applyBorder="1" applyAlignment="1" applyProtection="1">
      <alignment shrinkToFit="1"/>
      <protection/>
    </xf>
    <xf numFmtId="41" fontId="5" fillId="0" borderId="35" xfId="49" applyNumberFormat="1" applyFont="1" applyFill="1" applyBorder="1" applyAlignment="1" applyProtection="1">
      <alignment/>
      <protection/>
    </xf>
    <xf numFmtId="176" fontId="5" fillId="0" borderId="64" xfId="49" applyNumberFormat="1" applyFont="1" applyFill="1" applyBorder="1" applyAlignment="1" applyProtection="1">
      <alignment horizontal="center"/>
      <protection/>
    </xf>
    <xf numFmtId="41" fontId="5" fillId="0" borderId="33" xfId="49" applyNumberFormat="1" applyFont="1" applyFill="1" applyBorder="1" applyAlignment="1" applyProtection="1">
      <alignment/>
      <protection/>
    </xf>
    <xf numFmtId="41" fontId="5" fillId="0" borderId="51" xfId="0" applyNumberFormat="1" applyFont="1" applyFill="1" applyBorder="1" applyAlignment="1" applyProtection="1">
      <alignment shrinkToFit="1"/>
      <protection/>
    </xf>
    <xf numFmtId="41" fontId="5" fillId="0" borderId="50" xfId="0" applyNumberFormat="1" applyFont="1" applyFill="1" applyBorder="1" applyAlignment="1" applyProtection="1">
      <alignment shrinkToFit="1"/>
      <protection/>
    </xf>
    <xf numFmtId="41" fontId="5" fillId="0" borderId="15" xfId="49" applyNumberFormat="1" applyFont="1" applyFill="1" applyBorder="1" applyAlignment="1" applyProtection="1">
      <alignment/>
      <protection/>
    </xf>
    <xf numFmtId="176" fontId="5" fillId="0" borderId="40" xfId="49" applyNumberFormat="1" applyFont="1" applyFill="1" applyBorder="1" applyAlignment="1" applyProtection="1">
      <alignment horizontal="center"/>
      <protection/>
    </xf>
    <xf numFmtId="41" fontId="5" fillId="0" borderId="65" xfId="49" applyNumberFormat="1" applyFont="1" applyFill="1" applyBorder="1" applyAlignment="1" applyProtection="1">
      <alignment/>
      <protection/>
    </xf>
    <xf numFmtId="41" fontId="5" fillId="0" borderId="18" xfId="49" applyNumberFormat="1" applyFont="1" applyFill="1" applyBorder="1" applyAlignment="1" applyProtection="1">
      <alignment/>
      <protection/>
    </xf>
    <xf numFmtId="41" fontId="5" fillId="0" borderId="66" xfId="49" applyNumberFormat="1" applyFont="1" applyFill="1" applyBorder="1" applyAlignment="1" applyProtection="1">
      <alignment/>
      <protection/>
    </xf>
    <xf numFmtId="195" fontId="5" fillId="0" borderId="50" xfId="0" applyNumberFormat="1" applyFont="1" applyBorder="1" applyAlignment="1">
      <alignment shrinkToFit="1"/>
    </xf>
    <xf numFmtId="195" fontId="5" fillId="0" borderId="50" xfId="0" applyNumberFormat="1" applyFont="1" applyBorder="1" applyAlignment="1">
      <alignment/>
    </xf>
    <xf numFmtId="41" fontId="5" fillId="0" borderId="50" xfId="0" applyNumberFormat="1" applyFont="1" applyBorder="1" applyAlignment="1">
      <alignment/>
    </xf>
    <xf numFmtId="195" fontId="5" fillId="0" borderId="41" xfId="0" applyNumberFormat="1" applyFont="1" applyBorder="1" applyAlignment="1">
      <alignment/>
    </xf>
    <xf numFmtId="195" fontId="5" fillId="0" borderId="41" xfId="0" applyNumberFormat="1" applyFont="1" applyBorder="1" applyAlignment="1">
      <alignment shrinkToFit="1"/>
    </xf>
    <xf numFmtId="41" fontId="16" fillId="0" borderId="10" xfId="0" applyNumberFormat="1" applyFont="1" applyBorder="1" applyAlignment="1" applyProtection="1">
      <alignment/>
      <protection/>
    </xf>
    <xf numFmtId="41" fontId="16" fillId="0" borderId="56" xfId="0" applyNumberFormat="1" applyFont="1" applyBorder="1" applyAlignment="1" applyProtection="1">
      <alignment/>
      <protection/>
    </xf>
    <xf numFmtId="41" fontId="15" fillId="0" borderId="10" xfId="0" applyNumberFormat="1" applyFont="1" applyBorder="1" applyAlignment="1" applyProtection="1">
      <alignment shrinkToFit="1"/>
      <protection/>
    </xf>
    <xf numFmtId="41" fontId="15" fillId="0" borderId="56" xfId="0" applyNumberFormat="1" applyFont="1" applyBorder="1" applyAlignment="1" applyProtection="1">
      <alignment shrinkToFit="1"/>
      <protection/>
    </xf>
    <xf numFmtId="41" fontId="15" fillId="0" borderId="12" xfId="0" applyNumberFormat="1" applyFont="1" applyBorder="1" applyAlignment="1" applyProtection="1">
      <alignment shrinkToFit="1"/>
      <protection/>
    </xf>
    <xf numFmtId="41" fontId="15" fillId="0" borderId="56" xfId="49" applyNumberFormat="1" applyFont="1" applyBorder="1" applyAlignment="1" applyProtection="1">
      <alignment shrinkToFit="1"/>
      <protection/>
    </xf>
    <xf numFmtId="41" fontId="15" fillId="0" borderId="10" xfId="49" applyNumberFormat="1" applyFont="1" applyBorder="1" applyAlignment="1" applyProtection="1">
      <alignment shrinkToFit="1"/>
      <protection/>
    </xf>
    <xf numFmtId="41" fontId="15" fillId="0" borderId="67" xfId="49" applyNumberFormat="1" applyFont="1" applyBorder="1" applyAlignment="1" applyProtection="1">
      <alignment shrinkToFit="1"/>
      <protection/>
    </xf>
    <xf numFmtId="41" fontId="15" fillId="0" borderId="67" xfId="0" applyNumberFormat="1" applyFont="1" applyBorder="1" applyAlignment="1" applyProtection="1">
      <alignment shrinkToFit="1"/>
      <protection/>
    </xf>
    <xf numFmtId="41" fontId="15" fillId="0" borderId="56" xfId="49" applyNumberFormat="1" applyFont="1" applyBorder="1" applyAlignment="1" applyProtection="1">
      <alignment/>
      <protection/>
    </xf>
    <xf numFmtId="41" fontId="15" fillId="0" borderId="10" xfId="49" applyNumberFormat="1" applyFont="1" applyBorder="1" applyAlignment="1" applyProtection="1">
      <alignment/>
      <protection/>
    </xf>
    <xf numFmtId="41" fontId="15" fillId="0" borderId="12" xfId="49" applyNumberFormat="1" applyFont="1" applyBorder="1" applyAlignment="1" applyProtection="1">
      <alignment/>
      <protection/>
    </xf>
    <xf numFmtId="41" fontId="15" fillId="0" borderId="10" xfId="49" applyNumberFormat="1" applyFont="1" applyFill="1" applyBorder="1" applyAlignment="1" applyProtection="1">
      <alignment/>
      <protection/>
    </xf>
    <xf numFmtId="41" fontId="15" fillId="0" borderId="56" xfId="49" applyNumberFormat="1" applyFont="1" applyFill="1" applyBorder="1" applyAlignment="1" applyProtection="1">
      <alignment/>
      <protection/>
    </xf>
    <xf numFmtId="41" fontId="15" fillId="0" borderId="35" xfId="49" applyNumberFormat="1" applyFont="1" applyFill="1" applyBorder="1" applyAlignment="1" applyProtection="1">
      <alignment/>
      <protection/>
    </xf>
    <xf numFmtId="41" fontId="15" fillId="0" borderId="58" xfId="49" applyNumberFormat="1" applyFont="1" applyFill="1" applyBorder="1" applyAlignment="1" applyProtection="1">
      <alignment/>
      <protection/>
    </xf>
    <xf numFmtId="41" fontId="15" fillId="0" borderId="49" xfId="49" applyNumberFormat="1" applyFont="1" applyFill="1" applyBorder="1" applyAlignment="1" applyProtection="1">
      <alignment/>
      <protection/>
    </xf>
    <xf numFmtId="41" fontId="15" fillId="0" borderId="35" xfId="49" applyNumberFormat="1" applyFont="1" applyBorder="1" applyAlignment="1" applyProtection="1">
      <alignment/>
      <protection/>
    </xf>
    <xf numFmtId="41" fontId="15" fillId="0" borderId="49" xfId="49" applyNumberFormat="1" applyFont="1" applyBorder="1" applyAlignment="1" applyProtection="1">
      <alignment/>
      <protection/>
    </xf>
    <xf numFmtId="41" fontId="15" fillId="0" borderId="41" xfId="49" applyNumberFormat="1" applyFont="1" applyBorder="1" applyAlignment="1" applyProtection="1">
      <alignment/>
      <protection/>
    </xf>
    <xf numFmtId="41" fontId="15" fillId="0" borderId="58" xfId="49" applyNumberFormat="1" applyFont="1" applyBorder="1" applyAlignment="1" applyProtection="1">
      <alignment/>
      <protection/>
    </xf>
    <xf numFmtId="41" fontId="5" fillId="0" borderId="68" xfId="49" applyNumberFormat="1" applyFont="1" applyBorder="1" applyAlignment="1" applyProtection="1">
      <alignment/>
      <protection/>
    </xf>
    <xf numFmtId="41" fontId="5" fillId="0" borderId="69" xfId="49" applyNumberFormat="1" applyFont="1" applyBorder="1" applyAlignment="1" applyProtection="1">
      <alignment/>
      <protection/>
    </xf>
    <xf numFmtId="41" fontId="5" fillId="0" borderId="70" xfId="49" applyNumberFormat="1" applyFont="1" applyBorder="1" applyAlignment="1" applyProtection="1">
      <alignment/>
      <protection/>
    </xf>
    <xf numFmtId="41" fontId="5" fillId="0" borderId="70" xfId="49" applyNumberFormat="1" applyFont="1" applyFill="1" applyBorder="1" applyAlignment="1" applyProtection="1">
      <alignment/>
      <protection/>
    </xf>
    <xf numFmtId="41" fontId="5" fillId="0" borderId="69" xfId="49" applyNumberFormat="1" applyFont="1" applyFill="1" applyBorder="1" applyAlignment="1" applyProtection="1">
      <alignment/>
      <protection/>
    </xf>
    <xf numFmtId="41" fontId="15" fillId="0" borderId="32" xfId="49" applyNumberFormat="1" applyFont="1" applyBorder="1" applyAlignment="1" applyProtection="1">
      <alignment/>
      <protection/>
    </xf>
    <xf numFmtId="41" fontId="5" fillId="0" borderId="71" xfId="49" applyNumberFormat="1" applyFont="1" applyBorder="1" applyAlignment="1" applyProtection="1">
      <alignment/>
      <protection/>
    </xf>
    <xf numFmtId="41" fontId="5" fillId="0" borderId="63" xfId="49" applyNumberFormat="1" applyFont="1" applyBorder="1" applyAlignment="1" applyProtection="1">
      <alignment/>
      <protection/>
    </xf>
    <xf numFmtId="41" fontId="15" fillId="0" borderId="35" xfId="49" applyNumberFormat="1" applyFont="1" applyBorder="1" applyAlignment="1" applyProtection="1">
      <alignment shrinkToFit="1"/>
      <protection/>
    </xf>
    <xf numFmtId="41" fontId="15" fillId="0" borderId="49" xfId="49" applyNumberFormat="1" applyFont="1" applyBorder="1" applyAlignment="1" applyProtection="1">
      <alignment shrinkToFit="1"/>
      <protection/>
    </xf>
    <xf numFmtId="41" fontId="15" fillId="0" borderId="41" xfId="49" applyNumberFormat="1" applyFont="1" applyBorder="1" applyAlignment="1" applyProtection="1">
      <alignment shrinkToFit="1"/>
      <protection/>
    </xf>
    <xf numFmtId="41" fontId="15" fillId="0" borderId="72" xfId="0" applyNumberFormat="1" applyFont="1" applyBorder="1" applyAlignment="1" applyProtection="1">
      <alignment shrinkToFit="1"/>
      <protection/>
    </xf>
    <xf numFmtId="41" fontId="15" fillId="0" borderId="73" xfId="49" applyNumberFormat="1" applyFont="1" applyBorder="1" applyAlignment="1" applyProtection="1">
      <alignment shrinkToFit="1"/>
      <protection/>
    </xf>
    <xf numFmtId="41" fontId="15" fillId="0" borderId="37" xfId="0" applyNumberFormat="1" applyFont="1" applyBorder="1" applyAlignment="1" applyProtection="1">
      <alignment shrinkToFit="1"/>
      <protection/>
    </xf>
    <xf numFmtId="41" fontId="15" fillId="0" borderId="74" xfId="0" applyNumberFormat="1" applyFont="1" applyBorder="1" applyAlignment="1" applyProtection="1">
      <alignment shrinkToFit="1"/>
      <protection/>
    </xf>
    <xf numFmtId="41" fontId="15" fillId="0" borderId="75" xfId="49" applyNumberFormat="1" applyFont="1" applyBorder="1" applyAlignment="1" applyProtection="1">
      <alignment shrinkToFit="1"/>
      <protection/>
    </xf>
    <xf numFmtId="41" fontId="15" fillId="0" borderId="76" xfId="0" applyNumberFormat="1" applyFont="1" applyBorder="1" applyAlignment="1" applyProtection="1">
      <alignment shrinkToFit="1"/>
      <protection/>
    </xf>
    <xf numFmtId="41" fontId="15" fillId="0" borderId="77" xfId="0" applyNumberFormat="1" applyFont="1" applyBorder="1" applyAlignment="1" applyProtection="1">
      <alignment shrinkToFit="1"/>
      <protection/>
    </xf>
    <xf numFmtId="41" fontId="15" fillId="0" borderId="78" xfId="0" applyNumberFormat="1" applyFont="1" applyBorder="1" applyAlignment="1" applyProtection="1">
      <alignment shrinkToFit="1"/>
      <protection/>
    </xf>
    <xf numFmtId="41" fontId="15" fillId="0" borderId="79" xfId="0" applyNumberFormat="1" applyFont="1" applyBorder="1" applyAlignment="1" applyProtection="1">
      <alignment shrinkToFit="1"/>
      <protection/>
    </xf>
    <xf numFmtId="41" fontId="15" fillId="0" borderId="80" xfId="0" applyNumberFormat="1" applyFont="1" applyBorder="1" applyAlignment="1" applyProtection="1">
      <alignment shrinkToFit="1"/>
      <protection/>
    </xf>
    <xf numFmtId="41" fontId="15" fillId="0" borderId="81" xfId="49" applyNumberFormat="1" applyFont="1" applyBorder="1" applyAlignment="1" applyProtection="1">
      <alignment shrinkToFit="1"/>
      <protection/>
    </xf>
    <xf numFmtId="41" fontId="15" fillId="0" borderId="58" xfId="49" applyNumberFormat="1" applyFont="1" applyBorder="1" applyAlignment="1" applyProtection="1">
      <alignment shrinkToFit="1"/>
      <protection/>
    </xf>
    <xf numFmtId="41" fontId="15" fillId="0" borderId="32" xfId="49" applyNumberFormat="1" applyFont="1" applyBorder="1" applyAlignment="1" applyProtection="1">
      <alignment shrinkToFit="1"/>
      <protection/>
    </xf>
    <xf numFmtId="41" fontId="5" fillId="0" borderId="82" xfId="49" applyNumberFormat="1" applyFont="1" applyBorder="1" applyAlignment="1" applyProtection="1">
      <alignment/>
      <protection/>
    </xf>
    <xf numFmtId="41" fontId="15" fillId="0" borderId="10" xfId="0" applyNumberFormat="1" applyFont="1" applyFill="1" applyBorder="1" applyAlignment="1" applyProtection="1">
      <alignment/>
      <protection/>
    </xf>
    <xf numFmtId="41" fontId="15" fillId="0" borderId="56" xfId="0" applyNumberFormat="1" applyFont="1" applyFill="1" applyBorder="1" applyAlignment="1" applyProtection="1">
      <alignment/>
      <protection/>
    </xf>
    <xf numFmtId="41" fontId="15" fillId="0" borderId="83" xfId="0" applyNumberFormat="1" applyFont="1" applyBorder="1" applyAlignment="1" applyProtection="1">
      <alignment/>
      <protection/>
    </xf>
    <xf numFmtId="41" fontId="15" fillId="0" borderId="84" xfId="0" applyNumberFormat="1" applyFont="1" applyBorder="1" applyAlignment="1" applyProtection="1">
      <alignment/>
      <protection/>
    </xf>
    <xf numFmtId="41" fontId="15" fillId="0" borderId="85" xfId="0" applyNumberFormat="1" applyFont="1" applyBorder="1" applyAlignment="1" applyProtection="1">
      <alignment/>
      <protection/>
    </xf>
    <xf numFmtId="41" fontId="15" fillId="0" borderId="77" xfId="0" applyNumberFormat="1" applyFont="1" applyBorder="1" applyAlignment="1" applyProtection="1">
      <alignment/>
      <protection/>
    </xf>
    <xf numFmtId="41" fontId="15" fillId="0" borderId="76" xfId="0" applyNumberFormat="1" applyFont="1" applyBorder="1" applyAlignment="1" applyProtection="1">
      <alignment/>
      <protection/>
    </xf>
    <xf numFmtId="41" fontId="15" fillId="0" borderId="78" xfId="0" applyNumberFormat="1" applyFont="1" applyBorder="1" applyAlignment="1" applyProtection="1">
      <alignment/>
      <protection/>
    </xf>
    <xf numFmtId="41" fontId="15" fillId="0" borderId="79" xfId="0" applyNumberFormat="1" applyFont="1" applyBorder="1" applyAlignment="1" applyProtection="1">
      <alignment/>
      <protection/>
    </xf>
    <xf numFmtId="41" fontId="15" fillId="0" borderId="80" xfId="0" applyNumberFormat="1" applyFont="1" applyBorder="1" applyAlignment="1" applyProtection="1">
      <alignment/>
      <protection/>
    </xf>
    <xf numFmtId="41" fontId="15" fillId="0" borderId="81" xfId="0" applyNumberFormat="1" applyFont="1" applyBorder="1" applyAlignment="1" applyProtection="1">
      <alignment/>
      <protection/>
    </xf>
    <xf numFmtId="41" fontId="15" fillId="0" borderId="83" xfId="0" applyNumberFormat="1" applyFont="1" applyBorder="1" applyAlignment="1" applyProtection="1">
      <alignment shrinkToFit="1"/>
      <protection/>
    </xf>
    <xf numFmtId="41" fontId="15" fillId="0" borderId="84" xfId="0" applyNumberFormat="1" applyFont="1" applyBorder="1" applyAlignment="1" applyProtection="1">
      <alignment shrinkToFit="1"/>
      <protection/>
    </xf>
    <xf numFmtId="41" fontId="15" fillId="0" borderId="85" xfId="0" applyNumberFormat="1" applyFont="1" applyBorder="1" applyAlignment="1" applyProtection="1">
      <alignment shrinkToFit="1"/>
      <protection/>
    </xf>
    <xf numFmtId="41" fontId="15" fillId="0" borderId="81" xfId="0" applyNumberFormat="1" applyFont="1" applyBorder="1" applyAlignment="1" applyProtection="1">
      <alignment shrinkToFit="1"/>
      <protection/>
    </xf>
    <xf numFmtId="41" fontId="13" fillId="0" borderId="12" xfId="0" applyNumberFormat="1" applyFont="1" applyBorder="1" applyAlignment="1" applyProtection="1">
      <alignment/>
      <protection/>
    </xf>
    <xf numFmtId="41" fontId="5" fillId="0" borderId="86" xfId="49" applyNumberFormat="1" applyFont="1" applyBorder="1" applyAlignment="1" applyProtection="1">
      <alignment/>
      <protection/>
    </xf>
    <xf numFmtId="41" fontId="14" fillId="0" borderId="83" xfId="0" applyNumberFormat="1" applyFont="1" applyBorder="1" applyAlignment="1" applyProtection="1">
      <alignment/>
      <protection/>
    </xf>
    <xf numFmtId="41" fontId="14" fillId="0" borderId="84" xfId="0" applyNumberFormat="1" applyFont="1" applyBorder="1" applyAlignment="1" applyProtection="1">
      <alignment/>
      <protection/>
    </xf>
    <xf numFmtId="41" fontId="14" fillId="0" borderId="85" xfId="0" applyNumberFormat="1" applyFont="1" applyBorder="1" applyAlignment="1" applyProtection="1">
      <alignment/>
      <protection/>
    </xf>
    <xf numFmtId="41" fontId="14" fillId="0" borderId="77" xfId="0" applyNumberFormat="1" applyFont="1" applyBorder="1" applyAlignment="1" applyProtection="1">
      <alignment/>
      <protection/>
    </xf>
    <xf numFmtId="41" fontId="14" fillId="0" borderId="76" xfId="0" applyNumberFormat="1" applyFont="1" applyBorder="1" applyAlignment="1" applyProtection="1">
      <alignment/>
      <protection/>
    </xf>
    <xf numFmtId="41" fontId="17" fillId="0" borderId="26" xfId="49" applyNumberFormat="1" applyFont="1" applyBorder="1" applyAlignment="1" applyProtection="1">
      <alignment horizontal="right" vertical="center"/>
      <protection/>
    </xf>
    <xf numFmtId="41" fontId="14" fillId="0" borderId="78" xfId="0" applyNumberFormat="1" applyFont="1" applyBorder="1" applyAlignment="1" applyProtection="1">
      <alignment/>
      <protection/>
    </xf>
    <xf numFmtId="41" fontId="14" fillId="0" borderId="79" xfId="0" applyNumberFormat="1" applyFont="1" applyBorder="1" applyAlignment="1" applyProtection="1">
      <alignment/>
      <protection/>
    </xf>
    <xf numFmtId="41" fontId="14" fillId="0" borderId="80" xfId="0" applyNumberFormat="1" applyFont="1" applyBorder="1" applyAlignment="1" applyProtection="1">
      <alignment/>
      <protection/>
    </xf>
    <xf numFmtId="41" fontId="14" fillId="0" borderId="81" xfId="0" applyNumberFormat="1" applyFont="1" applyBorder="1" applyAlignment="1" applyProtection="1">
      <alignment/>
      <protection/>
    </xf>
    <xf numFmtId="41" fontId="5" fillId="0" borderId="67" xfId="49" applyNumberFormat="1" applyFont="1" applyBorder="1" applyAlignment="1" applyProtection="1">
      <alignment/>
      <protection/>
    </xf>
    <xf numFmtId="41" fontId="15" fillId="0" borderId="71" xfId="0" applyNumberFormat="1" applyFont="1" applyBorder="1" applyAlignment="1" applyProtection="1">
      <alignment shrinkToFit="1"/>
      <protection/>
    </xf>
    <xf numFmtId="41" fontId="5" fillId="0" borderId="87" xfId="49" applyNumberFormat="1" applyFont="1" applyBorder="1" applyAlignment="1" applyProtection="1">
      <alignment/>
      <protection/>
    </xf>
    <xf numFmtId="41" fontId="5" fillId="0" borderId="88" xfId="49" applyNumberFormat="1" applyFont="1" applyBorder="1" applyAlignment="1" applyProtection="1">
      <alignment/>
      <protection/>
    </xf>
    <xf numFmtId="41" fontId="5" fillId="0" borderId="85" xfId="49" applyNumberFormat="1" applyFont="1" applyBorder="1" applyAlignment="1" applyProtection="1">
      <alignment/>
      <protection/>
    </xf>
    <xf numFmtId="41" fontId="5" fillId="0" borderId="29" xfId="49" applyNumberFormat="1" applyFont="1" applyBorder="1" applyAlignment="1" applyProtection="1">
      <alignment/>
      <protection/>
    </xf>
    <xf numFmtId="41" fontId="5" fillId="0" borderId="89" xfId="49" applyNumberFormat="1" applyFont="1" applyBorder="1" applyAlignment="1" applyProtection="1">
      <alignment/>
      <protection/>
    </xf>
    <xf numFmtId="41" fontId="5" fillId="0" borderId="90" xfId="49" applyNumberFormat="1" applyFont="1" applyBorder="1" applyAlignment="1" applyProtection="1">
      <alignment/>
      <protection/>
    </xf>
    <xf numFmtId="41" fontId="5" fillId="0" borderId="26" xfId="49" applyNumberFormat="1" applyFont="1" applyBorder="1" applyAlignment="1" applyProtection="1">
      <alignment/>
      <protection/>
    </xf>
    <xf numFmtId="41" fontId="5" fillId="0" borderId="91" xfId="49" applyNumberFormat="1" applyFont="1" applyBorder="1" applyAlignment="1" applyProtection="1">
      <alignment/>
      <protection/>
    </xf>
    <xf numFmtId="41" fontId="5" fillId="0" borderId="92" xfId="49" applyNumberFormat="1" applyFont="1" applyBorder="1" applyAlignment="1" applyProtection="1">
      <alignment/>
      <protection/>
    </xf>
    <xf numFmtId="176" fontId="5" fillId="0" borderId="93" xfId="49" applyNumberFormat="1" applyFont="1" applyFill="1" applyBorder="1" applyAlignment="1" applyProtection="1">
      <alignment horizontal="center"/>
      <protection/>
    </xf>
    <xf numFmtId="176" fontId="5" fillId="0" borderId="39" xfId="49" applyNumberFormat="1" applyFont="1" applyFill="1" applyBorder="1" applyAlignment="1" applyProtection="1">
      <alignment horizontal="center"/>
      <protection/>
    </xf>
    <xf numFmtId="176" fontId="5" fillId="0" borderId="94" xfId="49" applyNumberFormat="1" applyFont="1" applyFill="1" applyBorder="1" applyAlignment="1" applyProtection="1">
      <alignment/>
      <protection/>
    </xf>
    <xf numFmtId="41" fontId="5" fillId="0" borderId="95" xfId="49" applyNumberFormat="1" applyFont="1" applyFill="1" applyBorder="1" applyAlignment="1" applyProtection="1">
      <alignment/>
      <protection/>
    </xf>
    <xf numFmtId="176" fontId="5" fillId="0" borderId="11" xfId="49" applyNumberFormat="1" applyFont="1" applyFill="1" applyBorder="1" applyAlignment="1" applyProtection="1">
      <alignment horizontal="center"/>
      <protection/>
    </xf>
    <xf numFmtId="176" fontId="5" fillId="0" borderId="18" xfId="49" applyNumberFormat="1" applyFont="1" applyFill="1" applyBorder="1" applyAlignment="1" applyProtection="1">
      <alignment/>
      <protection/>
    </xf>
    <xf numFmtId="41" fontId="5" fillId="0" borderId="11" xfId="49" applyNumberFormat="1" applyFont="1" applyFill="1" applyBorder="1" applyAlignment="1" applyProtection="1">
      <alignment horizontal="centerContinuous"/>
      <protection/>
    </xf>
    <xf numFmtId="41" fontId="5" fillId="0" borderId="20" xfId="49" applyNumberFormat="1" applyFont="1" applyFill="1" applyBorder="1" applyAlignment="1" applyProtection="1">
      <alignment horizontal="centerContinuous"/>
      <protection/>
    </xf>
    <xf numFmtId="41" fontId="5" fillId="0" borderId="12" xfId="49" applyNumberFormat="1" applyFont="1" applyFill="1" applyBorder="1" applyAlignment="1" applyProtection="1">
      <alignment horizontal="center"/>
      <protection/>
    </xf>
    <xf numFmtId="41" fontId="5" fillId="0" borderId="11" xfId="49" applyNumberFormat="1" applyFont="1" applyFill="1" applyBorder="1" applyAlignment="1" applyProtection="1">
      <alignment horizontal="center"/>
      <protection/>
    </xf>
    <xf numFmtId="194" fontId="5" fillId="0" borderId="10" xfId="49" applyNumberFormat="1" applyFont="1" applyFill="1" applyBorder="1" applyAlignment="1" applyProtection="1">
      <alignment/>
      <protection/>
    </xf>
    <xf numFmtId="41" fontId="5" fillId="0" borderId="0" xfId="49" applyNumberFormat="1" applyFont="1" applyFill="1" applyAlignment="1" applyProtection="1">
      <alignment/>
      <protection/>
    </xf>
    <xf numFmtId="41" fontId="5" fillId="0" borderId="21" xfId="49" applyNumberFormat="1" applyFont="1" applyFill="1" applyBorder="1" applyAlignment="1" applyProtection="1">
      <alignment horizontal="centerContinuous"/>
      <protection/>
    </xf>
    <xf numFmtId="41" fontId="5" fillId="0" borderId="46" xfId="49" applyNumberFormat="1" applyFont="1" applyFill="1" applyBorder="1" applyAlignment="1" applyProtection="1">
      <alignment horizontal="centerContinuous"/>
      <protection/>
    </xf>
    <xf numFmtId="41" fontId="5" fillId="0" borderId="47" xfId="49" applyNumberFormat="1" applyFont="1" applyFill="1" applyBorder="1" applyAlignment="1" applyProtection="1">
      <alignment horizontal="centerContinuous"/>
      <protection/>
    </xf>
    <xf numFmtId="41" fontId="5" fillId="0" borderId="13" xfId="49" applyNumberFormat="1" applyFont="1" applyFill="1" applyBorder="1" applyAlignment="1" applyProtection="1">
      <alignment horizontal="center"/>
      <protection/>
    </xf>
    <xf numFmtId="41" fontId="5" fillId="0" borderId="15" xfId="49" applyNumberFormat="1" applyFont="1" applyFill="1" applyBorder="1" applyAlignment="1" applyProtection="1">
      <alignment horizontal="center"/>
      <protection/>
    </xf>
    <xf numFmtId="41" fontId="5" fillId="0" borderId="58" xfId="49" applyNumberFormat="1" applyFont="1" applyFill="1" applyBorder="1" applyAlignment="1" applyProtection="1">
      <alignment/>
      <protection/>
    </xf>
    <xf numFmtId="41" fontId="5" fillId="0" borderId="0" xfId="49" applyNumberFormat="1" applyFont="1" applyFill="1" applyAlignment="1" applyProtection="1">
      <alignment horizontal="right"/>
      <protection/>
    </xf>
    <xf numFmtId="41" fontId="5" fillId="0" borderId="49" xfId="49" applyNumberFormat="1" applyFont="1" applyFill="1" applyBorder="1" applyAlignment="1" applyProtection="1">
      <alignment/>
      <protection/>
    </xf>
    <xf numFmtId="176" fontId="5" fillId="0" borderId="19" xfId="49" applyNumberFormat="1" applyFont="1" applyFill="1" applyBorder="1" applyAlignment="1" applyProtection="1">
      <alignment horizontal="center"/>
      <protection/>
    </xf>
    <xf numFmtId="176" fontId="5" fillId="0" borderId="26" xfId="49" applyNumberFormat="1" applyFont="1" applyFill="1" applyBorder="1" applyAlignment="1" applyProtection="1">
      <alignment horizontal="center"/>
      <protection/>
    </xf>
    <xf numFmtId="176" fontId="5" fillId="0" borderId="36" xfId="49" applyNumberFormat="1" applyFont="1" applyFill="1" applyBorder="1" applyAlignment="1" applyProtection="1">
      <alignment horizontal="center"/>
      <protection/>
    </xf>
    <xf numFmtId="176" fontId="5" fillId="0" borderId="27" xfId="49" applyNumberFormat="1" applyFont="1" applyFill="1" applyBorder="1" applyAlignment="1" applyProtection="1">
      <alignment horizontal="center"/>
      <protection/>
    </xf>
    <xf numFmtId="176" fontId="5" fillId="0" borderId="28" xfId="49" applyNumberFormat="1" applyFont="1" applyFill="1" applyBorder="1" applyAlignment="1" applyProtection="1">
      <alignment horizontal="center"/>
      <protection/>
    </xf>
    <xf numFmtId="176" fontId="5" fillId="0" borderId="30" xfId="49" applyNumberFormat="1" applyFont="1" applyFill="1" applyBorder="1" applyAlignment="1" applyProtection="1">
      <alignment horizontal="center"/>
      <protection/>
    </xf>
    <xf numFmtId="176" fontId="5" fillId="0" borderId="19" xfId="49" applyNumberFormat="1" applyFont="1" applyFill="1" applyBorder="1" applyAlignment="1" applyProtection="1">
      <alignment/>
      <protection/>
    </xf>
    <xf numFmtId="176" fontId="5" fillId="0" borderId="12" xfId="49" applyNumberFormat="1" applyFont="1" applyFill="1" applyBorder="1" applyAlignment="1" applyProtection="1">
      <alignment horizontal="center"/>
      <protection/>
    </xf>
    <xf numFmtId="176" fontId="5" fillId="0" borderId="42" xfId="49" applyNumberFormat="1" applyFont="1" applyFill="1" applyBorder="1" applyAlignment="1" applyProtection="1">
      <alignment horizontal="center"/>
      <protection/>
    </xf>
    <xf numFmtId="176" fontId="5" fillId="0" borderId="43" xfId="49" applyNumberFormat="1" applyFont="1" applyFill="1" applyBorder="1" applyAlignment="1" applyProtection="1">
      <alignment/>
      <protection/>
    </xf>
    <xf numFmtId="41" fontId="5" fillId="0" borderId="33" xfId="49" applyNumberFormat="1" applyFont="1" applyFill="1" applyBorder="1" applyAlignment="1" applyProtection="1">
      <alignment horizontal="center"/>
      <protection/>
    </xf>
    <xf numFmtId="41" fontId="5" fillId="0" borderId="20" xfId="49" applyNumberFormat="1" applyFont="1" applyFill="1" applyBorder="1" applyAlignment="1" applyProtection="1">
      <alignment horizontal="center"/>
      <protection/>
    </xf>
    <xf numFmtId="41" fontId="15" fillId="0" borderId="12" xfId="49" applyNumberFormat="1" applyFont="1" applyFill="1" applyBorder="1" applyAlignment="1" applyProtection="1">
      <alignment/>
      <protection/>
    </xf>
    <xf numFmtId="41" fontId="15" fillId="0" borderId="23" xfId="0" applyNumberFormat="1" applyFont="1" applyFill="1" applyBorder="1" applyAlignment="1" applyProtection="1">
      <alignment/>
      <protection/>
    </xf>
    <xf numFmtId="41" fontId="15" fillId="0" borderId="54" xfId="0" applyNumberFormat="1" applyFont="1" applyFill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8" fontId="5" fillId="0" borderId="0" xfId="49" applyFont="1" applyFill="1" applyAlignment="1" applyProtection="1">
      <alignment/>
      <protection/>
    </xf>
    <xf numFmtId="176" fontId="5" fillId="0" borderId="96" xfId="49" applyNumberFormat="1" applyFont="1" applyFill="1" applyBorder="1" applyAlignment="1" applyProtection="1">
      <alignment/>
      <protection/>
    </xf>
    <xf numFmtId="176" fontId="5" fillId="0" borderId="97" xfId="49" applyNumberFormat="1" applyFont="1" applyBorder="1" applyAlignment="1" applyProtection="1">
      <alignment horizontal="center"/>
      <protection/>
    </xf>
    <xf numFmtId="41" fontId="5" fillId="0" borderId="98" xfId="49" applyNumberFormat="1" applyFont="1" applyBorder="1" applyAlignment="1" applyProtection="1">
      <alignment horizontal="centerContinuous"/>
      <protection/>
    </xf>
    <xf numFmtId="41" fontId="5" fillId="0" borderId="25" xfId="49" applyNumberFormat="1" applyFont="1" applyBorder="1" applyAlignment="1" applyProtection="1">
      <alignment horizontal="center"/>
      <protection/>
    </xf>
    <xf numFmtId="41" fontId="5" fillId="0" borderId="99" xfId="49" applyNumberFormat="1" applyFont="1" applyBorder="1" applyAlignment="1" applyProtection="1">
      <alignment horizontal="center"/>
      <protection/>
    </xf>
    <xf numFmtId="41" fontId="5" fillId="0" borderId="58" xfId="49" applyNumberFormat="1" applyFont="1" applyBorder="1" applyAlignment="1" applyProtection="1">
      <alignment/>
      <protection/>
    </xf>
    <xf numFmtId="41" fontId="5" fillId="0" borderId="49" xfId="0" applyNumberFormat="1" applyFont="1" applyFill="1" applyBorder="1" applyAlignment="1" applyProtection="1">
      <alignment shrinkToFit="1"/>
      <protection/>
    </xf>
    <xf numFmtId="176" fontId="5" fillId="0" borderId="100" xfId="49" applyNumberFormat="1" applyFont="1" applyBorder="1" applyAlignment="1" applyProtection="1">
      <alignment/>
      <protection/>
    </xf>
    <xf numFmtId="176" fontId="5" fillId="0" borderId="101" xfId="49" applyNumberFormat="1" applyFont="1" applyBorder="1" applyAlignment="1" applyProtection="1">
      <alignment/>
      <protection/>
    </xf>
    <xf numFmtId="176" fontId="5" fillId="0" borderId="57" xfId="49" applyNumberFormat="1" applyFont="1" applyBorder="1" applyAlignment="1" applyProtection="1">
      <alignment horizontal="center"/>
      <protection/>
    </xf>
    <xf numFmtId="176" fontId="5" fillId="0" borderId="101" xfId="49" applyNumberFormat="1" applyFont="1" applyBorder="1" applyAlignment="1" applyProtection="1">
      <alignment horizontal="center"/>
      <protection/>
    </xf>
    <xf numFmtId="176" fontId="5" fillId="0" borderId="102" xfId="49" applyNumberFormat="1" applyFont="1" applyBorder="1" applyAlignment="1" applyProtection="1">
      <alignment horizontal="center"/>
      <protection/>
    </xf>
    <xf numFmtId="176" fontId="5" fillId="0" borderId="103" xfId="49" applyNumberFormat="1" applyFont="1" applyFill="1" applyBorder="1" applyAlignment="1" applyProtection="1">
      <alignment/>
      <protection/>
    </xf>
    <xf numFmtId="192" fontId="5" fillId="0" borderId="0" xfId="49" applyNumberFormat="1" applyFont="1" applyAlignment="1" applyProtection="1">
      <alignment/>
      <protection/>
    </xf>
    <xf numFmtId="192" fontId="5" fillId="0" borderId="18" xfId="49" applyNumberFormat="1" applyFont="1" applyBorder="1" applyAlignment="1" applyProtection="1">
      <alignment/>
      <protection/>
    </xf>
    <xf numFmtId="192" fontId="5" fillId="0" borderId="20" xfId="49" applyNumberFormat="1" applyFont="1" applyBorder="1" applyAlignment="1" applyProtection="1">
      <alignment horizontal="centerContinuous"/>
      <protection/>
    </xf>
    <xf numFmtId="192" fontId="5" fillId="0" borderId="12" xfId="49" applyNumberFormat="1" applyFont="1" applyBorder="1" applyAlignment="1" applyProtection="1">
      <alignment horizontal="center"/>
      <protection/>
    </xf>
    <xf numFmtId="192" fontId="5" fillId="0" borderId="11" xfId="49" applyNumberFormat="1" applyFont="1" applyBorder="1" applyAlignment="1" applyProtection="1">
      <alignment horizontal="center"/>
      <protection/>
    </xf>
    <xf numFmtId="192" fontId="5" fillId="0" borderId="33" xfId="49" applyNumberFormat="1" applyFont="1" applyBorder="1" applyAlignment="1" applyProtection="1">
      <alignment horizontal="center"/>
      <protection/>
    </xf>
    <xf numFmtId="192" fontId="5" fillId="0" borderId="10" xfId="49" applyNumberFormat="1" applyFont="1" applyFill="1" applyBorder="1" applyAlignment="1" applyProtection="1">
      <alignment/>
      <protection/>
    </xf>
    <xf numFmtId="192" fontId="5" fillId="0" borderId="11" xfId="49" applyNumberFormat="1" applyFont="1" applyFill="1" applyBorder="1" applyAlignment="1" applyProtection="1">
      <alignment/>
      <protection/>
    </xf>
    <xf numFmtId="192" fontId="5" fillId="0" borderId="33" xfId="49" applyNumberFormat="1" applyFont="1" applyFill="1" applyBorder="1" applyAlignment="1" applyProtection="1">
      <alignment/>
      <protection/>
    </xf>
    <xf numFmtId="192" fontId="5" fillId="0" borderId="16" xfId="49" applyNumberFormat="1" applyFont="1" applyFill="1" applyBorder="1" applyAlignment="1" applyProtection="1">
      <alignment/>
      <protection/>
    </xf>
    <xf numFmtId="192" fontId="5" fillId="0" borderId="0" xfId="49" applyNumberFormat="1" applyFont="1" applyBorder="1" applyAlignment="1" applyProtection="1">
      <alignment/>
      <protection/>
    </xf>
    <xf numFmtId="41" fontId="18" fillId="0" borderId="14" xfId="0" applyNumberFormat="1" applyFont="1" applyBorder="1" applyAlignment="1" applyProtection="1">
      <alignment shrinkToFit="1"/>
      <protection/>
    </xf>
    <xf numFmtId="41" fontId="18" fillId="0" borderId="10" xfId="0" applyNumberFormat="1" applyFont="1" applyBorder="1" applyAlignment="1" applyProtection="1">
      <alignment shrinkToFit="1"/>
      <protection/>
    </xf>
    <xf numFmtId="41" fontId="18" fillId="0" borderId="14" xfId="0" applyNumberFormat="1" applyFont="1" applyBorder="1" applyAlignment="1" applyProtection="1">
      <alignment/>
      <protection/>
    </xf>
    <xf numFmtId="41" fontId="18" fillId="0" borderId="14" xfId="0" applyNumberFormat="1" applyFont="1" applyFill="1" applyBorder="1" applyAlignment="1" applyProtection="1">
      <alignment/>
      <protection/>
    </xf>
    <xf numFmtId="41" fontId="18" fillId="0" borderId="52" xfId="0" applyNumberFormat="1" applyFont="1" applyBorder="1" applyAlignment="1" applyProtection="1">
      <alignment/>
      <protection/>
    </xf>
    <xf numFmtId="192" fontId="18" fillId="0" borderId="14" xfId="0" applyNumberFormat="1" applyFont="1" applyBorder="1" applyAlignment="1" applyProtection="1">
      <alignment/>
      <protection/>
    </xf>
    <xf numFmtId="41" fontId="18" fillId="0" borderId="50" xfId="0" applyNumberFormat="1" applyFont="1" applyBorder="1" applyAlignment="1" applyProtection="1">
      <alignment shrinkToFit="1"/>
      <protection/>
    </xf>
    <xf numFmtId="41" fontId="18" fillId="0" borderId="56" xfId="0" applyNumberFormat="1" applyFont="1" applyBorder="1" applyAlignment="1" applyProtection="1">
      <alignment shrinkToFit="1"/>
      <protection/>
    </xf>
    <xf numFmtId="41" fontId="18" fillId="0" borderId="50" xfId="0" applyNumberFormat="1" applyFont="1" applyBorder="1" applyAlignment="1" applyProtection="1">
      <alignment/>
      <protection/>
    </xf>
    <xf numFmtId="41" fontId="18" fillId="0" borderId="50" xfId="0" applyNumberFormat="1" applyFont="1" applyFill="1" applyBorder="1" applyAlignment="1" applyProtection="1">
      <alignment/>
      <protection/>
    </xf>
    <xf numFmtId="41" fontId="18" fillId="0" borderId="51" xfId="0" applyNumberFormat="1" applyFont="1" applyBorder="1" applyAlignment="1" applyProtection="1">
      <alignment/>
      <protection/>
    </xf>
    <xf numFmtId="192" fontId="18" fillId="0" borderId="50" xfId="0" applyNumberFormat="1" applyFont="1" applyBorder="1" applyAlignment="1" applyProtection="1">
      <alignment/>
      <protection/>
    </xf>
    <xf numFmtId="41" fontId="18" fillId="0" borderId="13" xfId="0" applyNumberFormat="1" applyFont="1" applyBorder="1" applyAlignment="1" applyProtection="1">
      <alignment shrinkToFit="1"/>
      <protection/>
    </xf>
    <xf numFmtId="41" fontId="18" fillId="0" borderId="12" xfId="0" applyNumberFormat="1" applyFont="1" applyBorder="1" applyAlignment="1" applyProtection="1">
      <alignment shrinkToFit="1"/>
      <protection/>
    </xf>
    <xf numFmtId="41" fontId="18" fillId="0" borderId="13" xfId="0" applyNumberFormat="1" applyFont="1" applyBorder="1" applyAlignment="1" applyProtection="1">
      <alignment/>
      <protection/>
    </xf>
    <xf numFmtId="41" fontId="18" fillId="0" borderId="58" xfId="0" applyNumberFormat="1" applyFont="1" applyBorder="1" applyAlignment="1" applyProtection="1">
      <alignment/>
      <protection/>
    </xf>
    <xf numFmtId="41" fontId="18" fillId="0" borderId="53" xfId="0" applyNumberFormat="1" applyFont="1" applyBorder="1" applyAlignment="1" applyProtection="1">
      <alignment shrinkToFit="1"/>
      <protection/>
    </xf>
    <xf numFmtId="41" fontId="18" fillId="0" borderId="58" xfId="0" applyNumberFormat="1" applyFont="1" applyBorder="1" applyAlignment="1" applyProtection="1">
      <alignment shrinkToFit="1"/>
      <protection/>
    </xf>
    <xf numFmtId="41" fontId="18" fillId="0" borderId="53" xfId="0" applyNumberFormat="1" applyFont="1" applyFill="1" applyBorder="1" applyAlignment="1" applyProtection="1">
      <alignment/>
      <protection/>
    </xf>
    <xf numFmtId="41" fontId="18" fillId="0" borderId="13" xfId="0" applyNumberFormat="1" applyFont="1" applyFill="1" applyBorder="1" applyAlignment="1" applyProtection="1">
      <alignment/>
      <protection/>
    </xf>
    <xf numFmtId="41" fontId="18" fillId="0" borderId="53" xfId="0" applyNumberFormat="1" applyFont="1" applyBorder="1" applyAlignment="1" applyProtection="1">
      <alignment/>
      <protection/>
    </xf>
    <xf numFmtId="41" fontId="18" fillId="0" borderId="58" xfId="0" applyNumberFormat="1" applyFont="1" applyFill="1" applyBorder="1" applyAlignment="1" applyProtection="1">
      <alignment/>
      <protection/>
    </xf>
    <xf numFmtId="192" fontId="18" fillId="0" borderId="13" xfId="0" applyNumberFormat="1" applyFont="1" applyBorder="1" applyAlignment="1" applyProtection="1">
      <alignment/>
      <protection/>
    </xf>
    <xf numFmtId="41" fontId="18" fillId="0" borderId="35" xfId="0" applyNumberFormat="1" applyFont="1" applyBorder="1" applyAlignment="1" applyProtection="1">
      <alignment/>
      <protection/>
    </xf>
    <xf numFmtId="41" fontId="18" fillId="0" borderId="52" xfId="0" applyNumberFormat="1" applyFont="1" applyBorder="1" applyAlignment="1" applyProtection="1">
      <alignment shrinkToFit="1"/>
      <protection/>
    </xf>
    <xf numFmtId="41" fontId="18" fillId="0" borderId="35" xfId="0" applyNumberFormat="1" applyFont="1" applyBorder="1" applyAlignment="1" applyProtection="1">
      <alignment shrinkToFit="1"/>
      <protection/>
    </xf>
    <xf numFmtId="41" fontId="18" fillId="0" borderId="52" xfId="0" applyNumberFormat="1" applyFont="1" applyFill="1" applyBorder="1" applyAlignment="1" applyProtection="1">
      <alignment/>
      <protection/>
    </xf>
    <xf numFmtId="41" fontId="18" fillId="0" borderId="35" xfId="0" applyNumberFormat="1" applyFont="1" applyFill="1" applyBorder="1" applyAlignment="1" applyProtection="1">
      <alignment/>
      <protection/>
    </xf>
    <xf numFmtId="41" fontId="18" fillId="0" borderId="49" xfId="0" applyNumberFormat="1" applyFont="1" applyBorder="1" applyAlignment="1" applyProtection="1">
      <alignment/>
      <protection/>
    </xf>
    <xf numFmtId="41" fontId="18" fillId="0" borderId="51" xfId="0" applyNumberFormat="1" applyFont="1" applyBorder="1" applyAlignment="1" applyProtection="1">
      <alignment shrinkToFit="1"/>
      <protection/>
    </xf>
    <xf numFmtId="41" fontId="18" fillId="0" borderId="49" xfId="0" applyNumberFormat="1" applyFont="1" applyBorder="1" applyAlignment="1" applyProtection="1">
      <alignment shrinkToFit="1"/>
      <protection/>
    </xf>
    <xf numFmtId="41" fontId="18" fillId="0" borderId="51" xfId="0" applyNumberFormat="1" applyFont="1" applyFill="1" applyBorder="1" applyAlignment="1" applyProtection="1">
      <alignment/>
      <protection/>
    </xf>
    <xf numFmtId="41" fontId="18" fillId="0" borderId="49" xfId="0" applyNumberFormat="1" applyFont="1" applyFill="1" applyBorder="1" applyAlignment="1" applyProtection="1">
      <alignment/>
      <protection/>
    </xf>
    <xf numFmtId="41" fontId="5" fillId="0" borderId="14" xfId="0" applyNumberFormat="1" applyFont="1" applyBorder="1" applyAlignment="1" applyProtection="1">
      <alignment/>
      <protection/>
    </xf>
    <xf numFmtId="41" fontId="5" fillId="0" borderId="35" xfId="0" applyNumberFormat="1" applyFont="1" applyBorder="1" applyAlignment="1" applyProtection="1">
      <alignment/>
      <protection/>
    </xf>
    <xf numFmtId="41" fontId="5" fillId="0" borderId="52" xfId="0" applyNumberFormat="1" applyFont="1" applyBorder="1" applyAlignment="1" applyProtection="1">
      <alignment/>
      <protection/>
    </xf>
    <xf numFmtId="41" fontId="5" fillId="0" borderId="10" xfId="0" applyNumberFormat="1" applyFont="1" applyBorder="1" applyAlignment="1" applyProtection="1">
      <alignment/>
      <protection/>
    </xf>
    <xf numFmtId="41" fontId="5" fillId="0" borderId="50" xfId="0" applyNumberFormat="1" applyFont="1" applyBorder="1" applyAlignment="1" applyProtection="1">
      <alignment/>
      <protection/>
    </xf>
    <xf numFmtId="41" fontId="5" fillId="0" borderId="49" xfId="0" applyNumberFormat="1" applyFont="1" applyBorder="1" applyAlignment="1" applyProtection="1">
      <alignment/>
      <protection/>
    </xf>
    <xf numFmtId="41" fontId="5" fillId="0" borderId="51" xfId="0" applyNumberFormat="1" applyFont="1" applyBorder="1" applyAlignment="1" applyProtection="1">
      <alignment/>
      <protection/>
    </xf>
    <xf numFmtId="41" fontId="5" fillId="0" borderId="56" xfId="0" applyNumberFormat="1" applyFont="1" applyBorder="1" applyAlignment="1" applyProtection="1">
      <alignment/>
      <protection/>
    </xf>
    <xf numFmtId="41" fontId="18" fillId="0" borderId="23" xfId="0" applyNumberFormat="1" applyFont="1" applyBorder="1" applyAlignment="1" applyProtection="1">
      <alignment shrinkToFit="1"/>
      <protection/>
    </xf>
    <xf numFmtId="41" fontId="18" fillId="0" borderId="0" xfId="0" applyNumberFormat="1" applyFont="1" applyBorder="1" applyAlignment="1" applyProtection="1">
      <alignment shrinkToFit="1"/>
      <protection/>
    </xf>
    <xf numFmtId="41" fontId="18" fillId="0" borderId="23" xfId="0" applyNumberFormat="1" applyFont="1" applyBorder="1" applyAlignment="1" applyProtection="1">
      <alignment/>
      <protection/>
    </xf>
    <xf numFmtId="41" fontId="18" fillId="0" borderId="54" xfId="0" applyNumberFormat="1" applyFont="1" applyBorder="1" applyAlignment="1" applyProtection="1">
      <alignment/>
      <protection/>
    </xf>
    <xf numFmtId="41" fontId="18" fillId="0" borderId="0" xfId="0" applyNumberFormat="1" applyFont="1" applyFill="1" applyBorder="1" applyAlignment="1" applyProtection="1">
      <alignment/>
      <protection/>
    </xf>
    <xf numFmtId="41" fontId="18" fillId="0" borderId="0" xfId="49" applyNumberFormat="1" applyFont="1" applyFill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/>
    </xf>
    <xf numFmtId="41" fontId="18" fillId="0" borderId="77" xfId="0" applyNumberFormat="1" applyFont="1" applyBorder="1" applyAlignment="1" applyProtection="1">
      <alignment shrinkToFit="1"/>
      <protection/>
    </xf>
    <xf numFmtId="176" fontId="5" fillId="0" borderId="104" xfId="49" applyNumberFormat="1" applyFont="1" applyBorder="1" applyAlignment="1" applyProtection="1">
      <alignment horizontal="center"/>
      <protection/>
    </xf>
    <xf numFmtId="41" fontId="18" fillId="0" borderId="105" xfId="0" applyNumberFormat="1" applyFont="1" applyBorder="1" applyAlignment="1" applyProtection="1">
      <alignment shrinkToFit="1"/>
      <protection/>
    </xf>
    <xf numFmtId="41" fontId="18" fillId="0" borderId="106" xfId="0" applyNumberFormat="1" applyFont="1" applyBorder="1" applyAlignment="1" applyProtection="1">
      <alignment shrinkToFit="1"/>
      <protection/>
    </xf>
    <xf numFmtId="41" fontId="18" fillId="0" borderId="105" xfId="0" applyNumberFormat="1" applyFont="1" applyBorder="1" applyAlignment="1" applyProtection="1">
      <alignment/>
      <protection/>
    </xf>
    <xf numFmtId="41" fontId="18" fillId="0" borderId="106" xfId="0" applyNumberFormat="1" applyFont="1" applyBorder="1" applyAlignment="1" applyProtection="1">
      <alignment/>
      <protection/>
    </xf>
    <xf numFmtId="41" fontId="18" fillId="0" borderId="105" xfId="0" applyNumberFormat="1" applyFont="1" applyFill="1" applyBorder="1" applyAlignment="1" applyProtection="1">
      <alignment/>
      <protection/>
    </xf>
    <xf numFmtId="41" fontId="18" fillId="0" borderId="106" xfId="0" applyNumberFormat="1" applyFont="1" applyFill="1" applyBorder="1" applyAlignment="1" applyProtection="1">
      <alignment/>
      <protection/>
    </xf>
    <xf numFmtId="41" fontId="5" fillId="0" borderId="107" xfId="49" applyNumberFormat="1" applyFont="1" applyBorder="1" applyAlignment="1" applyProtection="1">
      <alignment shrinkToFit="1"/>
      <protection/>
    </xf>
    <xf numFmtId="41" fontId="5" fillId="0" borderId="108" xfId="49" applyNumberFormat="1" applyFont="1" applyBorder="1" applyAlignment="1" applyProtection="1">
      <alignment shrinkToFit="1"/>
      <protection/>
    </xf>
    <xf numFmtId="41" fontId="5" fillId="0" borderId="109" xfId="49" applyNumberFormat="1" applyFont="1" applyBorder="1" applyAlignment="1" applyProtection="1">
      <alignment shrinkToFit="1"/>
      <protection/>
    </xf>
    <xf numFmtId="176" fontId="5" fillId="0" borderId="110" xfId="49" applyNumberFormat="1" applyFont="1" applyBorder="1" applyAlignment="1" applyProtection="1">
      <alignment horizontal="center"/>
      <protection/>
    </xf>
    <xf numFmtId="41" fontId="18" fillId="0" borderId="32" xfId="0" applyNumberFormat="1" applyFont="1" applyFill="1" applyBorder="1" applyAlignment="1" applyProtection="1">
      <alignment/>
      <protection/>
    </xf>
    <xf numFmtId="192" fontId="18" fillId="0" borderId="82" xfId="0" applyNumberFormat="1" applyFont="1" applyBorder="1" applyAlignment="1" applyProtection="1">
      <alignment/>
      <protection/>
    </xf>
    <xf numFmtId="176" fontId="5" fillId="0" borderId="60" xfId="49" applyNumberFormat="1" applyFont="1" applyBorder="1" applyAlignment="1" applyProtection="1">
      <alignment horizontal="center"/>
      <protection/>
    </xf>
    <xf numFmtId="176" fontId="5" fillId="0" borderId="111" xfId="49" applyNumberFormat="1" applyFont="1" applyBorder="1" applyAlignment="1" applyProtection="1">
      <alignment/>
      <protection/>
    </xf>
    <xf numFmtId="176" fontId="5" fillId="0" borderId="112" xfId="49" applyNumberFormat="1" applyFont="1" applyBorder="1" applyAlignment="1" applyProtection="1">
      <alignment horizontal="center"/>
      <protection/>
    </xf>
    <xf numFmtId="176" fontId="5" fillId="0" borderId="113" xfId="49" applyNumberFormat="1" applyFont="1" applyBorder="1" applyAlignment="1" applyProtection="1">
      <alignment horizontal="center"/>
      <protection/>
    </xf>
    <xf numFmtId="41" fontId="5" fillId="0" borderId="108" xfId="49" applyNumberFormat="1" applyFont="1" applyBorder="1" applyAlignment="1" applyProtection="1">
      <alignment/>
      <protection/>
    </xf>
    <xf numFmtId="41" fontId="5" fillId="0" borderId="109" xfId="49" applyNumberFormat="1" applyFont="1" applyBorder="1" applyAlignment="1" applyProtection="1">
      <alignment/>
      <protection/>
    </xf>
    <xf numFmtId="41" fontId="5" fillId="0" borderId="104" xfId="49" applyNumberFormat="1" applyFont="1" applyBorder="1" applyAlignment="1" applyProtection="1">
      <alignment/>
      <protection/>
    </xf>
    <xf numFmtId="41" fontId="18" fillId="0" borderId="109" xfId="0" applyNumberFormat="1" applyFont="1" applyBorder="1" applyAlignment="1" applyProtection="1">
      <alignment shrinkToFit="1"/>
      <protection/>
    </xf>
    <xf numFmtId="41" fontId="18" fillId="0" borderId="104" xfId="0" applyNumberFormat="1" applyFont="1" applyBorder="1" applyAlignment="1" applyProtection="1">
      <alignment/>
      <protection/>
    </xf>
    <xf numFmtId="41" fontId="18" fillId="0" borderId="104" xfId="0" applyNumberFormat="1" applyFont="1" applyBorder="1" applyAlignment="1" applyProtection="1">
      <alignment shrinkToFit="1"/>
      <protection/>
    </xf>
    <xf numFmtId="41" fontId="18" fillId="0" borderId="104" xfId="0" applyNumberFormat="1" applyFont="1" applyFill="1" applyBorder="1" applyAlignment="1" applyProtection="1">
      <alignment/>
      <protection/>
    </xf>
    <xf numFmtId="192" fontId="18" fillId="0" borderId="106" xfId="0" applyNumberFormat="1" applyFont="1" applyBorder="1" applyAlignment="1" applyProtection="1">
      <alignment/>
      <protection/>
    </xf>
    <xf numFmtId="41" fontId="5" fillId="0" borderId="107" xfId="49" applyNumberFormat="1" applyFont="1" applyBorder="1" applyAlignment="1" applyProtection="1">
      <alignment/>
      <protection/>
    </xf>
    <xf numFmtId="176" fontId="5" fillId="0" borderId="114" xfId="49" applyNumberFormat="1" applyFont="1" applyBorder="1" applyAlignment="1" applyProtection="1">
      <alignment horizontal="center"/>
      <protection/>
    </xf>
    <xf numFmtId="194" fontId="5" fillId="0" borderId="109" xfId="49" applyNumberFormat="1" applyFont="1" applyBorder="1" applyAlignment="1" applyProtection="1">
      <alignment/>
      <protection/>
    </xf>
    <xf numFmtId="41" fontId="15" fillId="0" borderId="105" xfId="0" applyNumberFormat="1" applyFont="1" applyBorder="1" applyAlignment="1" applyProtection="1">
      <alignment shrinkToFit="1"/>
      <protection/>
    </xf>
    <xf numFmtId="41" fontId="15" fillId="0" borderId="106" xfId="0" applyNumberFormat="1" applyFont="1" applyBorder="1" applyAlignment="1" applyProtection="1">
      <alignment shrinkToFit="1"/>
      <protection/>
    </xf>
    <xf numFmtId="41" fontId="15" fillId="0" borderId="104" xfId="49" applyNumberFormat="1" applyFont="1" applyBorder="1" applyAlignment="1" applyProtection="1">
      <alignment shrinkToFit="1"/>
      <protection/>
    </xf>
    <xf numFmtId="41" fontId="15" fillId="0" borderId="105" xfId="0" applyNumberFormat="1" applyFont="1" applyFill="1" applyBorder="1" applyAlignment="1" applyProtection="1">
      <alignment/>
      <protection/>
    </xf>
    <xf numFmtId="41" fontId="15" fillId="0" borderId="106" xfId="0" applyNumberFormat="1" applyFont="1" applyFill="1" applyBorder="1" applyAlignment="1" applyProtection="1">
      <alignment/>
      <protection/>
    </xf>
    <xf numFmtId="41" fontId="15" fillId="0" borderId="109" xfId="49" applyNumberFormat="1" applyFont="1" applyFill="1" applyBorder="1" applyAlignment="1" applyProtection="1">
      <alignment/>
      <protection/>
    </xf>
    <xf numFmtId="41" fontId="15" fillId="0" borderId="115" xfId="0" applyNumberFormat="1" applyFont="1" applyBorder="1" applyAlignment="1" applyProtection="1">
      <alignment shrinkToFit="1"/>
      <protection/>
    </xf>
    <xf numFmtId="41" fontId="15" fillId="0" borderId="105" xfId="0" applyNumberFormat="1" applyFont="1" applyBorder="1" applyAlignment="1" applyProtection="1">
      <alignment/>
      <protection/>
    </xf>
    <xf numFmtId="41" fontId="15" fillId="0" borderId="106" xfId="0" applyNumberFormat="1" applyFont="1" applyBorder="1" applyAlignment="1" applyProtection="1">
      <alignment/>
      <protection/>
    </xf>
    <xf numFmtId="41" fontId="15" fillId="0" borderId="104" xfId="49" applyNumberFormat="1" applyFont="1" applyBorder="1" applyAlignment="1" applyProtection="1">
      <alignment/>
      <protection/>
    </xf>
    <xf numFmtId="41" fontId="15" fillId="0" borderId="104" xfId="49" applyNumberFormat="1" applyFont="1" applyFill="1" applyBorder="1" applyAlignment="1" applyProtection="1">
      <alignment/>
      <protection/>
    </xf>
    <xf numFmtId="41" fontId="5" fillId="0" borderId="116" xfId="49" applyNumberFormat="1" applyFont="1" applyBorder="1" applyAlignment="1" applyProtection="1">
      <alignment/>
      <protection/>
    </xf>
    <xf numFmtId="176" fontId="5" fillId="0" borderId="117" xfId="49" applyNumberFormat="1" applyFont="1" applyBorder="1" applyAlignment="1" applyProtection="1">
      <alignment horizontal="center"/>
      <protection/>
    </xf>
    <xf numFmtId="176" fontId="5" fillId="0" borderId="118" xfId="49" applyNumberFormat="1" applyFont="1" applyBorder="1" applyAlignment="1" applyProtection="1">
      <alignment horizontal="center"/>
      <protection/>
    </xf>
    <xf numFmtId="176" fontId="5" fillId="0" borderId="119" xfId="49" applyNumberFormat="1" applyFont="1" applyBorder="1" applyAlignment="1" applyProtection="1">
      <alignment horizontal="center"/>
      <protection/>
    </xf>
    <xf numFmtId="176" fontId="5" fillId="0" borderId="120" xfId="49" applyNumberFormat="1" applyFont="1" applyBorder="1" applyAlignment="1" applyProtection="1">
      <alignment horizontal="center"/>
      <protection/>
    </xf>
    <xf numFmtId="176" fontId="5" fillId="0" borderId="121" xfId="49" applyNumberFormat="1" applyFont="1" applyBorder="1" applyAlignment="1" applyProtection="1">
      <alignment horizontal="center"/>
      <protection/>
    </xf>
    <xf numFmtId="176" fontId="5" fillId="0" borderId="122" xfId="49" applyNumberFormat="1" applyFont="1" applyBorder="1" applyAlignment="1" applyProtection="1">
      <alignment horizontal="center"/>
      <protection/>
    </xf>
    <xf numFmtId="176" fontId="5" fillId="0" borderId="123" xfId="49" applyNumberFormat="1" applyFont="1" applyBorder="1" applyAlignment="1" applyProtection="1">
      <alignment horizontal="center"/>
      <protection/>
    </xf>
    <xf numFmtId="176" fontId="5" fillId="0" borderId="124" xfId="49" applyNumberFormat="1" applyFont="1" applyBorder="1" applyAlignment="1" applyProtection="1">
      <alignment horizontal="center"/>
      <protection/>
    </xf>
    <xf numFmtId="176" fontId="5" fillId="0" borderId="125" xfId="49" applyNumberFormat="1" applyFont="1" applyBorder="1" applyAlignment="1" applyProtection="1">
      <alignment horizontal="center"/>
      <protection/>
    </xf>
    <xf numFmtId="176" fontId="5" fillId="0" borderId="123" xfId="49" applyNumberFormat="1" applyFont="1" applyFill="1" applyBorder="1" applyAlignment="1" applyProtection="1">
      <alignment horizontal="center"/>
      <protection/>
    </xf>
    <xf numFmtId="176" fontId="5" fillId="0" borderId="126" xfId="49" applyNumberFormat="1" applyFont="1" applyBorder="1" applyAlignment="1" applyProtection="1">
      <alignment horizontal="center"/>
      <protection/>
    </xf>
    <xf numFmtId="176" fontId="5" fillId="0" borderId="127" xfId="49" applyNumberFormat="1" applyFont="1" applyBorder="1" applyAlignment="1" applyProtection="1">
      <alignment horizontal="center"/>
      <protection/>
    </xf>
    <xf numFmtId="41" fontId="13" fillId="0" borderId="106" xfId="0" applyNumberFormat="1" applyFont="1" applyBorder="1" applyAlignment="1" applyProtection="1">
      <alignment/>
      <protection/>
    </xf>
    <xf numFmtId="41" fontId="13" fillId="0" borderId="109" xfId="0" applyNumberFormat="1" applyFont="1" applyBorder="1" applyAlignment="1" applyProtection="1">
      <alignment/>
      <protection/>
    </xf>
    <xf numFmtId="41" fontId="14" fillId="0" borderId="115" xfId="0" applyNumberFormat="1" applyFont="1" applyBorder="1" applyAlignment="1" applyProtection="1">
      <alignment/>
      <protection/>
    </xf>
    <xf numFmtId="41" fontId="14" fillId="0" borderId="106" xfId="0" applyNumberFormat="1" applyFont="1" applyBorder="1" applyAlignment="1" applyProtection="1">
      <alignment/>
      <protection/>
    </xf>
    <xf numFmtId="41" fontId="14" fillId="0" borderId="104" xfId="0" applyNumberFormat="1" applyFont="1" applyBorder="1" applyAlignment="1" applyProtection="1">
      <alignment/>
      <protection/>
    </xf>
    <xf numFmtId="41" fontId="15" fillId="0" borderId="109" xfId="0" applyNumberFormat="1" applyFont="1" applyBorder="1" applyAlignment="1" applyProtection="1">
      <alignment shrinkToFit="1"/>
      <protection/>
    </xf>
    <xf numFmtId="41" fontId="15" fillId="0" borderId="109" xfId="0" applyNumberFormat="1" applyFont="1" applyBorder="1" applyAlignment="1" applyProtection="1">
      <alignment/>
      <protection/>
    </xf>
    <xf numFmtId="41" fontId="15" fillId="0" borderId="104" xfId="0" applyNumberFormat="1" applyFont="1" applyBorder="1" applyAlignment="1" applyProtection="1">
      <alignment shrinkToFit="1"/>
      <protection/>
    </xf>
    <xf numFmtId="41" fontId="15" fillId="0" borderId="115" xfId="0" applyNumberFormat="1" applyFont="1" applyBorder="1" applyAlignment="1" applyProtection="1">
      <alignment/>
      <protection/>
    </xf>
    <xf numFmtId="41" fontId="15" fillId="0" borderId="104" xfId="0" applyNumberFormat="1" applyFont="1" applyBorder="1" applyAlignment="1" applyProtection="1">
      <alignment/>
      <protection/>
    </xf>
    <xf numFmtId="176" fontId="5" fillId="0" borderId="109" xfId="49" applyNumberFormat="1" applyFont="1" applyBorder="1" applyAlignment="1" applyProtection="1">
      <alignment horizontal="center"/>
      <protection/>
    </xf>
    <xf numFmtId="176" fontId="5" fillId="0" borderId="124" xfId="49" applyNumberFormat="1" applyFont="1" applyFill="1" applyBorder="1" applyAlignment="1" applyProtection="1">
      <alignment horizontal="center"/>
      <protection/>
    </xf>
    <xf numFmtId="176" fontId="5" fillId="0" borderId="128" xfId="49" applyNumberFormat="1" applyFont="1" applyBorder="1" applyAlignment="1" applyProtection="1">
      <alignment horizontal="center"/>
      <protection/>
    </xf>
    <xf numFmtId="176" fontId="5" fillId="0" borderId="78" xfId="49" applyNumberFormat="1" applyFont="1" applyBorder="1" applyAlignment="1" applyProtection="1">
      <alignment horizontal="center"/>
      <protection/>
    </xf>
    <xf numFmtId="176" fontId="5" fillId="0" borderId="99" xfId="49" applyNumberFormat="1" applyFont="1" applyBorder="1" applyAlignment="1" applyProtection="1">
      <alignment horizontal="center"/>
      <protection/>
    </xf>
    <xf numFmtId="41" fontId="5" fillId="0" borderId="129" xfId="49" applyNumberFormat="1" applyFont="1" applyFill="1" applyBorder="1" applyAlignment="1" applyProtection="1">
      <alignment/>
      <protection/>
    </xf>
    <xf numFmtId="41" fontId="5" fillId="0" borderId="130" xfId="49" applyNumberFormat="1" applyFont="1" applyFill="1" applyBorder="1" applyAlignment="1" applyProtection="1">
      <alignment/>
      <protection/>
    </xf>
    <xf numFmtId="41" fontId="5" fillId="0" borderId="109" xfId="49" applyNumberFormat="1" applyFont="1" applyFill="1" applyBorder="1" applyAlignment="1" applyProtection="1">
      <alignment/>
      <protection/>
    </xf>
    <xf numFmtId="194" fontId="5" fillId="0" borderId="109" xfId="49" applyNumberFormat="1" applyFont="1" applyFill="1" applyBorder="1" applyAlignment="1" applyProtection="1">
      <alignment/>
      <protection/>
    </xf>
    <xf numFmtId="41" fontId="5" fillId="0" borderId="106" xfId="49" applyNumberFormat="1" applyFont="1" applyFill="1" applyBorder="1" applyAlignment="1" applyProtection="1">
      <alignment/>
      <protection/>
    </xf>
    <xf numFmtId="176" fontId="5" fillId="0" borderId="131" xfId="49" applyNumberFormat="1" applyFont="1" applyBorder="1" applyAlignment="1" applyProtection="1">
      <alignment horizontal="center"/>
      <protection/>
    </xf>
    <xf numFmtId="176" fontId="5" fillId="0" borderId="132" xfId="49" applyNumberFormat="1" applyFont="1" applyBorder="1" applyAlignment="1" applyProtection="1">
      <alignment horizontal="center"/>
      <protection/>
    </xf>
    <xf numFmtId="41" fontId="5" fillId="0" borderId="104" xfId="49" applyNumberFormat="1" applyFont="1" applyFill="1" applyBorder="1" applyAlignment="1" applyProtection="1">
      <alignment/>
      <protection/>
    </xf>
    <xf numFmtId="41" fontId="5" fillId="0" borderId="108" xfId="49" applyNumberFormat="1" applyFont="1" applyFill="1" applyBorder="1" applyAlignment="1" applyProtection="1">
      <alignment/>
      <protection/>
    </xf>
    <xf numFmtId="176" fontId="5" fillId="0" borderId="107" xfId="49" applyNumberFormat="1" applyFont="1" applyBorder="1" applyAlignment="1" applyProtection="1">
      <alignment horizontal="center"/>
      <protection/>
    </xf>
    <xf numFmtId="194" fontId="5" fillId="0" borderId="12" xfId="49" applyNumberFormat="1" applyFont="1" applyBorder="1" applyAlignment="1" applyProtection="1">
      <alignment/>
      <protection/>
    </xf>
    <xf numFmtId="194" fontId="5" fillId="0" borderId="12" xfId="49" applyNumberFormat="1" applyFont="1" applyFill="1" applyBorder="1" applyAlignment="1" applyProtection="1">
      <alignment/>
      <protection/>
    </xf>
    <xf numFmtId="176" fontId="5" fillId="0" borderId="67" xfId="49" applyNumberFormat="1" applyFont="1" applyBorder="1" applyAlignment="1" applyProtection="1">
      <alignment horizontal="center"/>
      <protection/>
    </xf>
    <xf numFmtId="41" fontId="5" fillId="0" borderId="67" xfId="49" applyNumberFormat="1" applyFont="1" applyFill="1" applyBorder="1" applyAlignment="1" applyProtection="1">
      <alignment/>
      <protection/>
    </xf>
    <xf numFmtId="176" fontId="5" fillId="0" borderId="133" xfId="49" applyNumberFormat="1" applyFont="1" applyBorder="1" applyAlignment="1" applyProtection="1">
      <alignment horizontal="center"/>
      <protection/>
    </xf>
    <xf numFmtId="176" fontId="5" fillId="0" borderId="109" xfId="49" applyNumberFormat="1" applyFont="1" applyFill="1" applyBorder="1" applyAlignment="1" applyProtection="1">
      <alignment horizontal="center"/>
      <protection/>
    </xf>
    <xf numFmtId="176" fontId="5" fillId="0" borderId="107" xfId="49" applyNumberFormat="1" applyFont="1" applyFill="1" applyBorder="1" applyAlignment="1" applyProtection="1">
      <alignment horizontal="center"/>
      <protection/>
    </xf>
    <xf numFmtId="176" fontId="5" fillId="0" borderId="122" xfId="49" applyNumberFormat="1" applyFont="1" applyFill="1" applyBorder="1" applyAlignment="1" applyProtection="1">
      <alignment horizontal="center"/>
      <protection/>
    </xf>
    <xf numFmtId="41" fontId="5" fillId="0" borderId="106" xfId="49" applyNumberFormat="1" applyFont="1" applyBorder="1" applyAlignment="1" applyProtection="1">
      <alignment/>
      <protection/>
    </xf>
    <xf numFmtId="41" fontId="5" fillId="0" borderId="48" xfId="49" applyNumberFormat="1" applyFont="1" applyFill="1" applyBorder="1" applyAlignment="1" applyProtection="1">
      <alignment shrinkToFit="1"/>
      <protection/>
    </xf>
    <xf numFmtId="41" fontId="5" fillId="0" borderId="10" xfId="49" applyNumberFormat="1" applyFont="1" applyFill="1" applyBorder="1" applyAlignment="1" applyProtection="1">
      <alignment shrinkToFit="1"/>
      <protection/>
    </xf>
    <xf numFmtId="176" fontId="5" fillId="0" borderId="134" xfId="49" applyNumberFormat="1" applyFont="1" applyBorder="1" applyAlignment="1" applyProtection="1">
      <alignment horizontal="center"/>
      <protection/>
    </xf>
    <xf numFmtId="176" fontId="5" fillId="0" borderId="135" xfId="49" applyNumberFormat="1" applyFont="1" applyBorder="1" applyAlignment="1" applyProtection="1">
      <alignment horizontal="center"/>
      <protection/>
    </xf>
    <xf numFmtId="176" fontId="5" fillId="0" borderId="136" xfId="49" applyNumberFormat="1" applyFont="1" applyBorder="1" applyAlignment="1" applyProtection="1">
      <alignment horizontal="center"/>
      <protection/>
    </xf>
    <xf numFmtId="176" fontId="8" fillId="0" borderId="137" xfId="49" applyNumberFormat="1" applyFont="1" applyBorder="1" applyAlignment="1" applyProtection="1">
      <alignment horizontal="center"/>
      <protection/>
    </xf>
    <xf numFmtId="176" fontId="8" fillId="0" borderId="138" xfId="49" applyNumberFormat="1" applyFont="1" applyBorder="1" applyAlignment="1" applyProtection="1">
      <alignment horizontal="center"/>
      <protection/>
    </xf>
    <xf numFmtId="176" fontId="8" fillId="0" borderId="139" xfId="49" applyNumberFormat="1" applyFont="1" applyBorder="1" applyAlignment="1" applyProtection="1">
      <alignment horizontal="center"/>
      <protection/>
    </xf>
    <xf numFmtId="176" fontId="8" fillId="0" borderId="31" xfId="49" applyNumberFormat="1" applyFont="1" applyBorder="1" applyAlignment="1" applyProtection="1">
      <alignment horizontal="center" vertical="center"/>
      <protection/>
    </xf>
    <xf numFmtId="176" fontId="8" fillId="0" borderId="140" xfId="49" applyNumberFormat="1" applyFont="1" applyBorder="1" applyAlignment="1" applyProtection="1">
      <alignment horizontal="center" vertical="center"/>
      <protection/>
    </xf>
    <xf numFmtId="176" fontId="8" fillId="0" borderId="28" xfId="49" applyNumberFormat="1" applyFont="1" applyBorder="1" applyAlignment="1" applyProtection="1">
      <alignment horizontal="center" vertical="center"/>
      <protection/>
    </xf>
    <xf numFmtId="176" fontId="8" fillId="0" borderId="62" xfId="49" applyNumberFormat="1" applyFont="1" applyBorder="1" applyAlignment="1" applyProtection="1">
      <alignment horizontal="center" vertical="center"/>
      <protection/>
    </xf>
    <xf numFmtId="176" fontId="5" fillId="0" borderId="141" xfId="49" applyNumberFormat="1" applyFont="1" applyBorder="1" applyAlignment="1" applyProtection="1">
      <alignment horizontal="center"/>
      <protection/>
    </xf>
    <xf numFmtId="176" fontId="5" fillId="0" borderId="142" xfId="49" applyNumberFormat="1" applyFont="1" applyBorder="1" applyAlignment="1" applyProtection="1">
      <alignment horizontal="center"/>
      <protection/>
    </xf>
    <xf numFmtId="176" fontId="8" fillId="0" borderId="143" xfId="49" applyNumberFormat="1" applyFont="1" applyBorder="1" applyAlignment="1" applyProtection="1">
      <alignment horizontal="center"/>
      <protection/>
    </xf>
    <xf numFmtId="176" fontId="8" fillId="0" borderId="144" xfId="49" applyNumberFormat="1" applyFont="1" applyBorder="1" applyAlignment="1" applyProtection="1">
      <alignment horizontal="center"/>
      <protection/>
    </xf>
    <xf numFmtId="176" fontId="8" fillId="0" borderId="43" xfId="49" applyNumberFormat="1" applyFont="1" applyBorder="1" applyAlignment="1" applyProtection="1">
      <alignment horizontal="center" vertical="center"/>
      <protection/>
    </xf>
    <xf numFmtId="176" fontId="8" fillId="0" borderId="145" xfId="49" applyNumberFormat="1" applyFont="1" applyBorder="1" applyAlignment="1" applyProtection="1">
      <alignment horizontal="center" vertical="center"/>
      <protection/>
    </xf>
    <xf numFmtId="176" fontId="8" fillId="0" borderId="20" xfId="49" applyNumberFormat="1" applyFont="1" applyBorder="1" applyAlignment="1" applyProtection="1">
      <alignment horizontal="center" vertical="center"/>
      <protection/>
    </xf>
    <xf numFmtId="176" fontId="8" fillId="0" borderId="30" xfId="49" applyNumberFormat="1" applyFont="1" applyBorder="1" applyAlignment="1" applyProtection="1">
      <alignment horizontal="center" vertical="center"/>
      <protection/>
    </xf>
    <xf numFmtId="176" fontId="5" fillId="0" borderId="130" xfId="49" applyNumberFormat="1" applyFont="1" applyBorder="1" applyAlignment="1" applyProtection="1">
      <alignment horizontal="center" vertical="center"/>
      <protection/>
    </xf>
    <xf numFmtId="176" fontId="5" fillId="0" borderId="15" xfId="49" applyNumberFormat="1" applyFont="1" applyBorder="1" applyAlignment="1" applyProtection="1">
      <alignment horizontal="center" vertical="center"/>
      <protection/>
    </xf>
    <xf numFmtId="176" fontId="8" fillId="0" borderId="26" xfId="49" applyNumberFormat="1" applyFont="1" applyBorder="1" applyAlignment="1" applyProtection="1">
      <alignment horizontal="center"/>
      <protection/>
    </xf>
    <xf numFmtId="176" fontId="8" fillId="0" borderId="27" xfId="49" applyNumberFormat="1" applyFont="1" applyBorder="1" applyAlignment="1" applyProtection="1">
      <alignment horizontal="center"/>
      <protection/>
    </xf>
    <xf numFmtId="176" fontId="8" fillId="0" borderId="19" xfId="49" applyNumberFormat="1" applyFont="1" applyBorder="1" applyAlignment="1" applyProtection="1">
      <alignment horizontal="center"/>
      <protection/>
    </xf>
    <xf numFmtId="176" fontId="8" fillId="0" borderId="53" xfId="49" applyNumberFormat="1" applyFont="1" applyBorder="1" applyAlignment="1" applyProtection="1">
      <alignment horizontal="center"/>
      <protection/>
    </xf>
    <xf numFmtId="176" fontId="5" fillId="0" borderId="44" xfId="49" applyNumberFormat="1" applyFont="1" applyBorder="1" applyAlignment="1" applyProtection="1">
      <alignment horizontal="center" vertical="center"/>
      <protection/>
    </xf>
    <xf numFmtId="176" fontId="5" fillId="0" borderId="145" xfId="49" applyNumberFormat="1" applyFont="1" applyBorder="1" applyAlignment="1" applyProtection="1">
      <alignment horizontal="center" vertical="center"/>
      <protection/>
    </xf>
    <xf numFmtId="176" fontId="5" fillId="0" borderId="29" xfId="49" applyNumberFormat="1" applyFont="1" applyBorder="1" applyAlignment="1" applyProtection="1">
      <alignment horizontal="center" vertical="center"/>
      <protection/>
    </xf>
    <xf numFmtId="176" fontId="5" fillId="0" borderId="30" xfId="49" applyNumberFormat="1" applyFont="1" applyBorder="1" applyAlignment="1" applyProtection="1">
      <alignment horizontal="center" vertical="center"/>
      <protection/>
    </xf>
    <xf numFmtId="176" fontId="5" fillId="0" borderId="26" xfId="49" applyNumberFormat="1" applyFont="1" applyBorder="1" applyAlignment="1" applyProtection="1">
      <alignment horizontal="center"/>
      <protection/>
    </xf>
    <xf numFmtId="176" fontId="5" fillId="0" borderId="27" xfId="49" applyNumberFormat="1" applyFont="1" applyBorder="1" applyAlignment="1" applyProtection="1">
      <alignment horizontal="center"/>
      <protection/>
    </xf>
    <xf numFmtId="176" fontId="5" fillId="0" borderId="31" xfId="49" applyNumberFormat="1" applyFont="1" applyBorder="1" applyAlignment="1" applyProtection="1">
      <alignment horizontal="center" vertical="center"/>
      <protection/>
    </xf>
    <xf numFmtId="176" fontId="5" fillId="0" borderId="140" xfId="49" applyNumberFormat="1" applyFont="1" applyBorder="1" applyAlignment="1" applyProtection="1">
      <alignment horizontal="center" vertical="center"/>
      <protection/>
    </xf>
    <xf numFmtId="176" fontId="5" fillId="0" borderId="28" xfId="49" applyNumberFormat="1" applyFont="1" applyBorder="1" applyAlignment="1" applyProtection="1">
      <alignment horizontal="center" vertical="center"/>
      <protection/>
    </xf>
    <xf numFmtId="176" fontId="5" fillId="0" borderId="62" xfId="49" applyNumberFormat="1" applyFont="1" applyBorder="1" applyAlignment="1" applyProtection="1">
      <alignment horizontal="center" vertical="center"/>
      <protection/>
    </xf>
    <xf numFmtId="176" fontId="5" fillId="0" borderId="19" xfId="49" applyNumberFormat="1" applyFont="1" applyBorder="1" applyAlignment="1" applyProtection="1">
      <alignment horizontal="center"/>
      <protection/>
    </xf>
    <xf numFmtId="176" fontId="5" fillId="0" borderId="53" xfId="49" applyNumberFormat="1" applyFont="1" applyBorder="1" applyAlignment="1" applyProtection="1">
      <alignment horizontal="center"/>
      <protection/>
    </xf>
    <xf numFmtId="41" fontId="6" fillId="0" borderId="0" xfId="49" applyNumberFormat="1" applyFont="1" applyAlignment="1" applyProtection="1">
      <alignment horizontal="center"/>
      <protection/>
    </xf>
    <xf numFmtId="176" fontId="8" fillId="0" borderId="31" xfId="49" applyNumberFormat="1" applyFont="1" applyFill="1" applyBorder="1" applyAlignment="1" applyProtection="1">
      <alignment horizontal="center" vertical="center"/>
      <protection/>
    </xf>
    <xf numFmtId="176" fontId="8" fillId="0" borderId="140" xfId="49" applyNumberFormat="1" applyFont="1" applyFill="1" applyBorder="1" applyAlignment="1" applyProtection="1">
      <alignment horizontal="center" vertical="center"/>
      <protection/>
    </xf>
    <xf numFmtId="176" fontId="8" fillId="0" borderId="28" xfId="49" applyNumberFormat="1" applyFont="1" applyFill="1" applyBorder="1" applyAlignment="1" applyProtection="1">
      <alignment horizontal="center" vertical="center"/>
      <protection/>
    </xf>
    <xf numFmtId="176" fontId="8" fillId="0" borderId="62" xfId="49" applyNumberFormat="1" applyFont="1" applyFill="1" applyBorder="1" applyAlignment="1" applyProtection="1">
      <alignment horizontal="center" vertical="center"/>
      <protection/>
    </xf>
    <xf numFmtId="176" fontId="8" fillId="0" borderId="137" xfId="49" applyNumberFormat="1" applyFont="1" applyFill="1" applyBorder="1" applyAlignment="1" applyProtection="1">
      <alignment horizontal="center"/>
      <protection/>
    </xf>
    <xf numFmtId="176" fontId="8" fillId="0" borderId="138" xfId="49" applyNumberFormat="1" applyFont="1" applyFill="1" applyBorder="1" applyAlignment="1" applyProtection="1">
      <alignment horizontal="center"/>
      <protection/>
    </xf>
    <xf numFmtId="176" fontId="8" fillId="0" borderId="139" xfId="49" applyNumberFormat="1" applyFont="1" applyFill="1" applyBorder="1" applyAlignment="1" applyProtection="1">
      <alignment horizontal="center"/>
      <protection/>
    </xf>
    <xf numFmtId="176" fontId="8" fillId="0" borderId="43" xfId="49" applyNumberFormat="1" applyFont="1" applyFill="1" applyBorder="1" applyAlignment="1" applyProtection="1">
      <alignment horizontal="center" vertical="center"/>
      <protection/>
    </xf>
    <xf numFmtId="176" fontId="8" fillId="0" borderId="145" xfId="49" applyNumberFormat="1" applyFont="1" applyFill="1" applyBorder="1" applyAlignment="1" applyProtection="1">
      <alignment horizontal="center" vertical="center"/>
      <protection/>
    </xf>
    <xf numFmtId="176" fontId="8" fillId="0" borderId="20" xfId="49" applyNumberFormat="1" applyFont="1" applyFill="1" applyBorder="1" applyAlignment="1" applyProtection="1">
      <alignment horizontal="center" vertical="center"/>
      <protection/>
    </xf>
    <xf numFmtId="176" fontId="8" fillId="0" borderId="30" xfId="49" applyNumberFormat="1" applyFont="1" applyFill="1" applyBorder="1" applyAlignment="1" applyProtection="1">
      <alignment horizontal="center" vertical="center"/>
      <protection/>
    </xf>
    <xf numFmtId="176" fontId="5" fillId="0" borderId="134" xfId="49" applyNumberFormat="1" applyFont="1" applyFill="1" applyBorder="1" applyAlignment="1" applyProtection="1">
      <alignment horizontal="center"/>
      <protection/>
    </xf>
    <xf numFmtId="176" fontId="5" fillId="0" borderId="135" xfId="49" applyNumberFormat="1" applyFont="1" applyFill="1" applyBorder="1" applyAlignment="1" applyProtection="1">
      <alignment horizontal="center"/>
      <protection/>
    </xf>
    <xf numFmtId="176" fontId="5" fillId="0" borderId="136" xfId="49" applyNumberFormat="1" applyFont="1" applyFill="1" applyBorder="1" applyAlignment="1" applyProtection="1">
      <alignment horizontal="center"/>
      <protection/>
    </xf>
    <xf numFmtId="176" fontId="5" fillId="0" borderId="141" xfId="49" applyNumberFormat="1" applyFont="1" applyFill="1" applyBorder="1" applyAlignment="1" applyProtection="1">
      <alignment horizontal="center"/>
      <protection/>
    </xf>
    <xf numFmtId="176" fontId="5" fillId="0" borderId="142" xfId="49" applyNumberFormat="1" applyFont="1" applyFill="1" applyBorder="1" applyAlignment="1" applyProtection="1">
      <alignment horizontal="center"/>
      <protection/>
    </xf>
    <xf numFmtId="176" fontId="8" fillId="0" borderId="143" xfId="49" applyNumberFormat="1" applyFont="1" applyFill="1" applyBorder="1" applyAlignment="1" applyProtection="1">
      <alignment horizontal="center"/>
      <protection/>
    </xf>
    <xf numFmtId="176" fontId="8" fillId="0" borderId="144" xfId="49" applyNumberFormat="1" applyFont="1" applyFill="1" applyBorder="1" applyAlignment="1" applyProtection="1">
      <alignment horizontal="center"/>
      <protection/>
    </xf>
    <xf numFmtId="41" fontId="5" fillId="0" borderId="21" xfId="49" applyNumberFormat="1" applyFont="1" applyBorder="1" applyAlignment="1" applyProtection="1">
      <alignment horizontal="center" vertical="center"/>
      <protection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76" fontId="8" fillId="0" borderId="146" xfId="49" applyNumberFormat="1" applyFont="1" applyFill="1" applyBorder="1" applyAlignment="1" applyProtection="1">
      <alignment horizontal="center"/>
      <protection/>
    </xf>
    <xf numFmtId="176" fontId="8" fillId="0" borderId="147" xfId="49" applyNumberFormat="1" applyFont="1" applyFill="1" applyBorder="1" applyAlignment="1" applyProtection="1">
      <alignment horizontal="center"/>
      <protection/>
    </xf>
    <xf numFmtId="176" fontId="5" fillId="0" borderId="31" xfId="49" applyNumberFormat="1" applyFont="1" applyFill="1" applyBorder="1" applyAlignment="1" applyProtection="1">
      <alignment horizontal="center"/>
      <protection/>
    </xf>
    <xf numFmtId="176" fontId="5" fillId="0" borderId="148" xfId="49" applyNumberFormat="1" applyFont="1" applyFill="1" applyBorder="1" applyAlignment="1" applyProtection="1">
      <alignment horizontal="center"/>
      <protection/>
    </xf>
    <xf numFmtId="176" fontId="8" fillId="0" borderId="149" xfId="49" applyNumberFormat="1" applyFont="1" applyFill="1" applyBorder="1" applyAlignment="1" applyProtection="1">
      <alignment horizontal="center"/>
      <protection/>
    </xf>
    <xf numFmtId="176" fontId="8" fillId="0" borderId="96" xfId="49" applyNumberFormat="1" applyFont="1" applyFill="1" applyBorder="1" applyAlignment="1" applyProtection="1">
      <alignment horizontal="center"/>
      <protection/>
    </xf>
    <xf numFmtId="176" fontId="8" fillId="0" borderId="150" xfId="49" applyNumberFormat="1" applyFont="1" applyFill="1" applyBorder="1" applyAlignment="1" applyProtection="1">
      <alignment horizontal="center"/>
      <protection/>
    </xf>
    <xf numFmtId="176" fontId="5" fillId="0" borderId="44" xfId="49" applyNumberFormat="1" applyFont="1" applyFill="1" applyBorder="1" applyAlignment="1" applyProtection="1">
      <alignment horizontal="center"/>
      <protection/>
    </xf>
    <xf numFmtId="176" fontId="5" fillId="0" borderId="43" xfId="49" applyNumberFormat="1" applyFont="1" applyFill="1" applyBorder="1" applyAlignment="1" applyProtection="1">
      <alignment horizontal="center"/>
      <protection/>
    </xf>
    <xf numFmtId="176" fontId="5" fillId="0" borderId="145" xfId="49" applyNumberFormat="1" applyFont="1" applyFill="1" applyBorder="1" applyAlignment="1" applyProtection="1">
      <alignment horizontal="center"/>
      <protection/>
    </xf>
    <xf numFmtId="176" fontId="8" fillId="0" borderId="151" xfId="49" applyNumberFormat="1" applyFont="1" applyFill="1" applyBorder="1" applyAlignment="1" applyProtection="1">
      <alignment horizontal="center" vertical="center"/>
      <protection/>
    </xf>
    <xf numFmtId="176" fontId="8" fillId="0" borderId="101" xfId="49" applyNumberFormat="1" applyFont="1" applyFill="1" applyBorder="1" applyAlignment="1" applyProtection="1">
      <alignment horizontal="center" vertical="center"/>
      <protection/>
    </xf>
    <xf numFmtId="176" fontId="5" fillId="0" borderId="152" xfId="49" applyNumberFormat="1" applyFont="1" applyFill="1" applyBorder="1" applyAlignment="1" applyProtection="1">
      <alignment horizontal="center"/>
      <protection/>
    </xf>
    <xf numFmtId="176" fontId="8" fillId="0" borderId="153" xfId="49" applyNumberFormat="1" applyFont="1" applyFill="1" applyBorder="1" applyAlignment="1" applyProtection="1">
      <alignment horizontal="center"/>
      <protection/>
    </xf>
    <xf numFmtId="176" fontId="8" fillId="0" borderId="154" xfId="49" applyNumberFormat="1" applyFont="1" applyFill="1" applyBorder="1" applyAlignment="1" applyProtection="1">
      <alignment horizontal="center"/>
      <protection/>
    </xf>
    <xf numFmtId="176" fontId="5" fillId="0" borderId="57" xfId="49" applyNumberFormat="1" applyFont="1" applyBorder="1" applyAlignment="1" applyProtection="1">
      <alignment horizontal="center"/>
      <protection/>
    </xf>
    <xf numFmtId="176" fontId="8" fillId="0" borderId="57" xfId="49" applyNumberFormat="1" applyFont="1" applyBorder="1" applyAlignment="1" applyProtection="1">
      <alignment horizontal="center"/>
      <protection/>
    </xf>
    <xf numFmtId="176" fontId="5" fillId="0" borderId="151" xfId="49" applyNumberFormat="1" applyFont="1" applyBorder="1" applyAlignment="1" applyProtection="1">
      <alignment horizontal="center" vertical="center"/>
      <protection/>
    </xf>
    <xf numFmtId="176" fontId="5" fillId="0" borderId="101" xfId="49" applyNumberFormat="1" applyFont="1" applyBorder="1" applyAlignment="1" applyProtection="1">
      <alignment horizontal="center" vertical="center"/>
      <protection/>
    </xf>
    <xf numFmtId="176" fontId="5" fillId="0" borderId="129" xfId="49" applyNumberFormat="1" applyFont="1" applyBorder="1" applyAlignment="1" applyProtection="1">
      <alignment horizontal="center" vertical="center"/>
      <protection/>
    </xf>
    <xf numFmtId="176" fontId="5" fillId="0" borderId="11" xfId="49" applyNumberFormat="1" applyFont="1" applyBorder="1" applyAlignment="1" applyProtection="1">
      <alignment horizontal="center" vertical="center"/>
      <protection/>
    </xf>
    <xf numFmtId="176" fontId="8" fillId="0" borderId="44" xfId="49" applyNumberFormat="1" applyFont="1" applyBorder="1" applyAlignment="1" applyProtection="1">
      <alignment horizontal="center" vertical="center"/>
      <protection/>
    </xf>
    <xf numFmtId="176" fontId="8" fillId="0" borderId="29" xfId="49" applyNumberFormat="1" applyFont="1" applyBorder="1" applyAlignment="1" applyProtection="1">
      <alignment horizontal="center" vertical="center"/>
      <protection/>
    </xf>
    <xf numFmtId="41" fontId="5" fillId="0" borderId="21" xfId="49" applyNumberFormat="1" applyFont="1" applyFill="1" applyBorder="1" applyAlignment="1" applyProtection="1">
      <alignment horizontal="center"/>
      <protection/>
    </xf>
    <xf numFmtId="41" fontId="5" fillId="0" borderId="46" xfId="49" applyNumberFormat="1" applyFont="1" applyFill="1" applyBorder="1" applyAlignment="1" applyProtection="1">
      <alignment horizontal="center"/>
      <protection/>
    </xf>
    <xf numFmtId="41" fontId="5" fillId="0" borderId="47" xfId="49" applyNumberFormat="1" applyFont="1" applyFill="1" applyBorder="1" applyAlignment="1" applyProtection="1">
      <alignment horizontal="center"/>
      <protection/>
    </xf>
    <xf numFmtId="41" fontId="5" fillId="0" borderId="21" xfId="49" applyNumberFormat="1" applyFont="1" applyBorder="1" applyAlignment="1" applyProtection="1">
      <alignment horizontal="center"/>
      <protection/>
    </xf>
    <xf numFmtId="41" fontId="5" fillId="0" borderId="46" xfId="49" applyNumberFormat="1" applyFont="1" applyBorder="1" applyAlignment="1" applyProtection="1">
      <alignment horizontal="center"/>
      <protection/>
    </xf>
    <xf numFmtId="41" fontId="5" fillId="0" borderId="47" xfId="49" applyNumberFormat="1" applyFont="1" applyBorder="1" applyAlignment="1" applyProtection="1">
      <alignment horizontal="center"/>
      <protection/>
    </xf>
    <xf numFmtId="41" fontId="5" fillId="0" borderId="155" xfId="49" applyNumberFormat="1" applyFont="1" applyBorder="1" applyAlignment="1" applyProtection="1">
      <alignment horizontal="center"/>
      <protection/>
    </xf>
    <xf numFmtId="176" fontId="5" fillId="0" borderId="26" xfId="49" applyNumberFormat="1" applyFont="1" applyFill="1" applyBorder="1" applyAlignment="1" applyProtection="1">
      <alignment horizontal="center"/>
      <protection/>
    </xf>
    <xf numFmtId="176" fontId="5" fillId="0" borderId="27" xfId="49" applyNumberFormat="1" applyFont="1" applyFill="1" applyBorder="1" applyAlignment="1" applyProtection="1">
      <alignment horizontal="center"/>
      <protection/>
    </xf>
    <xf numFmtId="176" fontId="5" fillId="0" borderId="130" xfId="49" applyNumberFormat="1" applyFont="1" applyFill="1" applyBorder="1" applyAlignment="1" applyProtection="1">
      <alignment horizontal="center" vertical="center"/>
      <protection/>
    </xf>
    <xf numFmtId="176" fontId="5" fillId="0" borderId="15" xfId="49" applyNumberFormat="1" applyFont="1" applyFill="1" applyBorder="1" applyAlignment="1" applyProtection="1">
      <alignment horizontal="center" vertical="center"/>
      <protection/>
    </xf>
    <xf numFmtId="176" fontId="5" fillId="0" borderId="31" xfId="49" applyNumberFormat="1" applyFont="1" applyFill="1" applyBorder="1" applyAlignment="1" applyProtection="1">
      <alignment horizontal="center" vertical="center"/>
      <protection/>
    </xf>
    <xf numFmtId="176" fontId="5" fillId="0" borderId="140" xfId="49" applyNumberFormat="1" applyFont="1" applyFill="1" applyBorder="1" applyAlignment="1" applyProtection="1">
      <alignment horizontal="center" vertical="center"/>
      <protection/>
    </xf>
    <xf numFmtId="176" fontId="5" fillId="0" borderId="28" xfId="49" applyNumberFormat="1" applyFont="1" applyFill="1" applyBorder="1" applyAlignment="1" applyProtection="1">
      <alignment horizontal="center" vertical="center"/>
      <protection/>
    </xf>
    <xf numFmtId="176" fontId="5" fillId="0" borderId="62" xfId="49" applyNumberFormat="1" applyFont="1" applyFill="1" applyBorder="1" applyAlignment="1" applyProtection="1">
      <alignment horizontal="center" vertical="center"/>
      <protection/>
    </xf>
    <xf numFmtId="176" fontId="5" fillId="0" borderId="19" xfId="49" applyNumberFormat="1" applyFont="1" applyFill="1" applyBorder="1" applyAlignment="1" applyProtection="1">
      <alignment horizontal="center"/>
      <protection/>
    </xf>
    <xf numFmtId="176" fontId="5" fillId="0" borderId="53" xfId="49" applyNumberFormat="1" applyFont="1" applyFill="1" applyBorder="1" applyAlignment="1" applyProtection="1">
      <alignment horizontal="center"/>
      <protection/>
    </xf>
    <xf numFmtId="176" fontId="5" fillId="0" borderId="44" xfId="49" applyNumberFormat="1" applyFont="1" applyFill="1" applyBorder="1" applyAlignment="1" applyProtection="1">
      <alignment horizontal="center" vertical="center"/>
      <protection/>
    </xf>
    <xf numFmtId="176" fontId="5" fillId="0" borderId="145" xfId="49" applyNumberFormat="1" applyFont="1" applyFill="1" applyBorder="1" applyAlignment="1" applyProtection="1">
      <alignment horizontal="center" vertical="center"/>
      <protection/>
    </xf>
    <xf numFmtId="176" fontId="5" fillId="0" borderId="29" xfId="49" applyNumberFormat="1" applyFont="1" applyFill="1" applyBorder="1" applyAlignment="1" applyProtection="1">
      <alignment horizontal="center" vertical="center"/>
      <protection/>
    </xf>
    <xf numFmtId="176" fontId="5" fillId="0" borderId="30" xfId="49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2"/>
  <sheetViews>
    <sheetView tabSelected="1" zoomScale="55" zoomScaleNormal="55" zoomScalePageLayoutView="0" workbookViewId="0" topLeftCell="A1">
      <selection activeCell="F12" sqref="F12"/>
    </sheetView>
  </sheetViews>
  <sheetFormatPr defaultColWidth="10.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17" customWidth="1"/>
    <col min="6" max="6" width="19.625" style="17" customWidth="1"/>
    <col min="7" max="8" width="15.125" style="17" customWidth="1"/>
    <col min="9" max="9" width="19.625" style="17" customWidth="1"/>
    <col min="10" max="11" width="15.125" style="17" customWidth="1"/>
    <col min="12" max="12" width="19.625" style="17" customWidth="1"/>
    <col min="13" max="14" width="15.125" style="17" customWidth="1"/>
    <col min="15" max="15" width="19.625" style="17" customWidth="1"/>
    <col min="16" max="17" width="15.125" style="17" customWidth="1"/>
    <col min="18" max="18" width="19.625" style="17" customWidth="1"/>
    <col min="19" max="20" width="15.125" style="17" customWidth="1"/>
    <col min="21" max="21" width="19.625" style="17" customWidth="1"/>
    <col min="22" max="23" width="15.125" style="17" customWidth="1"/>
    <col min="24" max="24" width="19.625" style="17" customWidth="1"/>
    <col min="25" max="26" width="15.125" style="17" customWidth="1"/>
    <col min="27" max="27" width="19.625" style="17" customWidth="1"/>
    <col min="28" max="29" width="15.125" style="17" customWidth="1"/>
    <col min="30" max="30" width="19.625" style="17" customWidth="1"/>
    <col min="31" max="32" width="15.125" style="17" customWidth="1"/>
    <col min="33" max="33" width="19.625" style="17" customWidth="1"/>
    <col min="34" max="35" width="15.125" style="17" customWidth="1"/>
    <col min="36" max="36" width="19.625" style="17" customWidth="1"/>
    <col min="37" max="38" width="15.125" style="17" customWidth="1"/>
    <col min="39" max="39" width="19.625" style="17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46" width="10.625" style="18" customWidth="1"/>
    <col min="47" max="47" width="15.375" style="18" customWidth="1"/>
    <col min="48" max="48" width="15.875" style="18" bestFit="1" customWidth="1"/>
    <col min="49" max="49" width="20.125" style="18" bestFit="1" customWidth="1"/>
    <col min="50" max="16384" width="10.625" style="18" customWidth="1"/>
  </cols>
  <sheetData>
    <row r="1" spans="1:24" ht="32.25">
      <c r="A1" s="506" t="s">
        <v>102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45" ht="21.75" customHeight="1" thickBot="1">
      <c r="A2" s="20" t="s">
        <v>77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 t="s">
        <v>103</v>
      </c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3"/>
      <c r="AR2" s="24"/>
      <c r="AS2" s="24"/>
    </row>
    <row r="3" spans="1:46" ht="21.75" customHeight="1">
      <c r="A3" s="25"/>
      <c r="D3" s="26" t="s">
        <v>2</v>
      </c>
      <c r="E3" s="27"/>
      <c r="F3" s="27"/>
      <c r="G3" s="26" t="s">
        <v>3</v>
      </c>
      <c r="H3" s="27"/>
      <c r="I3" s="27"/>
      <c r="J3" s="26" t="s">
        <v>4</v>
      </c>
      <c r="K3" s="27"/>
      <c r="L3" s="27"/>
      <c r="M3" s="26" t="s">
        <v>5</v>
      </c>
      <c r="N3" s="27"/>
      <c r="O3" s="27"/>
      <c r="P3" s="26" t="s">
        <v>6</v>
      </c>
      <c r="Q3" s="27"/>
      <c r="R3" s="27"/>
      <c r="S3" s="26" t="s">
        <v>7</v>
      </c>
      <c r="T3" s="27"/>
      <c r="U3" s="27"/>
      <c r="V3" s="28" t="s">
        <v>8</v>
      </c>
      <c r="W3" s="69"/>
      <c r="X3" s="70"/>
      <c r="Y3" s="28" t="s">
        <v>9</v>
      </c>
      <c r="Z3" s="27"/>
      <c r="AA3" s="27"/>
      <c r="AB3" s="26" t="s">
        <v>10</v>
      </c>
      <c r="AC3" s="27"/>
      <c r="AD3" s="27"/>
      <c r="AE3" s="26" t="s">
        <v>11</v>
      </c>
      <c r="AF3" s="27"/>
      <c r="AG3" s="27"/>
      <c r="AH3" s="26" t="s">
        <v>12</v>
      </c>
      <c r="AI3" s="27"/>
      <c r="AJ3" s="27"/>
      <c r="AK3" s="26" t="s">
        <v>13</v>
      </c>
      <c r="AL3" s="27"/>
      <c r="AM3" s="27"/>
      <c r="AN3" s="26" t="s">
        <v>14</v>
      </c>
      <c r="AO3" s="27"/>
      <c r="AP3" s="27"/>
      <c r="AQ3" s="29"/>
      <c r="AR3" s="30"/>
      <c r="AS3" s="31"/>
      <c r="AT3" s="24"/>
    </row>
    <row r="4" spans="1:46" ht="21.75" customHeight="1">
      <c r="A4" s="25"/>
      <c r="D4" s="33" t="s">
        <v>15</v>
      </c>
      <c r="E4" s="33" t="s">
        <v>16</v>
      </c>
      <c r="F4" s="33" t="s">
        <v>17</v>
      </c>
      <c r="G4" s="33" t="s">
        <v>15</v>
      </c>
      <c r="H4" s="33" t="s">
        <v>16</v>
      </c>
      <c r="I4" s="33" t="s">
        <v>17</v>
      </c>
      <c r="J4" s="33" t="s">
        <v>15</v>
      </c>
      <c r="K4" s="33" t="s">
        <v>16</v>
      </c>
      <c r="L4" s="33" t="s">
        <v>17</v>
      </c>
      <c r="M4" s="33" t="s">
        <v>15</v>
      </c>
      <c r="N4" s="33" t="s">
        <v>16</v>
      </c>
      <c r="O4" s="33" t="s">
        <v>17</v>
      </c>
      <c r="P4" s="33" t="s">
        <v>15</v>
      </c>
      <c r="Q4" s="33" t="s">
        <v>16</v>
      </c>
      <c r="R4" s="33" t="s">
        <v>17</v>
      </c>
      <c r="S4" s="33" t="s">
        <v>15</v>
      </c>
      <c r="T4" s="33" t="s">
        <v>16</v>
      </c>
      <c r="U4" s="33" t="s">
        <v>17</v>
      </c>
      <c r="V4" s="33" t="s">
        <v>15</v>
      </c>
      <c r="W4" s="33" t="s">
        <v>16</v>
      </c>
      <c r="X4" s="71" t="s">
        <v>17</v>
      </c>
      <c r="Y4" s="33" t="s">
        <v>15</v>
      </c>
      <c r="Z4" s="33" t="s">
        <v>16</v>
      </c>
      <c r="AA4" s="33" t="s">
        <v>17</v>
      </c>
      <c r="AB4" s="33" t="s">
        <v>15</v>
      </c>
      <c r="AC4" s="33" t="s">
        <v>16</v>
      </c>
      <c r="AD4" s="33" t="s">
        <v>17</v>
      </c>
      <c r="AE4" s="33" t="s">
        <v>15</v>
      </c>
      <c r="AF4" s="33" t="s">
        <v>16</v>
      </c>
      <c r="AG4" s="33" t="s">
        <v>17</v>
      </c>
      <c r="AH4" s="33" t="s">
        <v>15</v>
      </c>
      <c r="AI4" s="33" t="s">
        <v>16</v>
      </c>
      <c r="AJ4" s="33" t="s">
        <v>17</v>
      </c>
      <c r="AK4" s="33" t="s">
        <v>15</v>
      </c>
      <c r="AL4" s="33" t="s">
        <v>16</v>
      </c>
      <c r="AM4" s="33" t="s">
        <v>17</v>
      </c>
      <c r="AN4" s="33" t="s">
        <v>15</v>
      </c>
      <c r="AO4" s="33" t="s">
        <v>16</v>
      </c>
      <c r="AP4" s="33" t="s">
        <v>17</v>
      </c>
      <c r="AQ4" s="37"/>
      <c r="AR4" s="24"/>
      <c r="AS4" s="38"/>
      <c r="AT4" s="24"/>
    </row>
    <row r="5" spans="1:46" ht="21.75" customHeight="1">
      <c r="A5" s="39"/>
      <c r="B5" s="40"/>
      <c r="C5" s="40"/>
      <c r="D5" s="41" t="s">
        <v>18</v>
      </c>
      <c r="E5" s="41" t="s">
        <v>19</v>
      </c>
      <c r="F5" s="41" t="s">
        <v>20</v>
      </c>
      <c r="G5" s="41" t="s">
        <v>18</v>
      </c>
      <c r="H5" s="41" t="s">
        <v>19</v>
      </c>
      <c r="I5" s="41" t="s">
        <v>20</v>
      </c>
      <c r="J5" s="41" t="s">
        <v>18</v>
      </c>
      <c r="K5" s="41" t="s">
        <v>19</v>
      </c>
      <c r="L5" s="41" t="s">
        <v>20</v>
      </c>
      <c r="M5" s="41" t="s">
        <v>18</v>
      </c>
      <c r="N5" s="41" t="s">
        <v>19</v>
      </c>
      <c r="O5" s="41" t="s">
        <v>20</v>
      </c>
      <c r="P5" s="41" t="s">
        <v>18</v>
      </c>
      <c r="Q5" s="41" t="s">
        <v>19</v>
      </c>
      <c r="R5" s="41" t="s">
        <v>20</v>
      </c>
      <c r="S5" s="41" t="s">
        <v>18</v>
      </c>
      <c r="T5" s="41" t="s">
        <v>19</v>
      </c>
      <c r="U5" s="41" t="s">
        <v>20</v>
      </c>
      <c r="V5" s="41" t="s">
        <v>18</v>
      </c>
      <c r="W5" s="41" t="s">
        <v>19</v>
      </c>
      <c r="X5" s="72" t="s">
        <v>20</v>
      </c>
      <c r="Y5" s="41" t="s">
        <v>18</v>
      </c>
      <c r="Z5" s="41" t="s">
        <v>19</v>
      </c>
      <c r="AA5" s="41" t="s">
        <v>20</v>
      </c>
      <c r="AB5" s="41" t="s">
        <v>18</v>
      </c>
      <c r="AC5" s="41" t="s">
        <v>19</v>
      </c>
      <c r="AD5" s="41" t="s">
        <v>20</v>
      </c>
      <c r="AE5" s="41" t="s">
        <v>18</v>
      </c>
      <c r="AF5" s="41" t="s">
        <v>19</v>
      </c>
      <c r="AG5" s="41" t="s">
        <v>20</v>
      </c>
      <c r="AH5" s="41" t="s">
        <v>18</v>
      </c>
      <c r="AI5" s="41" t="s">
        <v>19</v>
      </c>
      <c r="AJ5" s="41" t="s">
        <v>20</v>
      </c>
      <c r="AK5" s="41" t="s">
        <v>18</v>
      </c>
      <c r="AL5" s="41" t="s">
        <v>19</v>
      </c>
      <c r="AM5" s="41" t="s">
        <v>20</v>
      </c>
      <c r="AN5" s="41" t="s">
        <v>18</v>
      </c>
      <c r="AO5" s="41" t="s">
        <v>19</v>
      </c>
      <c r="AP5" s="41" t="s">
        <v>20</v>
      </c>
      <c r="AQ5" s="44"/>
      <c r="AR5" s="40"/>
      <c r="AS5" s="45"/>
      <c r="AT5" s="24"/>
    </row>
    <row r="6" spans="1:46" ht="21.75" customHeight="1">
      <c r="A6" s="50" t="s">
        <v>21</v>
      </c>
      <c r="B6" s="488" t="s">
        <v>22</v>
      </c>
      <c r="C6" s="73" t="s">
        <v>23</v>
      </c>
      <c r="D6" s="1"/>
      <c r="E6" s="1"/>
      <c r="F6" s="1"/>
      <c r="G6" s="1"/>
      <c r="H6" s="1"/>
      <c r="I6" s="1"/>
      <c r="J6" s="1"/>
      <c r="K6" s="1"/>
      <c r="L6" s="1"/>
      <c r="M6" s="1">
        <f>SUM('㈱塩釜:七ヶ浜'!M6)</f>
        <v>1</v>
      </c>
      <c r="N6" s="1">
        <f>SUM('㈱塩釜:七ヶ浜'!N6)</f>
        <v>0.005</v>
      </c>
      <c r="O6" s="1">
        <f>SUM('㈱塩釜:七ヶ浜'!O6)</f>
        <v>9.377</v>
      </c>
      <c r="P6" s="1">
        <f>SUM('㈱塩釜:七ヶ浜'!P6)</f>
        <v>2</v>
      </c>
      <c r="Q6" s="1">
        <f>SUM('㈱塩釜:七ヶ浜'!Q6)</f>
        <v>112.49</v>
      </c>
      <c r="R6" s="1">
        <f>SUM('㈱塩釜:七ヶ浜'!R6)</f>
        <v>22069.152</v>
      </c>
      <c r="S6" s="1">
        <f>SUM('㈱塩釜:七ヶ浜'!S6)</f>
        <v>7</v>
      </c>
      <c r="T6" s="1">
        <f>SUM('㈱塩釜:七ヶ浜'!T6)</f>
        <v>542.9870000000001</v>
      </c>
      <c r="U6" s="1">
        <f>SUM('㈱塩釜:七ヶ浜'!U6)</f>
        <v>119706.162</v>
      </c>
      <c r="V6" s="1">
        <f>SUM('㈱塩釜:七ヶ浜'!V6)</f>
        <v>35</v>
      </c>
      <c r="W6" s="1">
        <f>SUM('㈱塩釜:七ヶ浜'!W6)</f>
        <v>2643.5955</v>
      </c>
      <c r="X6" s="6">
        <f>SUM('㈱塩釜:七ヶ浜'!X6)</f>
        <v>556386.798</v>
      </c>
      <c r="Y6" s="1">
        <f>SUM('㈱塩釜:七ヶ浜'!Y6)</f>
        <v>26</v>
      </c>
      <c r="Z6" s="1">
        <f>SUM('㈱塩釜:七ヶ浜'!Z6)</f>
        <v>972.166</v>
      </c>
      <c r="AA6" s="1">
        <f>SUM('㈱塩釜:七ヶ浜'!AA6)</f>
        <v>258173.30399999997</v>
      </c>
      <c r="AB6" s="1">
        <f>SUM('㈱塩釜:七ヶ浜'!AB6)</f>
        <v>6</v>
      </c>
      <c r="AC6" s="1">
        <f>SUM('㈱塩釜:七ヶ浜'!AC6)</f>
        <v>780.6790000000001</v>
      </c>
      <c r="AD6" s="1">
        <f>SUM('㈱塩釜:七ヶ浜'!AD6)</f>
        <v>148006.188</v>
      </c>
      <c r="AE6" s="1"/>
      <c r="AF6" s="1"/>
      <c r="AG6" s="1"/>
      <c r="AH6" s="1"/>
      <c r="AI6" s="1"/>
      <c r="AJ6" s="1"/>
      <c r="AK6" s="1"/>
      <c r="AL6" s="1"/>
      <c r="AM6" s="1"/>
      <c r="AN6" s="1">
        <f>SUM('㈱塩釜:七ヶ浜'!AN6)</f>
        <v>77</v>
      </c>
      <c r="AO6" s="1">
        <f>SUM('㈱塩釜:七ヶ浜'!AO6)</f>
        <v>5051.922500000001</v>
      </c>
      <c r="AP6" s="1">
        <f>SUM('㈱塩釜:七ヶ浜'!AP6)</f>
        <v>1104350.981</v>
      </c>
      <c r="AQ6" s="48" t="s">
        <v>23</v>
      </c>
      <c r="AR6" s="488" t="s">
        <v>22</v>
      </c>
      <c r="AS6" s="49" t="s">
        <v>21</v>
      </c>
      <c r="AT6" s="24"/>
    </row>
    <row r="7" spans="1:46" ht="21.75" customHeight="1">
      <c r="A7" s="50"/>
      <c r="B7" s="489"/>
      <c r="C7" s="74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f>SUM('㈱塩釜:七ヶ浜'!P7)</f>
        <v>13</v>
      </c>
      <c r="Q7" s="2">
        <f>SUM('㈱塩釜:七ヶ浜'!Q7)</f>
        <v>908.851</v>
      </c>
      <c r="R7" s="2">
        <f>SUM('㈱塩釜:七ヶ浜'!R7)</f>
        <v>236859.313</v>
      </c>
      <c r="S7" s="2">
        <f>SUM('㈱塩釜:七ヶ浜'!S7)</f>
        <v>41</v>
      </c>
      <c r="T7" s="2">
        <f>SUM('㈱塩釜:七ヶ浜'!T7)</f>
        <v>2727.0505000000003</v>
      </c>
      <c r="U7" s="2">
        <f>SUM('㈱塩釜:七ヶ浜'!U7)</f>
        <v>754170.9424462183</v>
      </c>
      <c r="V7" s="2">
        <f>SUM('㈱塩釜:七ヶ浜'!V7)</f>
        <v>113</v>
      </c>
      <c r="W7" s="2">
        <f>SUM('㈱塩釜:七ヶ浜'!W7)</f>
        <v>10782.074499999999</v>
      </c>
      <c r="X7" s="7">
        <f>SUM('㈱塩釜:七ヶ浜'!X7)</f>
        <v>2479107.913741802</v>
      </c>
      <c r="Y7" s="2">
        <f>SUM('㈱塩釜:七ヶ浜'!Y7)</f>
        <v>72</v>
      </c>
      <c r="Z7" s="2">
        <f>SUM('㈱塩釜:七ヶ浜'!Z7)</f>
        <v>3267.534</v>
      </c>
      <c r="AA7" s="2">
        <f>SUM('㈱塩釜:七ヶ浜'!AA7)</f>
        <v>990736.0649457527</v>
      </c>
      <c r="AB7" s="2">
        <f>SUM('㈱塩釜:七ヶ浜'!AB7)</f>
        <v>23</v>
      </c>
      <c r="AC7" s="2">
        <f>SUM('㈱塩釜:七ヶ浜'!AC7)</f>
        <v>1513.491</v>
      </c>
      <c r="AD7" s="2">
        <f>SUM('㈱塩釜:七ヶ浜'!AD7)</f>
        <v>382623.92899256805</v>
      </c>
      <c r="AE7" s="2"/>
      <c r="AF7" s="2"/>
      <c r="AG7" s="2"/>
      <c r="AH7" s="2">
        <f>SUM('㈱塩釜:七ヶ浜'!AH7)</f>
        <v>4</v>
      </c>
      <c r="AI7" s="2">
        <f>SUM('㈱塩釜:七ヶ浜'!AI7)</f>
        <v>146.404</v>
      </c>
      <c r="AJ7" s="2">
        <f>SUM('㈱塩釜:七ヶ浜'!AJ7)</f>
        <v>23654.917</v>
      </c>
      <c r="AK7" s="2"/>
      <c r="AL7" s="2"/>
      <c r="AM7" s="2"/>
      <c r="AN7" s="2">
        <f>SUM('㈱塩釜:七ヶ浜'!AN7)</f>
        <v>266</v>
      </c>
      <c r="AO7" s="2">
        <f>SUM('㈱塩釜:七ヶ浜'!AO7)</f>
        <v>19345.405</v>
      </c>
      <c r="AP7" s="2">
        <f>SUM('㈱塩釜:七ヶ浜'!AP7)</f>
        <v>4867153.080126341</v>
      </c>
      <c r="AQ7" s="422" t="s">
        <v>24</v>
      </c>
      <c r="AR7" s="489"/>
      <c r="AS7" s="49"/>
      <c r="AT7" s="24"/>
    </row>
    <row r="8" spans="1:46" ht="21.75" customHeight="1">
      <c r="A8" s="50" t="s">
        <v>25</v>
      </c>
      <c r="B8" s="488" t="s">
        <v>26</v>
      </c>
      <c r="C8" s="73" t="s">
        <v>23</v>
      </c>
      <c r="D8" s="1"/>
      <c r="E8" s="1"/>
      <c r="F8" s="1"/>
      <c r="G8" s="1">
        <f>SUM('㈱塩釜:七ヶ浜'!G8)</f>
        <v>3</v>
      </c>
      <c r="H8" s="1">
        <f>SUM('㈱塩釜:七ヶ浜'!H8)</f>
        <v>126.23</v>
      </c>
      <c r="I8" s="1">
        <f>SUM('㈱塩釜:七ヶ浜'!I8)</f>
        <v>11568.557</v>
      </c>
      <c r="J8" s="1">
        <f>SUM('㈱塩釜:七ヶ浜'!J8)</f>
        <v>1</v>
      </c>
      <c r="K8" s="1">
        <f>SUM('㈱塩釜:七ヶ浜'!K8)</f>
        <v>74.942</v>
      </c>
      <c r="L8" s="1">
        <f>SUM('㈱塩釜:七ヶ浜'!L8)</f>
        <v>7131.572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1"/>
      <c r="AC8" s="1"/>
      <c r="AD8" s="1"/>
      <c r="AE8" s="1">
        <f>SUM('㈱塩釜:七ヶ浜'!AE8)</f>
        <v>32</v>
      </c>
      <c r="AF8" s="1">
        <f>SUM('㈱塩釜:七ヶ浜'!AF8)</f>
        <v>3268.167</v>
      </c>
      <c r="AG8" s="1">
        <f>SUM('㈱塩釜:七ヶ浜'!AG8)</f>
        <v>395532.781</v>
      </c>
      <c r="AH8" s="1">
        <f>SUM('㈱塩釜:七ヶ浜'!AH8)</f>
        <v>21</v>
      </c>
      <c r="AI8" s="1">
        <f>SUM('㈱塩釜:七ヶ浜'!AI8)</f>
        <v>854.996</v>
      </c>
      <c r="AJ8" s="1">
        <f>SUM('㈱塩釜:七ヶ浜'!AJ8)</f>
        <v>124257.33600000001</v>
      </c>
      <c r="AK8" s="1">
        <f>SUM('㈱塩釜:七ヶ浜'!AK8)</f>
        <v>8</v>
      </c>
      <c r="AL8" s="1">
        <f>SUM('㈱塩釜:七ヶ浜'!AL8)</f>
        <v>451.344</v>
      </c>
      <c r="AM8" s="1">
        <f>SUM('㈱塩釜:七ヶ浜'!AM8)</f>
        <v>67644.124</v>
      </c>
      <c r="AN8" s="1">
        <f>SUM('㈱塩釜:七ヶ浜'!AN8)</f>
        <v>65</v>
      </c>
      <c r="AO8" s="1">
        <f>SUM('㈱塩釜:七ヶ浜'!AO8)</f>
        <v>4775.679</v>
      </c>
      <c r="AP8" s="1">
        <f>SUM('㈱塩釜:七ヶ浜'!AP8)</f>
        <v>606134.3699999999</v>
      </c>
      <c r="AQ8" s="423" t="s">
        <v>23</v>
      </c>
      <c r="AR8" s="488" t="s">
        <v>26</v>
      </c>
      <c r="AS8" s="49" t="s">
        <v>25</v>
      </c>
      <c r="AT8" s="24"/>
    </row>
    <row r="9" spans="1:46" ht="21.75" customHeight="1">
      <c r="A9" s="50"/>
      <c r="B9" s="489"/>
      <c r="C9" s="74" t="s">
        <v>24</v>
      </c>
      <c r="D9" s="2">
        <f>SUM('㈱塩釜:七ヶ浜'!D9)</f>
        <v>6</v>
      </c>
      <c r="E9" s="2">
        <f>SUM('㈱塩釜:七ヶ浜'!E9)</f>
        <v>484.3</v>
      </c>
      <c r="F9" s="2">
        <f>SUM('㈱塩釜:七ヶ浜'!F9)</f>
        <v>59474.587</v>
      </c>
      <c r="G9" s="2">
        <f>SUM('㈱塩釜:七ヶ浜'!G9)</f>
        <v>6</v>
      </c>
      <c r="H9" s="2">
        <f>SUM('㈱塩釜:七ヶ浜'!H9)</f>
        <v>605.231</v>
      </c>
      <c r="I9" s="2">
        <f>SUM('㈱塩釜:七ヶ浜'!I9)</f>
        <v>63164.368</v>
      </c>
      <c r="J9" s="2">
        <f>SUM('㈱塩釜:七ヶ浜'!J9)</f>
        <v>2</v>
      </c>
      <c r="K9" s="2">
        <f>SUM('㈱塩釜:七ヶ浜'!K9)</f>
        <v>75.187</v>
      </c>
      <c r="L9" s="2">
        <f>SUM('㈱塩釜:七ヶ浜'!L9)</f>
        <v>7750.646</v>
      </c>
      <c r="M9" s="2"/>
      <c r="N9" s="2"/>
      <c r="O9" s="2"/>
      <c r="P9" s="2">
        <f>SUM('㈱塩釜:七ヶ浜'!P9)</f>
        <v>2</v>
      </c>
      <c r="Q9" s="2">
        <f>SUM('㈱塩釜:七ヶ浜'!Q9)</f>
        <v>456.849</v>
      </c>
      <c r="R9" s="2">
        <f>SUM('㈱塩釜:七ヶ浜'!R9)</f>
        <v>27687.657</v>
      </c>
      <c r="S9" s="2">
        <f>SUM('㈱塩釜:七ヶ浜'!S9)</f>
        <v>46</v>
      </c>
      <c r="T9" s="2">
        <f>SUM('㈱塩釜:七ヶ浜'!T9)</f>
        <v>5513.411</v>
      </c>
      <c r="U9" s="2">
        <f>SUM('㈱塩釜:七ヶ浜'!U9)</f>
        <v>314686.034</v>
      </c>
      <c r="V9" s="2">
        <f>SUM('㈱塩釜:七ヶ浜'!V9)</f>
        <v>21</v>
      </c>
      <c r="W9" s="2">
        <f>SUM('㈱塩釜:七ヶ浜'!W9)</f>
        <v>1817.192</v>
      </c>
      <c r="X9" s="7">
        <f>SUM('㈱塩釜:七ヶ浜'!X9)</f>
        <v>146162.80500000002</v>
      </c>
      <c r="Y9" s="2">
        <f>SUM('㈱塩釜:七ヶ浜'!Y9)</f>
        <v>12</v>
      </c>
      <c r="Z9" s="2">
        <f>SUM('㈱塩釜:七ヶ浜'!Z9)</f>
        <v>325.03700000000003</v>
      </c>
      <c r="AA9" s="2">
        <f>SUM('㈱塩釜:七ヶ浜'!AA9)</f>
        <v>27415.712</v>
      </c>
      <c r="AB9" s="2">
        <f>SUM('㈱塩釜:七ヶ浜'!AB9)</f>
        <v>5</v>
      </c>
      <c r="AC9" s="2">
        <f>SUM('㈱塩釜:七ヶ浜'!AC9)</f>
        <v>665.545</v>
      </c>
      <c r="AD9" s="2">
        <f>SUM('㈱塩釜:七ヶ浜'!AD9)</f>
        <v>128967.94</v>
      </c>
      <c r="AE9" s="2">
        <f>SUM('㈱塩釜:七ヶ浜'!AE9)</f>
        <v>67</v>
      </c>
      <c r="AF9" s="2">
        <f>SUM('㈱塩釜:七ヶ浜'!AF9)</f>
        <v>6725.847</v>
      </c>
      <c r="AG9" s="2">
        <f>SUM('㈱塩釜:七ヶ浜'!AG9)</f>
        <v>886988.7681047848</v>
      </c>
      <c r="AH9" s="2">
        <f>SUM('㈱塩釜:七ヶ浜'!AH9)</f>
        <v>79</v>
      </c>
      <c r="AI9" s="2">
        <f>SUM('㈱塩釜:七ヶ浜'!AI9)</f>
        <v>4574.7828</v>
      </c>
      <c r="AJ9" s="2">
        <f>SUM('㈱塩釜:七ヶ浜'!AJ9)</f>
        <v>788033.2599617608</v>
      </c>
      <c r="AK9" s="2">
        <f>SUM('㈱塩釜:七ヶ浜'!AK9)</f>
        <v>43</v>
      </c>
      <c r="AL9" s="2">
        <f>SUM('㈱塩釜:七ヶ浜'!AL9)</f>
        <v>4337.026</v>
      </c>
      <c r="AM9" s="2">
        <f>SUM('㈱塩釜:七ヶ浜'!AM9)</f>
        <v>707228.765</v>
      </c>
      <c r="AN9" s="2">
        <f>SUM('㈱塩釜:七ヶ浜'!AN9)</f>
        <v>289</v>
      </c>
      <c r="AO9" s="2">
        <f>SUM('㈱塩釜:七ヶ浜'!AO9)</f>
        <v>25580.407799999997</v>
      </c>
      <c r="AP9" s="2">
        <f>SUM('㈱塩釜:七ヶ浜'!AP9)</f>
        <v>3157560.542066545</v>
      </c>
      <c r="AQ9" s="52" t="s">
        <v>24</v>
      </c>
      <c r="AR9" s="489"/>
      <c r="AS9" s="49"/>
      <c r="AT9" s="24"/>
    </row>
    <row r="10" spans="1:46" ht="21.75" customHeight="1">
      <c r="A10" s="50" t="s">
        <v>27</v>
      </c>
      <c r="B10" s="488" t="s">
        <v>28</v>
      </c>
      <c r="C10" s="73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48" t="s">
        <v>23</v>
      </c>
      <c r="AR10" s="488" t="s">
        <v>28</v>
      </c>
      <c r="AS10" s="49" t="s">
        <v>27</v>
      </c>
      <c r="AT10" s="24"/>
    </row>
    <row r="11" spans="1:46" ht="21.75" customHeight="1">
      <c r="A11" s="54"/>
      <c r="B11" s="489"/>
      <c r="C11" s="74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424" t="s">
        <v>24</v>
      </c>
      <c r="AR11" s="489"/>
      <c r="AS11" s="56"/>
      <c r="AT11" s="24"/>
    </row>
    <row r="12" spans="1:46" ht="21.75" customHeight="1">
      <c r="A12" s="50"/>
      <c r="B12" s="488" t="s">
        <v>29</v>
      </c>
      <c r="C12" s="73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>SUM('㈱塩釜:七ヶ浜'!P12)</f>
        <v>58</v>
      </c>
      <c r="Q12" s="1">
        <f>SUM('㈱塩釜:七ヶ浜'!Q12)</f>
        <v>359.8282</v>
      </c>
      <c r="R12" s="1">
        <f>SUM('㈱塩釜:七ヶ浜'!R12)</f>
        <v>16741.08</v>
      </c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>SUM('㈱塩釜:七ヶ浜'!AN12)</f>
        <v>58</v>
      </c>
      <c r="AO12" s="1">
        <f>SUM('㈱塩釜:七ヶ浜'!AO12)</f>
        <v>359.8282</v>
      </c>
      <c r="AP12" s="1">
        <f>SUM('㈱塩釜:七ヶ浜'!AP12)</f>
        <v>16741.08</v>
      </c>
      <c r="AQ12" s="423" t="s">
        <v>23</v>
      </c>
      <c r="AR12" s="488" t="s">
        <v>29</v>
      </c>
      <c r="AS12" s="49"/>
      <c r="AT12" s="24"/>
    </row>
    <row r="13" spans="1:46" ht="21.75" customHeight="1">
      <c r="A13" s="50" t="s">
        <v>30</v>
      </c>
      <c r="B13" s="489"/>
      <c r="C13" s="74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52" t="s">
        <v>24</v>
      </c>
      <c r="AR13" s="489"/>
      <c r="AS13" s="49" t="s">
        <v>30</v>
      </c>
      <c r="AT13" s="24"/>
    </row>
    <row r="14" spans="1:46" ht="21.75" customHeight="1">
      <c r="A14" s="50"/>
      <c r="B14" s="488" t="s">
        <v>31</v>
      </c>
      <c r="C14" s="73" t="s">
        <v>23</v>
      </c>
      <c r="D14" s="1">
        <f>SUM('㈱塩釜:七ヶ浜'!D14)</f>
        <v>227</v>
      </c>
      <c r="E14" s="1">
        <f>SUM('㈱塩釜:七ヶ浜'!E14)</f>
        <v>1595.8634</v>
      </c>
      <c r="F14" s="1">
        <f>SUM('㈱塩釜:七ヶ浜'!F14)</f>
        <v>178130.63</v>
      </c>
      <c r="G14" s="1">
        <f>SUM('㈱塩釜:七ヶ浜'!G14)</f>
        <v>162</v>
      </c>
      <c r="H14" s="1">
        <f>SUM('㈱塩釜:七ヶ浜'!H14)</f>
        <v>1870.2309</v>
      </c>
      <c r="I14" s="1">
        <f>SUM('㈱塩釜:七ヶ浜'!I14)</f>
        <v>140859.313</v>
      </c>
      <c r="J14" s="1">
        <f>SUM('㈱塩釜:七ヶ浜'!J14)</f>
        <v>221</v>
      </c>
      <c r="K14" s="1">
        <f>SUM('㈱塩釜:七ヶ浜'!K14)</f>
        <v>3380.7164000000002</v>
      </c>
      <c r="L14" s="1">
        <f>SUM('㈱塩釜:七ヶ浜'!L14)</f>
        <v>243771.223</v>
      </c>
      <c r="M14" s="1">
        <f>SUM('㈱塩釜:七ヶ浜'!M14)</f>
        <v>194</v>
      </c>
      <c r="N14" s="1">
        <f>SUM('㈱塩釜:七ヶ浜'!N14)</f>
        <v>1597.0717</v>
      </c>
      <c r="O14" s="1">
        <f>SUM('㈱塩釜:七ヶ浜'!O14)</f>
        <v>187027.944</v>
      </c>
      <c r="P14" s="1">
        <f>SUM('㈱塩釜:七ヶ浜'!P14)</f>
        <v>166</v>
      </c>
      <c r="Q14" s="1">
        <f>SUM('㈱塩釜:七ヶ浜'!Q14)</f>
        <v>1688.6036</v>
      </c>
      <c r="R14" s="1">
        <f>SUM('㈱塩釜:七ヶ浜'!R14)</f>
        <v>203232.956</v>
      </c>
      <c r="S14" s="1">
        <f>SUM('㈱塩釜:七ヶ浜'!S14)</f>
        <v>290</v>
      </c>
      <c r="T14" s="1">
        <f>SUM('㈱塩釜:七ヶ浜'!T14)</f>
        <v>2710.4552999999996</v>
      </c>
      <c r="U14" s="1">
        <f>SUM('㈱塩釜:七ヶ浜'!U14)</f>
        <v>201293.625</v>
      </c>
      <c r="V14" s="1">
        <f>SUM('㈱塩釜:七ヶ浜'!V14)</f>
        <v>16</v>
      </c>
      <c r="W14" s="1">
        <f>SUM('㈱塩釜:七ヶ浜'!W14)</f>
        <v>128.5281</v>
      </c>
      <c r="X14" s="6">
        <f>SUM('㈱塩釜:七ヶ浜'!X14)</f>
        <v>18852.305</v>
      </c>
      <c r="Y14" s="1"/>
      <c r="Z14" s="1"/>
      <c r="AA14" s="1"/>
      <c r="AB14" s="1">
        <f>SUM('㈱塩釜:七ヶ浜'!AB14)</f>
        <v>274</v>
      </c>
      <c r="AC14" s="1">
        <f>SUM('㈱塩釜:七ヶ浜'!AC14)</f>
        <v>2350.3865</v>
      </c>
      <c r="AD14" s="1">
        <f>SUM('㈱塩釜:七ヶ浜'!AD14)</f>
        <v>446664.034</v>
      </c>
      <c r="AE14" s="1">
        <f>SUM('㈱塩釜:七ヶ浜'!AE14)</f>
        <v>245</v>
      </c>
      <c r="AF14" s="1">
        <f>SUM('㈱塩釜:七ヶ浜'!AF14)</f>
        <v>1634.2297999999998</v>
      </c>
      <c r="AG14" s="1">
        <f>SUM('㈱塩釜:七ヶ浜'!AG14)</f>
        <v>283752.815</v>
      </c>
      <c r="AH14" s="1">
        <f>SUM('㈱塩釜:七ヶ浜'!AH14)</f>
        <v>259</v>
      </c>
      <c r="AI14" s="1">
        <f>SUM('㈱塩釜:七ヶ浜'!AI14)</f>
        <v>1810.9209</v>
      </c>
      <c r="AJ14" s="1">
        <f>SUM('㈱塩釜:七ヶ浜'!AJ14)</f>
        <v>391298.066</v>
      </c>
      <c r="AK14" s="1">
        <f>SUM('㈱塩釜:七ヶ浜'!AK14)</f>
        <v>214</v>
      </c>
      <c r="AL14" s="1">
        <f>SUM('㈱塩釜:七ヶ浜'!AL14)</f>
        <v>1725.9457</v>
      </c>
      <c r="AM14" s="1">
        <f>SUM('㈱塩釜:七ヶ浜'!AM14)</f>
        <v>419476.956</v>
      </c>
      <c r="AN14" s="1">
        <f>SUM('㈱塩釜:七ヶ浜'!AN14)</f>
        <v>2268</v>
      </c>
      <c r="AO14" s="1">
        <f>SUM('㈱塩釜:七ヶ浜'!AO14)</f>
        <v>20492.9523</v>
      </c>
      <c r="AP14" s="1">
        <f>SUM('㈱塩釜:七ヶ浜'!AP14)</f>
        <v>2714359.867</v>
      </c>
      <c r="AQ14" s="48" t="s">
        <v>23</v>
      </c>
      <c r="AR14" s="488" t="s">
        <v>31</v>
      </c>
      <c r="AS14" s="49"/>
      <c r="AT14" s="24"/>
    </row>
    <row r="15" spans="1:46" ht="21.75" customHeight="1">
      <c r="A15" s="50" t="s">
        <v>25</v>
      </c>
      <c r="B15" s="489"/>
      <c r="C15" s="74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22" t="s">
        <v>24</v>
      </c>
      <c r="AR15" s="489"/>
      <c r="AS15" s="49" t="s">
        <v>25</v>
      </c>
      <c r="AT15" s="24"/>
    </row>
    <row r="16" spans="1:46" ht="21.75" customHeight="1">
      <c r="A16" s="50"/>
      <c r="B16" s="488" t="s">
        <v>32</v>
      </c>
      <c r="C16" s="73" t="s">
        <v>23</v>
      </c>
      <c r="D16" s="1">
        <f>SUM('㈱塩釜:七ヶ浜'!D16)</f>
        <v>201</v>
      </c>
      <c r="E16" s="1">
        <f>SUM('㈱塩釜:七ヶ浜'!E16)</f>
        <v>334.29789999999997</v>
      </c>
      <c r="F16" s="1">
        <f>SUM('㈱塩釜:七ヶ浜'!F16)</f>
        <v>101557.14812709925</v>
      </c>
      <c r="G16" s="1">
        <f>SUM('㈱塩釜:七ヶ浜'!G16)</f>
        <v>175</v>
      </c>
      <c r="H16" s="1">
        <f>SUM('㈱塩釜:七ヶ浜'!H16)</f>
        <v>468.8245</v>
      </c>
      <c r="I16" s="1">
        <f>SUM('㈱塩釜:七ヶ浜'!I16)</f>
        <v>121755.47585159406</v>
      </c>
      <c r="J16" s="1">
        <f>SUM('㈱塩釜:七ヶ浜'!J16)</f>
        <v>208</v>
      </c>
      <c r="K16" s="1">
        <f>SUM('㈱塩釜:七ヶ浜'!K16)</f>
        <v>606.4079</v>
      </c>
      <c r="L16" s="1">
        <f>SUM('㈱塩釜:七ヶ浜'!L16)</f>
        <v>136085.48772370044</v>
      </c>
      <c r="M16" s="1">
        <f>SUM('㈱塩釜:七ヶ浜'!M16)</f>
        <v>216</v>
      </c>
      <c r="N16" s="1">
        <f>SUM('㈱塩釜:七ヶ浜'!N16)</f>
        <v>717.9078999999999</v>
      </c>
      <c r="O16" s="1">
        <f>SUM('㈱塩釜:七ヶ浜'!O16)</f>
        <v>147541.45200000002</v>
      </c>
      <c r="P16" s="1">
        <f>SUM('㈱塩釜:七ヶ浜'!P16)</f>
        <v>261</v>
      </c>
      <c r="Q16" s="1">
        <f>SUM('㈱塩釜:七ヶ浜'!Q16)</f>
        <v>1443.6961000000001</v>
      </c>
      <c r="R16" s="1">
        <f>SUM('㈱塩釜:七ヶ浜'!R16)</f>
        <v>125115.62807845707</v>
      </c>
      <c r="S16" s="1">
        <f>SUM('㈱塩釜:七ヶ浜'!S16)</f>
        <v>85</v>
      </c>
      <c r="T16" s="1">
        <f>SUM('㈱塩釜:七ヶ浜'!T16)</f>
        <v>264.0894</v>
      </c>
      <c r="U16" s="1">
        <f>SUM('㈱塩釜:七ヶ浜'!U16)</f>
        <v>29282.4</v>
      </c>
      <c r="V16" s="1">
        <f>SUM('㈱塩釜:七ヶ浜'!V16)</f>
        <v>48</v>
      </c>
      <c r="W16" s="1">
        <f>SUM('㈱塩釜:七ヶ浜'!W16)</f>
        <v>33.854400000000005</v>
      </c>
      <c r="X16" s="6">
        <f>SUM('㈱塩釜:七ヶ浜'!X16)</f>
        <v>15003.967999999999</v>
      </c>
      <c r="Y16" s="1">
        <f>SUM('㈱塩釜:七ヶ浜'!Y16)</f>
        <v>44</v>
      </c>
      <c r="Z16" s="1">
        <f>SUM('㈱塩釜:七ヶ浜'!Z16)</f>
        <v>35.2708</v>
      </c>
      <c r="AA16" s="1">
        <f>SUM('㈱塩釜:七ヶ浜'!AA16)</f>
        <v>21443.589</v>
      </c>
      <c r="AB16" s="1">
        <f>SUM('㈱塩釜:七ヶ浜'!AB16)</f>
        <v>180</v>
      </c>
      <c r="AC16" s="1">
        <f>SUM('㈱塩釜:七ヶ浜'!AC16)</f>
        <v>441.9126</v>
      </c>
      <c r="AD16" s="1">
        <f>SUM('㈱塩釜:七ヶ浜'!AD16)</f>
        <v>114925.30099999999</v>
      </c>
      <c r="AE16" s="1">
        <f>SUM('㈱塩釜:七ヶ浜'!AE16)</f>
        <v>189</v>
      </c>
      <c r="AF16" s="1">
        <f>SUM('㈱塩釜:七ヶ浜'!AF16)</f>
        <v>443.46889999999996</v>
      </c>
      <c r="AG16" s="1">
        <f>SUM('㈱塩釜:七ヶ浜'!AG16)</f>
        <v>117827.496</v>
      </c>
      <c r="AH16" s="1">
        <f>SUM('㈱塩釜:七ヶ浜'!AH16)</f>
        <v>207</v>
      </c>
      <c r="AI16" s="1">
        <f>SUM('㈱塩釜:七ヶ浜'!AI16)</f>
        <v>471.5888</v>
      </c>
      <c r="AJ16" s="1">
        <f>SUM('㈱塩釜:七ヶ浜'!AJ16)</f>
        <v>133809.563</v>
      </c>
      <c r="AK16" s="1">
        <f>SUM('㈱塩釜:七ヶ浜'!AK16)</f>
        <v>211</v>
      </c>
      <c r="AL16" s="1">
        <f>SUM('㈱塩釜:七ヶ浜'!AL16)</f>
        <v>371.00396</v>
      </c>
      <c r="AM16" s="1">
        <f>SUM('㈱塩釜:七ヶ浜'!AM16)</f>
        <v>149792.77552979073</v>
      </c>
      <c r="AN16" s="1">
        <f>SUM('㈱塩釜:七ヶ浜'!AN16)</f>
        <v>2025</v>
      </c>
      <c r="AO16" s="1">
        <f>SUM('㈱塩釜:七ヶ浜'!AO16)</f>
        <v>5632.32316</v>
      </c>
      <c r="AP16" s="1">
        <f>SUM('㈱塩釜:七ヶ浜'!AP16)</f>
        <v>1214140.2843106412</v>
      </c>
      <c r="AQ16" s="423" t="s">
        <v>23</v>
      </c>
      <c r="AR16" s="488" t="s">
        <v>32</v>
      </c>
      <c r="AS16" s="49"/>
      <c r="AT16" s="24"/>
    </row>
    <row r="17" spans="1:46" ht="21.75" customHeight="1">
      <c r="A17" s="50" t="s">
        <v>27</v>
      </c>
      <c r="B17" s="489"/>
      <c r="C17" s="74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52" t="s">
        <v>24</v>
      </c>
      <c r="AR17" s="489"/>
      <c r="AS17" s="49" t="s">
        <v>27</v>
      </c>
      <c r="AT17" s="24"/>
    </row>
    <row r="18" spans="1:46" ht="21.75" customHeight="1">
      <c r="A18" s="50"/>
      <c r="B18" s="488" t="s">
        <v>33</v>
      </c>
      <c r="C18" s="73" t="s">
        <v>23</v>
      </c>
      <c r="D18" s="1">
        <f>SUM('㈱塩釜:七ヶ浜'!D18)</f>
        <v>93</v>
      </c>
      <c r="E18" s="1">
        <f>SUM('㈱塩釜:七ヶ浜'!E18)</f>
        <v>7.6252</v>
      </c>
      <c r="F18" s="1">
        <f>SUM('㈱塩釜:七ヶ浜'!F18)</f>
        <v>9539.864</v>
      </c>
      <c r="G18" s="1">
        <f>SUM('㈱塩釜:七ヶ浜'!G18)</f>
        <v>138</v>
      </c>
      <c r="H18" s="1">
        <f>SUM('㈱塩釜:七ヶ浜'!H18)</f>
        <v>11.9044</v>
      </c>
      <c r="I18" s="1">
        <f>SUM('㈱塩釜:七ヶ浜'!I18)</f>
        <v>13095.251</v>
      </c>
      <c r="J18" s="1">
        <f>SUM('㈱塩釜:七ヶ浜'!J18)</f>
        <v>171</v>
      </c>
      <c r="K18" s="1">
        <f>SUM('㈱塩釜:七ヶ浜'!K18)</f>
        <v>79.13940000000001</v>
      </c>
      <c r="L18" s="1">
        <f>SUM('㈱塩釜:七ヶ浜'!L18)</f>
        <v>28762.84</v>
      </c>
      <c r="M18" s="1">
        <f>SUM('㈱塩釜:七ヶ浜'!M18)</f>
        <v>173</v>
      </c>
      <c r="N18" s="1">
        <f>SUM('㈱塩釜:七ヶ浜'!N18)</f>
        <v>39.8373</v>
      </c>
      <c r="O18" s="1">
        <f>SUM('㈱塩釜:七ヶ浜'!O18)</f>
        <v>26303.629271401463</v>
      </c>
      <c r="P18" s="1">
        <f>SUM('㈱塩釜:七ヶ浜'!P18)</f>
        <v>238</v>
      </c>
      <c r="Q18" s="1">
        <f>SUM('㈱塩釜:七ヶ浜'!Q18)</f>
        <v>63.627399999999994</v>
      </c>
      <c r="R18" s="1">
        <f>SUM('㈱塩釜:七ヶ浜'!R18)</f>
        <v>25300.037999999997</v>
      </c>
      <c r="S18" s="1">
        <f>SUM('㈱塩釜:七ヶ浜'!S18)</f>
        <v>243</v>
      </c>
      <c r="T18" s="1">
        <f>SUM('㈱塩釜:七ヶ浜'!T18)</f>
        <v>55.0415</v>
      </c>
      <c r="U18" s="1">
        <f>SUM('㈱塩釜:七ヶ浜'!U18)</f>
        <v>31260.178</v>
      </c>
      <c r="V18" s="1">
        <f>SUM('㈱塩釜:七ヶ浜'!V18)</f>
        <v>49</v>
      </c>
      <c r="W18" s="1">
        <f>SUM('㈱塩釜:七ヶ浜'!W18)</f>
        <v>86.4204</v>
      </c>
      <c r="X18" s="6">
        <f>SUM('㈱塩釜:七ヶ浜'!X18)</f>
        <v>26519.781</v>
      </c>
      <c r="Y18" s="1">
        <f>SUM('㈱塩釜:七ヶ浜'!Y18)</f>
        <v>83</v>
      </c>
      <c r="Z18" s="1">
        <f>SUM('㈱塩釜:七ヶ浜'!Z18)</f>
        <v>131.5894</v>
      </c>
      <c r="AA18" s="1">
        <f>SUM('㈱塩釜:七ヶ浜'!AA18)</f>
        <v>52920.041</v>
      </c>
      <c r="AB18" s="1">
        <f>SUM('㈱塩釜:七ヶ浜'!AB18)</f>
        <v>222</v>
      </c>
      <c r="AC18" s="1">
        <f>SUM('㈱塩釜:七ヶ浜'!AC18)</f>
        <v>66.883</v>
      </c>
      <c r="AD18" s="1">
        <f>SUM('㈱塩釜:七ヶ浜'!AD18)</f>
        <v>45825.125</v>
      </c>
      <c r="AE18" s="1">
        <f>SUM('㈱塩釜:七ヶ浜'!AE18)</f>
        <v>178</v>
      </c>
      <c r="AF18" s="1">
        <f>SUM('㈱塩釜:七ヶ浜'!AF18)</f>
        <v>68.1755</v>
      </c>
      <c r="AG18" s="1">
        <f>SUM('㈱塩釜:七ヶ浜'!AG18)</f>
        <v>34184.917</v>
      </c>
      <c r="AH18" s="1">
        <f>SUM('㈱塩釜:七ヶ浜'!AH18)</f>
        <v>196</v>
      </c>
      <c r="AI18" s="1">
        <f>SUM('㈱塩釜:七ヶ浜'!AI18)</f>
        <v>77.3244</v>
      </c>
      <c r="AJ18" s="1">
        <f>SUM('㈱塩釜:七ヶ浜'!AJ18)</f>
        <v>33107.511</v>
      </c>
      <c r="AK18" s="1">
        <f>SUM('㈱塩釜:七ヶ浜'!AK18)</f>
        <v>194</v>
      </c>
      <c r="AL18" s="1">
        <f>SUM('㈱塩釜:七ヶ浜'!AL18)</f>
        <v>108.3055</v>
      </c>
      <c r="AM18" s="1">
        <f>SUM('㈱塩釜:七ヶ浜'!AM18)</f>
        <v>53284.934</v>
      </c>
      <c r="AN18" s="1">
        <f>SUM('㈱塩釜:七ヶ浜'!AN18)</f>
        <v>1978</v>
      </c>
      <c r="AO18" s="1">
        <f>SUM('㈱塩釜:七ヶ浜'!AO18)</f>
        <v>795.8733999999998</v>
      </c>
      <c r="AP18" s="1">
        <f>SUM('㈱塩釜:七ヶ浜'!AP18)</f>
        <v>380104.1092714015</v>
      </c>
      <c r="AQ18" s="48" t="s">
        <v>23</v>
      </c>
      <c r="AR18" s="488" t="s">
        <v>33</v>
      </c>
      <c r="AS18" s="49"/>
      <c r="AT18" s="24"/>
    </row>
    <row r="19" spans="1:46" ht="21.75" customHeight="1">
      <c r="A19" s="54"/>
      <c r="B19" s="489"/>
      <c r="C19" s="74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424" t="s">
        <v>24</v>
      </c>
      <c r="AR19" s="489"/>
      <c r="AS19" s="56"/>
      <c r="AT19" s="24"/>
    </row>
    <row r="20" spans="1:46" ht="21.75" customHeight="1">
      <c r="A20" s="50" t="s">
        <v>34</v>
      </c>
      <c r="B20" s="488" t="s">
        <v>35</v>
      </c>
      <c r="C20" s="73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>
        <f>SUM('㈱塩釜:七ヶ浜'!AB20)</f>
        <v>4</v>
      </c>
      <c r="AC20" s="1">
        <f>SUM('㈱塩釜:七ヶ浜'!AC20)</f>
        <v>335.898</v>
      </c>
      <c r="AD20" s="1">
        <f>SUM('㈱塩釜:七ヶ浜'!AD20)</f>
        <v>75981.539</v>
      </c>
      <c r="AE20" s="1">
        <f>SUM('㈱塩釜:七ヶ浜'!AE20)</f>
        <v>31</v>
      </c>
      <c r="AF20" s="1">
        <f>SUM('㈱塩釜:七ヶ浜'!AF20)</f>
        <v>2016.7640000000001</v>
      </c>
      <c r="AG20" s="1">
        <f>SUM('㈱塩釜:七ヶ浜'!AG20)</f>
        <v>326374.418</v>
      </c>
      <c r="AH20" s="1">
        <f>SUM('㈱塩釜:七ヶ浜'!AH20)</f>
        <v>112</v>
      </c>
      <c r="AI20" s="1">
        <f>SUM('㈱塩釜:七ヶ浜'!AI20)</f>
        <v>2893.27</v>
      </c>
      <c r="AJ20" s="1">
        <f>SUM('㈱塩釜:七ヶ浜'!AJ20)</f>
        <v>330002.436</v>
      </c>
      <c r="AK20" s="1">
        <f>SUM('㈱塩釜:七ヶ浜'!AK20)</f>
        <v>20</v>
      </c>
      <c r="AL20" s="1">
        <f>SUM('㈱塩釜:七ヶ浜'!AL20)</f>
        <v>133.665</v>
      </c>
      <c r="AM20" s="1">
        <f>SUM('㈱塩釜:七ヶ浜'!AM20)</f>
        <v>18460.282</v>
      </c>
      <c r="AN20" s="1">
        <f>SUM('㈱塩釜:七ヶ浜'!AN20)</f>
        <v>167</v>
      </c>
      <c r="AO20" s="1">
        <f>SUM('㈱塩釜:七ヶ浜'!AO20)</f>
        <v>5379.597</v>
      </c>
      <c r="AP20" s="1">
        <f>SUM('㈱塩釜:七ヶ浜'!AP20)</f>
        <v>750818.675</v>
      </c>
      <c r="AQ20" s="423" t="s">
        <v>23</v>
      </c>
      <c r="AR20" s="488" t="s">
        <v>35</v>
      </c>
      <c r="AS20" s="49" t="s">
        <v>34</v>
      </c>
      <c r="AT20" s="24"/>
    </row>
    <row r="21" spans="1:46" ht="21.75" customHeight="1">
      <c r="A21" s="50" t="s">
        <v>25</v>
      </c>
      <c r="B21" s="489"/>
      <c r="C21" s="74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  <c r="Z21" s="2"/>
      <c r="AA21" s="2"/>
      <c r="AB21" s="2">
        <f>SUM('㈱塩釜:七ヶ浜'!AB21)</f>
        <v>28</v>
      </c>
      <c r="AC21" s="2">
        <f>SUM('㈱塩釜:七ヶ浜'!AC21)</f>
        <v>2571.9226</v>
      </c>
      <c r="AD21" s="2">
        <f>SUM('㈱塩釜:七ヶ浜'!AD21)</f>
        <v>496760.028</v>
      </c>
      <c r="AE21" s="2">
        <f>SUM('㈱塩釜:七ヶ浜'!AE21)</f>
        <v>90</v>
      </c>
      <c r="AF21" s="2">
        <f>SUM('㈱塩釜:七ヶ浜'!AF21)</f>
        <v>7474.9919</v>
      </c>
      <c r="AG21" s="2">
        <f>SUM('㈱塩釜:七ヶ浜'!AG21)</f>
        <v>1195480.403</v>
      </c>
      <c r="AH21" s="2">
        <f>SUM('㈱塩釜:七ヶ浜'!AH21)</f>
        <v>168</v>
      </c>
      <c r="AI21" s="2">
        <f>SUM('㈱塩釜:七ヶ浜'!AI21)</f>
        <v>7727.5380000000005</v>
      </c>
      <c r="AJ21" s="2">
        <f>SUM('㈱塩釜:七ヶ浜'!AJ21)</f>
        <v>1083894.321</v>
      </c>
      <c r="AK21" s="2">
        <f>SUM('㈱塩釜:七ヶ浜'!AK21)</f>
        <v>38</v>
      </c>
      <c r="AL21" s="2">
        <f>SUM('㈱塩釜:七ヶ浜'!AL21)</f>
        <v>350.903</v>
      </c>
      <c r="AM21" s="2">
        <f>SUM('㈱塩釜:七ヶ浜'!AM21)</f>
        <v>53233.734</v>
      </c>
      <c r="AN21" s="2">
        <f>SUM('㈱塩釜:七ヶ浜'!AN21)</f>
        <v>324</v>
      </c>
      <c r="AO21" s="2">
        <f>SUM('㈱塩釜:七ヶ浜'!AO21)</f>
        <v>18125.3555</v>
      </c>
      <c r="AP21" s="2">
        <f>SUM('㈱塩釜:七ヶ浜'!AP21)</f>
        <v>2829368.486</v>
      </c>
      <c r="AQ21" s="52" t="s">
        <v>24</v>
      </c>
      <c r="AR21" s="489"/>
      <c r="AS21" s="49" t="s">
        <v>25</v>
      </c>
      <c r="AT21" s="24"/>
    </row>
    <row r="22" spans="1:46" ht="21.75" customHeight="1">
      <c r="A22" s="50" t="s">
        <v>27</v>
      </c>
      <c r="B22" s="488" t="s">
        <v>36</v>
      </c>
      <c r="C22" s="73" t="s">
        <v>23</v>
      </c>
      <c r="D22" s="1">
        <f>SUM('㈱塩釜:七ヶ浜'!D22)</f>
        <v>1</v>
      </c>
      <c r="E22" s="1">
        <f>SUM('㈱塩釜:七ヶ浜'!E22)</f>
        <v>0.112</v>
      </c>
      <c r="F22" s="1">
        <f>SUM('㈱塩釜:七ヶ浜'!F22)</f>
        <v>32.246</v>
      </c>
      <c r="G22" s="1"/>
      <c r="H22" s="1"/>
      <c r="I22" s="1"/>
      <c r="J22" s="1"/>
      <c r="K22" s="1"/>
      <c r="L22" s="1"/>
      <c r="M22" s="1">
        <f>SUM('㈱塩釜:七ヶ浜'!M22)</f>
        <v>364</v>
      </c>
      <c r="N22" s="1">
        <f>SUM('㈱塩釜:七ヶ浜'!N22)</f>
        <v>528.131</v>
      </c>
      <c r="O22" s="1">
        <f>SUM('㈱塩釜:七ヶ浜'!O22)</f>
        <v>175864.565</v>
      </c>
      <c r="P22" s="1">
        <f>SUM('㈱塩釜:七ヶ浜'!P22)</f>
        <v>471</v>
      </c>
      <c r="Q22" s="1">
        <f>SUM('㈱塩釜:七ヶ浜'!Q22)</f>
        <v>1158.211</v>
      </c>
      <c r="R22" s="1">
        <f>SUM('㈱塩釜:七ヶ浜'!R22)</f>
        <v>110962.785</v>
      </c>
      <c r="S22" s="1"/>
      <c r="T22" s="1"/>
      <c r="U22" s="1"/>
      <c r="V22" s="1">
        <f>SUM('㈱塩釜:七ヶ浜'!V22)</f>
        <v>1</v>
      </c>
      <c r="W22" s="1">
        <f>SUM('㈱塩釜:七ヶ浜'!W22)</f>
        <v>0.0177</v>
      </c>
      <c r="X22" s="6">
        <f>SUM('㈱塩釜:七ヶ浜'!X22)</f>
        <v>11.005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>
        <f>SUM('㈱塩釜:七ヶ浜'!AK22)</f>
        <v>2</v>
      </c>
      <c r="AL22" s="1">
        <f>SUM('㈱塩釜:七ヶ浜'!AL22)</f>
        <v>0</v>
      </c>
      <c r="AM22" s="1">
        <f>SUM('㈱塩釜:七ヶ浜'!AM22)</f>
        <v>0</v>
      </c>
      <c r="AN22" s="1">
        <f>SUM('㈱塩釜:七ヶ浜'!AN22)</f>
        <v>839</v>
      </c>
      <c r="AO22" s="1">
        <f>SUM('㈱塩釜:七ヶ浜'!AO22)</f>
        <v>1686.4717</v>
      </c>
      <c r="AP22" s="1">
        <f>SUM('㈱塩釜:七ヶ浜'!AP22)</f>
        <v>286870.601</v>
      </c>
      <c r="AQ22" s="48" t="s">
        <v>23</v>
      </c>
      <c r="AR22" s="488" t="s">
        <v>36</v>
      </c>
      <c r="AS22" s="49" t="s">
        <v>27</v>
      </c>
      <c r="AT22" s="24"/>
    </row>
    <row r="23" spans="1:46" ht="21.75" customHeight="1">
      <c r="A23" s="54"/>
      <c r="B23" s="489"/>
      <c r="C23" s="74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>
        <f>SUM('㈱塩釜:七ヶ浜'!M23)</f>
        <v>1</v>
      </c>
      <c r="N23" s="2">
        <f>SUM('㈱塩釜:七ヶ浜'!N23)</f>
        <v>0.452</v>
      </c>
      <c r="O23" s="2">
        <f>SUM('㈱塩釜:七ヶ浜'!O23)</f>
        <v>52.206</v>
      </c>
      <c r="P23" s="2">
        <f>SUM('㈱塩釜:七ヶ浜'!P23)</f>
        <v>1</v>
      </c>
      <c r="Q23" s="2">
        <f>SUM('㈱塩釜:七ヶ浜'!Q23)</f>
        <v>1.612</v>
      </c>
      <c r="R23" s="2">
        <f>SUM('㈱塩釜:七ヶ浜'!R23)</f>
        <v>55.856</v>
      </c>
      <c r="S23" s="2"/>
      <c r="T23" s="2"/>
      <c r="U23" s="2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>SUM('㈱塩釜:七ヶ浜'!AN23)</f>
        <v>2</v>
      </c>
      <c r="AO23" s="2">
        <f>SUM('㈱塩釜:七ヶ浜'!AO23)</f>
        <v>2.064</v>
      </c>
      <c r="AP23" s="2">
        <f>SUM('㈱塩釜:七ヶ浜'!AP23)</f>
        <v>108.06200000000001</v>
      </c>
      <c r="AQ23" s="424" t="s">
        <v>24</v>
      </c>
      <c r="AR23" s="489"/>
      <c r="AS23" s="56"/>
      <c r="AT23" s="24"/>
    </row>
    <row r="24" spans="1:46" ht="21.75" customHeight="1">
      <c r="A24" s="50"/>
      <c r="B24" s="488" t="s">
        <v>37</v>
      </c>
      <c r="C24" s="73" t="s">
        <v>23</v>
      </c>
      <c r="D24" s="1">
        <f>SUM('㈱塩釜:七ヶ浜'!D24)</f>
        <v>20</v>
      </c>
      <c r="E24" s="1">
        <f>SUM('㈱塩釜:七ヶ浜'!E24)</f>
        <v>75.0944</v>
      </c>
      <c r="F24" s="1">
        <f>SUM('㈱塩釜:七ヶ浜'!F24)</f>
        <v>14986.983</v>
      </c>
      <c r="G24" s="1">
        <f>SUM('㈱塩釜:七ヶ浜'!G24)</f>
        <v>18</v>
      </c>
      <c r="H24" s="1">
        <f>SUM('㈱塩釜:七ヶ浜'!H24)</f>
        <v>50.0678</v>
      </c>
      <c r="I24" s="1">
        <f>SUM('㈱塩釜:七ヶ浜'!I24)</f>
        <v>12211.803</v>
      </c>
      <c r="J24" s="1">
        <f>SUM('㈱塩釜:七ヶ浜'!J24)</f>
        <v>26</v>
      </c>
      <c r="K24" s="1">
        <f>SUM('㈱塩釜:七ヶ浜'!K24)</f>
        <v>162.277</v>
      </c>
      <c r="L24" s="1">
        <f>SUM('㈱塩釜:七ヶ浜'!L24)</f>
        <v>24480.355</v>
      </c>
      <c r="M24" s="1">
        <f>SUM('㈱塩釜:七ヶ浜'!M24)</f>
        <v>30</v>
      </c>
      <c r="N24" s="1">
        <f>SUM('㈱塩釜:七ヶ浜'!N24)</f>
        <v>170.442</v>
      </c>
      <c r="O24" s="1">
        <f>SUM('㈱塩釜:七ヶ浜'!O24)</f>
        <v>19199.62</v>
      </c>
      <c r="P24" s="1">
        <f>SUM('㈱塩釜:七ヶ浜'!P24)</f>
        <v>24</v>
      </c>
      <c r="Q24" s="1">
        <f>SUM('㈱塩釜:七ヶ浜'!Q24)</f>
        <v>270.085</v>
      </c>
      <c r="R24" s="1">
        <f>SUM('㈱塩釜:七ヶ浜'!R24)</f>
        <v>25153.976</v>
      </c>
      <c r="S24" s="1">
        <f>SUM('㈱塩釜:七ヶ浜'!S24)</f>
        <v>30</v>
      </c>
      <c r="T24" s="1">
        <f>SUM('㈱塩釜:七ヶ浜'!T24)</f>
        <v>324.2676</v>
      </c>
      <c r="U24" s="1">
        <f>SUM('㈱塩釜:七ヶ浜'!U24)</f>
        <v>31688.137</v>
      </c>
      <c r="V24" s="1">
        <f>SUM('㈱塩釜:七ヶ浜'!V24)</f>
        <v>31</v>
      </c>
      <c r="W24" s="1">
        <f>SUM('㈱塩釜:七ヶ浜'!W24)</f>
        <v>212.5118</v>
      </c>
      <c r="X24" s="6">
        <f>SUM('㈱塩釜:七ヶ浜'!X24)</f>
        <v>41570.844</v>
      </c>
      <c r="Y24" s="1">
        <f>SUM('㈱塩釜:七ヶ浜'!Y24)</f>
        <v>23</v>
      </c>
      <c r="Z24" s="1">
        <f>SUM('㈱塩釜:七ヶ浜'!Z24)</f>
        <v>164.215</v>
      </c>
      <c r="AA24" s="1">
        <f>SUM('㈱塩釜:七ヶ浜'!AA24)</f>
        <v>37393.647</v>
      </c>
      <c r="AB24" s="1">
        <f>SUM('㈱塩釜:七ヶ浜'!AB24)</f>
        <v>22</v>
      </c>
      <c r="AC24" s="1">
        <f>SUM('㈱塩釜:七ヶ浜'!AC24)</f>
        <v>108.0797</v>
      </c>
      <c r="AD24" s="1">
        <f>SUM('㈱塩釜:七ヶ浜'!AD24)</f>
        <v>33593.313</v>
      </c>
      <c r="AE24" s="1">
        <f>SUM('㈱塩釜:七ヶ浜'!AE24)</f>
        <v>16</v>
      </c>
      <c r="AF24" s="1">
        <f>SUM('㈱塩釜:七ヶ浜'!AF24)</f>
        <v>79.6848</v>
      </c>
      <c r="AG24" s="1">
        <f>SUM('㈱塩釜:七ヶ浜'!AG24)</f>
        <v>32068.239</v>
      </c>
      <c r="AH24" s="1">
        <f>SUM('㈱塩釜:七ヶ浜'!AH24)</f>
        <v>23</v>
      </c>
      <c r="AI24" s="1">
        <f>SUM('㈱塩釜:七ヶ浜'!AI24)</f>
        <v>140.2456</v>
      </c>
      <c r="AJ24" s="1">
        <f>SUM('㈱塩釜:七ヶ浜'!AJ24)</f>
        <v>39674.783</v>
      </c>
      <c r="AK24" s="1">
        <f>SUM('㈱塩釜:七ヶ浜'!AK24)</f>
        <v>17</v>
      </c>
      <c r="AL24" s="1">
        <f>SUM('㈱塩釜:七ヶ浜'!AL24)</f>
        <v>83.2864</v>
      </c>
      <c r="AM24" s="1">
        <f>SUM('㈱塩釜:七ヶ浜'!AM24)</f>
        <v>23236.594</v>
      </c>
      <c r="AN24" s="1">
        <f>SUM('㈱塩釜:七ヶ浜'!AN24)</f>
        <v>280</v>
      </c>
      <c r="AO24" s="1">
        <f>SUM('㈱塩釜:七ヶ浜'!AO24)</f>
        <v>1840.2570999999998</v>
      </c>
      <c r="AP24" s="1">
        <f>SUM('㈱塩釜:七ヶ浜'!AP24)</f>
        <v>335258.294</v>
      </c>
      <c r="AQ24" s="423" t="s">
        <v>23</v>
      </c>
      <c r="AR24" s="488" t="s">
        <v>37</v>
      </c>
      <c r="AS24" s="49"/>
      <c r="AT24" s="24"/>
    </row>
    <row r="25" spans="1:46" ht="21.75" customHeight="1">
      <c r="A25" s="50" t="s">
        <v>38</v>
      </c>
      <c r="B25" s="489"/>
      <c r="C25" s="74" t="s">
        <v>24</v>
      </c>
      <c r="D25" s="2">
        <f>SUM('㈱塩釜:七ヶ浜'!D25)</f>
        <v>9</v>
      </c>
      <c r="E25" s="2">
        <f>SUM('㈱塩釜:七ヶ浜'!E25)</f>
        <v>45.0308</v>
      </c>
      <c r="F25" s="2">
        <f>SUM('㈱塩釜:七ヶ浜'!F25)</f>
        <v>10277.016</v>
      </c>
      <c r="G25" s="2">
        <f>SUM('㈱塩釜:七ヶ浜'!G25)</f>
        <v>1</v>
      </c>
      <c r="H25" s="2">
        <f>SUM('㈱塩釜:七ヶ浜'!H25)</f>
        <v>3.694</v>
      </c>
      <c r="I25" s="2">
        <f>SUM('㈱塩釜:七ヶ浜'!I25)</f>
        <v>912.521</v>
      </c>
      <c r="J25" s="2">
        <f>SUM('㈱塩釜:七ヶ浜'!J25)</f>
        <v>7</v>
      </c>
      <c r="K25" s="2">
        <f>SUM('㈱塩釜:七ヶ浜'!K25)</f>
        <v>54.118</v>
      </c>
      <c r="L25" s="2">
        <f>SUM('㈱塩釜:七ヶ浜'!L25)</f>
        <v>8262.638</v>
      </c>
      <c r="M25" s="2">
        <f>SUM('㈱塩釜:七ヶ浜'!M25)</f>
        <v>15</v>
      </c>
      <c r="N25" s="2">
        <f>SUM('㈱塩釜:七ヶ浜'!N25)</f>
        <v>101.1767</v>
      </c>
      <c r="O25" s="2">
        <f>SUM('㈱塩釜:七ヶ浜'!O25)</f>
        <v>11238.213</v>
      </c>
      <c r="P25" s="2">
        <f>SUM('㈱塩釜:七ヶ浜'!P25)</f>
        <v>13</v>
      </c>
      <c r="Q25" s="2">
        <f>SUM('㈱塩釜:七ヶ浜'!Q25)</f>
        <v>196.6465</v>
      </c>
      <c r="R25" s="2">
        <f>SUM('㈱塩釜:七ヶ浜'!R25)</f>
        <v>19581.487</v>
      </c>
      <c r="S25" s="2">
        <f>SUM('㈱塩釜:七ヶ浜'!S25)</f>
        <v>14</v>
      </c>
      <c r="T25" s="2">
        <f>SUM('㈱塩釜:七ヶ浜'!T25)</f>
        <v>237.3511</v>
      </c>
      <c r="U25" s="2">
        <f>SUM('㈱塩釜:七ヶ浜'!U25)</f>
        <v>24078.244</v>
      </c>
      <c r="V25" s="2">
        <f>SUM('㈱塩釜:七ヶ浜'!V25)</f>
        <v>36</v>
      </c>
      <c r="W25" s="2">
        <f>SUM('㈱塩釜:七ヶ浜'!W25)</f>
        <v>400.5376</v>
      </c>
      <c r="X25" s="7">
        <f>SUM('㈱塩釜:七ヶ浜'!X25)</f>
        <v>70156.001</v>
      </c>
      <c r="Y25" s="2">
        <f>SUM('㈱塩釜:七ヶ浜'!Y25)</f>
        <v>43</v>
      </c>
      <c r="Z25" s="2">
        <f>SUM('㈱塩釜:七ヶ浜'!Z25)</f>
        <v>343.5884</v>
      </c>
      <c r="AA25" s="2">
        <f>SUM('㈱塩釜:七ヶ浜'!AA25)</f>
        <v>66558.687</v>
      </c>
      <c r="AB25" s="2">
        <f>SUM('㈱塩釜:七ヶ浜'!AB25)</f>
        <v>27</v>
      </c>
      <c r="AC25" s="2">
        <f>SUM('㈱塩釜:七ヶ浜'!AC25)</f>
        <v>172.41</v>
      </c>
      <c r="AD25" s="2">
        <f>SUM('㈱塩釜:七ヶ浜'!AD25)</f>
        <v>46981.201</v>
      </c>
      <c r="AE25" s="2">
        <f>SUM('㈱塩釜:七ヶ浜'!AE25)</f>
        <v>28</v>
      </c>
      <c r="AF25" s="2">
        <f>SUM('㈱塩釜:七ヶ浜'!AF25)</f>
        <v>137.81</v>
      </c>
      <c r="AG25" s="2">
        <f>SUM('㈱塩釜:七ヶ浜'!AG25)</f>
        <v>56775.127</v>
      </c>
      <c r="AH25" s="2">
        <f>SUM('㈱塩釜:七ヶ浜'!AH25)</f>
        <v>22</v>
      </c>
      <c r="AI25" s="2">
        <f>SUM('㈱塩釜:七ヶ浜'!AI25)</f>
        <v>97.8708</v>
      </c>
      <c r="AJ25" s="2">
        <f>SUM('㈱塩釜:七ヶ浜'!AJ25)</f>
        <v>34635.272</v>
      </c>
      <c r="AK25" s="2">
        <f>SUM('㈱塩釜:七ヶ浜'!AK25)</f>
        <v>12</v>
      </c>
      <c r="AL25" s="2">
        <f>SUM('㈱塩釜:七ヶ浜'!AL25)</f>
        <v>60.1705</v>
      </c>
      <c r="AM25" s="2">
        <f>SUM('㈱塩釜:七ヶ浜'!AM25)</f>
        <v>15967.34</v>
      </c>
      <c r="AN25" s="2">
        <f>SUM('㈱塩釜:七ヶ浜'!AN25)</f>
        <v>227</v>
      </c>
      <c r="AO25" s="2">
        <f>SUM('㈱塩釜:七ヶ浜'!AO25)</f>
        <v>1850.4044000000001</v>
      </c>
      <c r="AP25" s="2">
        <f>SUM('㈱塩釜:七ヶ浜'!AP25)</f>
        <v>365423.74700000003</v>
      </c>
      <c r="AQ25" s="52" t="s">
        <v>24</v>
      </c>
      <c r="AR25" s="489"/>
      <c r="AS25" s="49" t="s">
        <v>38</v>
      </c>
      <c r="AT25" s="24"/>
    </row>
    <row r="26" spans="1:46" ht="21.75" customHeight="1">
      <c r="A26" s="50"/>
      <c r="B26" s="488" t="s">
        <v>39</v>
      </c>
      <c r="C26" s="73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48" t="s">
        <v>23</v>
      </c>
      <c r="AR26" s="488" t="s">
        <v>39</v>
      </c>
      <c r="AS26" s="49"/>
      <c r="AT26" s="24"/>
    </row>
    <row r="27" spans="1:46" ht="21.75" customHeight="1">
      <c r="A27" s="50" t="s">
        <v>25</v>
      </c>
      <c r="B27" s="489"/>
      <c r="C27" s="74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422" t="s">
        <v>24</v>
      </c>
      <c r="AR27" s="489"/>
      <c r="AS27" s="49" t="s">
        <v>25</v>
      </c>
      <c r="AT27" s="24"/>
    </row>
    <row r="28" spans="1:46" ht="21.75" customHeight="1">
      <c r="A28" s="50"/>
      <c r="B28" s="488" t="s">
        <v>40</v>
      </c>
      <c r="C28" s="73" t="s">
        <v>23</v>
      </c>
      <c r="D28" s="1">
        <f>SUM('㈱塩釜:七ヶ浜'!D28)</f>
        <v>9</v>
      </c>
      <c r="E28" s="1">
        <f>SUM('㈱塩釜:七ヶ浜'!E28)</f>
        <v>2.0405</v>
      </c>
      <c r="F28" s="1">
        <f>SUM('㈱塩釜:七ヶ浜'!F28)</f>
        <v>460.969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1"/>
      <c r="Z28" s="1"/>
      <c r="AA28" s="1"/>
      <c r="AB28" s="1"/>
      <c r="AC28" s="1"/>
      <c r="AD28" s="1"/>
      <c r="AE28" s="1">
        <f>SUM('㈱塩釜:七ヶ浜'!AE28)</f>
        <v>31</v>
      </c>
      <c r="AF28" s="1">
        <f>SUM('㈱塩釜:七ヶ浜'!AF28)</f>
        <v>3.1935</v>
      </c>
      <c r="AG28" s="1">
        <f>SUM('㈱塩釜:七ヶ浜'!AG28)</f>
        <v>6336.035</v>
      </c>
      <c r="AH28" s="1"/>
      <c r="AI28" s="1"/>
      <c r="AJ28" s="1"/>
      <c r="AK28" s="1"/>
      <c r="AL28" s="1"/>
      <c r="AM28" s="1"/>
      <c r="AN28" s="1">
        <f>SUM('㈱塩釜:七ヶ浜'!AN28)</f>
        <v>40</v>
      </c>
      <c r="AO28" s="1">
        <f>SUM('㈱塩釜:七ヶ浜'!AO28)</f>
        <v>5.234</v>
      </c>
      <c r="AP28" s="1">
        <f>SUM('㈱塩釜:七ヶ浜'!AP28)</f>
        <v>6797.004</v>
      </c>
      <c r="AQ28" s="423" t="s">
        <v>23</v>
      </c>
      <c r="AR28" s="488" t="s">
        <v>40</v>
      </c>
      <c r="AS28" s="49"/>
      <c r="AT28" s="24"/>
    </row>
    <row r="29" spans="1:46" ht="21.75" customHeight="1">
      <c r="A29" s="50" t="s">
        <v>27</v>
      </c>
      <c r="B29" s="489"/>
      <c r="C29" s="74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52" t="s">
        <v>24</v>
      </c>
      <c r="AR29" s="489"/>
      <c r="AS29" s="49" t="s">
        <v>27</v>
      </c>
      <c r="AT29" s="24"/>
    </row>
    <row r="30" spans="1:46" ht="21.75" customHeight="1">
      <c r="A30" s="50"/>
      <c r="B30" s="488" t="s">
        <v>41</v>
      </c>
      <c r="C30" s="73" t="s">
        <v>23</v>
      </c>
      <c r="D30" s="1">
        <f>SUM('㈱塩釜:七ヶ浜'!D30)</f>
        <v>1149</v>
      </c>
      <c r="E30" s="1">
        <f>SUM('㈱塩釜:七ヶ浜'!E30)</f>
        <v>112.69853</v>
      </c>
      <c r="F30" s="1">
        <f>SUM('㈱塩釜:七ヶ浜'!F30)</f>
        <v>30317.161506922384</v>
      </c>
      <c r="G30" s="1">
        <f>SUM('㈱塩釜:七ヶ浜'!G30)</f>
        <v>800</v>
      </c>
      <c r="H30" s="1">
        <f>SUM('㈱塩釜:七ヶ浜'!H30)</f>
        <v>73.8245</v>
      </c>
      <c r="I30" s="1">
        <f>SUM('㈱塩釜:七ヶ浜'!I30)</f>
        <v>23388.772000000004</v>
      </c>
      <c r="J30" s="1">
        <f>SUM('㈱塩釜:七ヶ浜'!J30)</f>
        <v>921</v>
      </c>
      <c r="K30" s="1">
        <f>SUM('㈱塩釜:七ヶ浜'!K30)</f>
        <v>63.3544</v>
      </c>
      <c r="L30" s="1">
        <f>SUM('㈱塩釜:七ヶ浜'!L30)</f>
        <v>36278.558549178604</v>
      </c>
      <c r="M30" s="1">
        <f>SUM('㈱塩釜:七ヶ浜'!M30)</f>
        <v>1070</v>
      </c>
      <c r="N30" s="1">
        <f>SUM('㈱塩釜:七ヶ浜'!N30)</f>
        <v>49.745960000000004</v>
      </c>
      <c r="O30" s="1">
        <f>SUM('㈱塩釜:七ヶ浜'!O30)</f>
        <v>40386.33264448377</v>
      </c>
      <c r="P30" s="1">
        <f>SUM('㈱塩釜:七ヶ浜'!P30)</f>
        <v>1419</v>
      </c>
      <c r="Q30" s="1">
        <f>SUM('㈱塩釜:七ヶ浜'!Q30)</f>
        <v>88.80905000000001</v>
      </c>
      <c r="R30" s="1">
        <f>SUM('㈱塩釜:七ヶ浜'!R30)</f>
        <v>54479.42780382672</v>
      </c>
      <c r="S30" s="1">
        <f>SUM('㈱塩釜:七ヶ浜'!S30)</f>
        <v>1581</v>
      </c>
      <c r="T30" s="1">
        <f>SUM('㈱塩釜:七ヶ浜'!T30)</f>
        <v>168.1239</v>
      </c>
      <c r="U30" s="1">
        <f>SUM('㈱塩釜:七ヶ浜'!U30)</f>
        <v>74985.4865459468</v>
      </c>
      <c r="V30" s="1">
        <f>SUM('㈱塩釜:七ヶ浜'!V30)</f>
        <v>1537</v>
      </c>
      <c r="W30" s="1">
        <f>SUM('㈱塩釜:七ヶ浜'!W30)</f>
        <v>161.41845999999998</v>
      </c>
      <c r="X30" s="6">
        <f>SUM('㈱塩釜:七ヶ浜'!X30)</f>
        <v>88895.57172593236</v>
      </c>
      <c r="Y30" s="1">
        <f>SUM('㈱塩釜:七ヶ浜'!Y30)</f>
        <v>1339</v>
      </c>
      <c r="Z30" s="1">
        <f>SUM('㈱塩釜:七ヶ浜'!Z30)</f>
        <v>104.43839999999999</v>
      </c>
      <c r="AA30" s="1">
        <f>SUM('㈱塩釜:七ヶ浜'!AA30)</f>
        <v>99798.53289559249</v>
      </c>
      <c r="AB30" s="1">
        <f>SUM('㈱塩釜:七ヶ浜'!AB30)</f>
        <v>1137</v>
      </c>
      <c r="AC30" s="1">
        <f>SUM('㈱塩釜:七ヶ浜'!AC30)</f>
        <v>92.4764</v>
      </c>
      <c r="AD30" s="1">
        <f>SUM('㈱塩釜:七ヶ浜'!AD30)</f>
        <v>53339.14534168017</v>
      </c>
      <c r="AE30" s="1">
        <f>SUM('㈱塩釜:七ヶ浜'!AE30)</f>
        <v>3059</v>
      </c>
      <c r="AF30" s="1">
        <f>SUM('㈱塩釜:七ヶ浜'!AF30)</f>
        <v>660.2048900000001</v>
      </c>
      <c r="AG30" s="1">
        <f>SUM('㈱塩釜:七ヶ浜'!AG30)</f>
        <v>233672.3183996363</v>
      </c>
      <c r="AH30" s="1">
        <f>SUM('㈱塩釜:七ヶ浜'!AH30)</f>
        <v>3127</v>
      </c>
      <c r="AI30" s="1">
        <f>SUM('㈱塩釜:七ヶ浜'!AI30)</f>
        <v>410.8289</v>
      </c>
      <c r="AJ30" s="1">
        <f>SUM('㈱塩釜:七ヶ浜'!AJ30)</f>
        <v>152915.47751850652</v>
      </c>
      <c r="AK30" s="1">
        <f>SUM('㈱塩釜:七ヶ浜'!AK30)</f>
        <v>1044</v>
      </c>
      <c r="AL30" s="1">
        <f>SUM('㈱塩釜:七ヶ浜'!AL30)</f>
        <v>76.14219</v>
      </c>
      <c r="AM30" s="1">
        <f>SUM('㈱塩釜:七ヶ浜'!AM30)</f>
        <v>51324.898827782294</v>
      </c>
      <c r="AN30" s="1">
        <f>SUM('㈱塩釜:七ヶ浜'!AN30)</f>
        <v>18183</v>
      </c>
      <c r="AO30" s="1">
        <f>SUM('㈱塩釜:七ヶ浜'!AO30)</f>
        <v>2062.06558</v>
      </c>
      <c r="AP30" s="1">
        <f>SUM('㈱塩釜:七ヶ浜'!AP30)</f>
        <v>939781.6837594885</v>
      </c>
      <c r="AQ30" s="48" t="s">
        <v>23</v>
      </c>
      <c r="AR30" s="488" t="s">
        <v>41</v>
      </c>
      <c r="AS30" s="57"/>
      <c r="AT30" s="24"/>
    </row>
    <row r="31" spans="1:46" ht="21.75" customHeight="1">
      <c r="A31" s="54"/>
      <c r="B31" s="489"/>
      <c r="C31" s="74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424" t="s">
        <v>24</v>
      </c>
      <c r="AR31" s="489"/>
      <c r="AS31" s="56"/>
      <c r="AT31" s="24"/>
    </row>
    <row r="32" spans="1:46" ht="21.75" customHeight="1">
      <c r="A32" s="50" t="s">
        <v>42</v>
      </c>
      <c r="B32" s="488" t="s">
        <v>43</v>
      </c>
      <c r="C32" s="73" t="s">
        <v>23</v>
      </c>
      <c r="D32" s="1">
        <f>SUM('㈱塩釜:七ヶ浜'!D32)</f>
        <v>167</v>
      </c>
      <c r="E32" s="1">
        <f>SUM('㈱塩釜:七ヶ浜'!E32)</f>
        <v>1313.4261000000001</v>
      </c>
      <c r="F32" s="1">
        <f>SUM('㈱塩釜:七ヶ浜'!F32)</f>
        <v>128245.16500000001</v>
      </c>
      <c r="G32" s="1">
        <f>SUM('㈱塩釜:七ヶ浜'!G32)</f>
        <v>50</v>
      </c>
      <c r="H32" s="1">
        <f>SUM('㈱塩釜:七ヶ浜'!H32)</f>
        <v>152.76979999999998</v>
      </c>
      <c r="I32" s="1">
        <f>SUM('㈱塩釜:七ヶ浜'!I32)</f>
        <v>14262.758</v>
      </c>
      <c r="J32" s="1">
        <f>SUM('㈱塩釜:七ヶ浜'!J32)</f>
        <v>49</v>
      </c>
      <c r="K32" s="1">
        <f>SUM('㈱塩釜:七ヶ浜'!K32)</f>
        <v>115.3178</v>
      </c>
      <c r="L32" s="1">
        <f>SUM('㈱塩釜:七ヶ浜'!L32)</f>
        <v>21944.711</v>
      </c>
      <c r="M32" s="1">
        <f>SUM('㈱塩釜:七ヶ浜'!M32)</f>
        <v>111</v>
      </c>
      <c r="N32" s="1">
        <f>SUM('㈱塩釜:七ヶ浜'!N32)</f>
        <v>74.3989</v>
      </c>
      <c r="O32" s="1">
        <f>SUM('㈱塩釜:七ヶ浜'!O32)</f>
        <v>24440.072</v>
      </c>
      <c r="P32" s="1">
        <f>SUM('㈱塩釜:七ヶ浜'!P32)</f>
        <v>308</v>
      </c>
      <c r="Q32" s="1">
        <f>SUM('㈱塩釜:七ヶ浜'!Q32)</f>
        <v>4073.4193999999998</v>
      </c>
      <c r="R32" s="1">
        <f>SUM('㈱塩釜:七ヶ浜'!R32)</f>
        <v>375991.97899999993</v>
      </c>
      <c r="S32" s="1">
        <f>SUM('㈱塩釜:七ヶ浜'!S32)</f>
        <v>392</v>
      </c>
      <c r="T32" s="1">
        <f>SUM('㈱塩釜:七ヶ浜'!T32)</f>
        <v>2941.4316</v>
      </c>
      <c r="U32" s="1">
        <f>SUM('㈱塩釜:七ヶ浜'!U32)</f>
        <v>342811.51</v>
      </c>
      <c r="V32" s="1">
        <f>SUM('㈱塩釜:七ヶ浜'!V32)</f>
        <v>406</v>
      </c>
      <c r="W32" s="1">
        <f>SUM('㈱塩釜:七ヶ浜'!W32)</f>
        <v>3173.2515999999996</v>
      </c>
      <c r="X32" s="6">
        <f>SUM('㈱塩釜:七ヶ浜'!X32)</f>
        <v>384228.305</v>
      </c>
      <c r="Y32" s="1">
        <f>SUM('㈱塩釜:七ヶ浜'!Y32)</f>
        <v>442</v>
      </c>
      <c r="Z32" s="1">
        <f>SUM('㈱塩釜:七ヶ浜'!Z32)</f>
        <v>3036.8896</v>
      </c>
      <c r="AA32" s="1">
        <f>SUM('㈱塩釜:七ヶ浜'!AA32)</f>
        <v>495934.777</v>
      </c>
      <c r="AB32" s="1">
        <f>SUM('㈱塩釜:七ヶ浜'!AB32)</f>
        <v>353</v>
      </c>
      <c r="AC32" s="1">
        <f>SUM('㈱塩釜:七ヶ浜'!AC32)</f>
        <v>1212.4802</v>
      </c>
      <c r="AD32" s="1">
        <f>SUM('㈱塩釜:七ヶ浜'!AD32)</f>
        <v>217308.548</v>
      </c>
      <c r="AE32" s="1">
        <f>SUM('㈱塩釜:七ヶ浜'!AE32)</f>
        <v>441</v>
      </c>
      <c r="AF32" s="1">
        <f>SUM('㈱塩釜:七ヶ浜'!AF32)</f>
        <v>1273.7452</v>
      </c>
      <c r="AG32" s="1">
        <f>SUM('㈱塩釜:七ヶ浜'!AG32)</f>
        <v>327943.447</v>
      </c>
      <c r="AH32" s="1">
        <f>SUM('㈱塩釜:七ヶ浜'!AH32)</f>
        <v>559</v>
      </c>
      <c r="AI32" s="1">
        <f>SUM('㈱塩釜:七ヶ浜'!AI32)</f>
        <v>2464.2322</v>
      </c>
      <c r="AJ32" s="1">
        <f>SUM('㈱塩釜:七ヶ浜'!AJ32)</f>
        <v>495527.966</v>
      </c>
      <c r="AK32" s="1">
        <f>SUM('㈱塩釜:七ヶ浜'!AK32)</f>
        <v>322</v>
      </c>
      <c r="AL32" s="1">
        <f>SUM('㈱塩釜:七ヶ浜'!AL32)</f>
        <v>1607.2799</v>
      </c>
      <c r="AM32" s="1">
        <f>SUM('㈱塩釜:七ヶ浜'!AM32)</f>
        <v>197412.057</v>
      </c>
      <c r="AN32" s="1">
        <f>SUM('㈱塩釜:七ヶ浜'!AN32)</f>
        <v>3600</v>
      </c>
      <c r="AO32" s="1">
        <f>SUM('㈱塩釜:七ヶ浜'!AO32)</f>
        <v>21438.642299999996</v>
      </c>
      <c r="AP32" s="1">
        <f>SUM('㈱塩釜:七ヶ浜'!AP32)</f>
        <v>3026051.295</v>
      </c>
      <c r="AQ32" s="423" t="s">
        <v>23</v>
      </c>
      <c r="AR32" s="488" t="s">
        <v>43</v>
      </c>
      <c r="AS32" s="49" t="s">
        <v>42</v>
      </c>
      <c r="AT32" s="24"/>
    </row>
    <row r="33" spans="1:46" ht="21.75" customHeight="1">
      <c r="A33" s="50" t="s">
        <v>44</v>
      </c>
      <c r="B33" s="489"/>
      <c r="C33" s="74" t="s">
        <v>24</v>
      </c>
      <c r="D33" s="2">
        <f>SUM('㈱塩釜:七ヶ浜'!D33)</f>
        <v>11</v>
      </c>
      <c r="E33" s="2">
        <f>SUM('㈱塩釜:七ヶ浜'!E33)</f>
        <v>168.6308</v>
      </c>
      <c r="F33" s="2">
        <f>SUM('㈱塩釜:七ヶ浜'!F33)</f>
        <v>12017.284</v>
      </c>
      <c r="G33" s="2"/>
      <c r="H33" s="2"/>
      <c r="I33" s="2"/>
      <c r="J33" s="2"/>
      <c r="K33" s="2"/>
      <c r="L33" s="2"/>
      <c r="M33" s="2"/>
      <c r="N33" s="2"/>
      <c r="O33" s="2"/>
      <c r="P33" s="2">
        <f>SUM('㈱塩釜:七ヶ浜'!P33)</f>
        <v>1</v>
      </c>
      <c r="Q33" s="2">
        <f>SUM('㈱塩釜:七ヶ浜'!Q33)</f>
        <v>1.6717</v>
      </c>
      <c r="R33" s="2">
        <f>SUM('㈱塩釜:七ヶ浜'!R33)</f>
        <v>1870.485</v>
      </c>
      <c r="S33" s="2"/>
      <c r="T33" s="2"/>
      <c r="U33" s="2"/>
      <c r="V33" s="2">
        <f>SUM('㈱塩釜:七ヶ浜'!V33)</f>
        <v>1</v>
      </c>
      <c r="W33" s="2">
        <f>SUM('㈱塩釜:七ヶ浜'!W33)</f>
        <v>9.798</v>
      </c>
      <c r="X33" s="7">
        <f>SUM('㈱塩釜:七ヶ浜'!X33)</f>
        <v>1002.771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f>SUM('㈱塩釜:七ヶ浜'!AN33)</f>
        <v>13</v>
      </c>
      <c r="AO33" s="2">
        <f>SUM('㈱塩釜:七ヶ浜'!AO33)</f>
        <v>180.10049999999998</v>
      </c>
      <c r="AP33" s="2">
        <f>SUM('㈱塩釜:七ヶ浜'!AP33)</f>
        <v>14890.539999999999</v>
      </c>
      <c r="AQ33" s="52" t="s">
        <v>24</v>
      </c>
      <c r="AR33" s="489"/>
      <c r="AS33" s="49" t="s">
        <v>44</v>
      </c>
      <c r="AT33" s="24"/>
    </row>
    <row r="34" spans="1:46" ht="21.75" customHeight="1">
      <c r="A34" s="50" t="s">
        <v>25</v>
      </c>
      <c r="B34" s="488" t="s">
        <v>45</v>
      </c>
      <c r="C34" s="73" t="s">
        <v>23</v>
      </c>
      <c r="D34" s="1">
        <f>SUM('㈱塩釜:七ヶ浜'!D34)</f>
        <v>97</v>
      </c>
      <c r="E34" s="1">
        <f>SUM('㈱塩釜:七ヶ浜'!E34)</f>
        <v>55.2772</v>
      </c>
      <c r="F34" s="1">
        <f>SUM('㈱塩釜:七ヶ浜'!F34)</f>
        <v>4516.258000000001</v>
      </c>
      <c r="G34" s="1">
        <f>SUM('㈱塩釜:七ヶ浜'!G34)</f>
        <v>5</v>
      </c>
      <c r="H34" s="1">
        <f>SUM('㈱塩釜:七ヶ浜'!H34)</f>
        <v>6.6142</v>
      </c>
      <c r="I34" s="1">
        <f>SUM('㈱塩釜:七ヶ浜'!I34)</f>
        <v>319.58</v>
      </c>
      <c r="J34" s="1">
        <f>SUM('㈱塩釜:七ヶ浜'!J34)</f>
        <v>20</v>
      </c>
      <c r="K34" s="1">
        <f>SUM('㈱塩釜:七ヶ浜'!K34)</f>
        <v>1.8588000000000002</v>
      </c>
      <c r="L34" s="1">
        <f>SUM('㈱塩釜:七ヶ浜'!L34)</f>
        <v>462.481</v>
      </c>
      <c r="M34" s="1">
        <f>SUM('㈱塩釜:七ヶ浜'!M34)</f>
        <v>114</v>
      </c>
      <c r="N34" s="1">
        <f>SUM('㈱塩釜:七ヶ浜'!N34)</f>
        <v>11.2195</v>
      </c>
      <c r="O34" s="1">
        <f>SUM('㈱塩釜:七ヶ浜'!O34)</f>
        <v>4196.822</v>
      </c>
      <c r="P34" s="1">
        <f>SUM('㈱塩釜:七ヶ浜'!P34)</f>
        <v>265</v>
      </c>
      <c r="Q34" s="1">
        <f>SUM('㈱塩釜:七ヶ浜'!Q34)</f>
        <v>25.6469</v>
      </c>
      <c r="R34" s="1">
        <f>SUM('㈱塩釜:七ヶ浜'!R34)</f>
        <v>8833.122</v>
      </c>
      <c r="S34" s="1">
        <f>SUM('㈱塩釜:七ヶ浜'!S34)</f>
        <v>295</v>
      </c>
      <c r="T34" s="1">
        <f>SUM('㈱塩釜:七ヶ浜'!T34)</f>
        <v>37.4902</v>
      </c>
      <c r="U34" s="1">
        <f>SUM('㈱塩釜:七ヶ浜'!U34)</f>
        <v>10562.303</v>
      </c>
      <c r="V34" s="1">
        <f>SUM('㈱塩釜:七ヶ浜'!V34)</f>
        <v>295</v>
      </c>
      <c r="W34" s="1">
        <f>SUM('㈱塩釜:七ヶ浜'!W34)</f>
        <v>46.48800000000001</v>
      </c>
      <c r="X34" s="6">
        <f>SUM('㈱塩釜:七ヶ浜'!X34)</f>
        <v>8949.692</v>
      </c>
      <c r="Y34" s="1">
        <f>SUM('㈱塩釜:七ヶ浜'!Y34)</f>
        <v>287</v>
      </c>
      <c r="Z34" s="1">
        <f>SUM('㈱塩釜:七ヶ浜'!Z34)</f>
        <v>59.244400000000006</v>
      </c>
      <c r="AA34" s="1">
        <f>SUM('㈱塩釜:七ヶ浜'!AA34)</f>
        <v>8578.165</v>
      </c>
      <c r="AB34" s="1">
        <f>SUM('㈱塩釜:七ヶ浜'!AB34)</f>
        <v>239</v>
      </c>
      <c r="AC34" s="1">
        <f>SUM('㈱塩釜:七ヶ浜'!AC34)</f>
        <v>58.8963</v>
      </c>
      <c r="AD34" s="1">
        <f>SUM('㈱塩釜:七ヶ浜'!AD34)</f>
        <v>9176.402</v>
      </c>
      <c r="AE34" s="1">
        <f>SUM('㈱塩釜:七ヶ浜'!AE34)</f>
        <v>815</v>
      </c>
      <c r="AF34" s="1">
        <f>SUM('㈱塩釜:七ヶ浜'!AF34)</f>
        <v>413.8346</v>
      </c>
      <c r="AG34" s="1">
        <f>SUM('㈱塩釜:七ヶ浜'!AG34)</f>
        <v>146701.594</v>
      </c>
      <c r="AH34" s="1">
        <f>SUM('㈱塩釜:七ヶ浜'!AH34)</f>
        <v>984</v>
      </c>
      <c r="AI34" s="1">
        <f>SUM('㈱塩釜:七ヶ浜'!AI34)</f>
        <v>653.91538</v>
      </c>
      <c r="AJ34" s="1">
        <f>SUM('㈱塩釜:七ヶ浜'!AJ34)</f>
        <v>215230.098</v>
      </c>
      <c r="AK34" s="1">
        <f>SUM('㈱塩釜:七ヶ浜'!AK34)</f>
        <v>451</v>
      </c>
      <c r="AL34" s="1">
        <f>SUM('㈱塩釜:七ヶ浜'!AL34)</f>
        <v>141.9513</v>
      </c>
      <c r="AM34" s="1">
        <f>SUM('㈱塩釜:七ヶ浜'!AM34)</f>
        <v>53450.37</v>
      </c>
      <c r="AN34" s="1">
        <f>SUM('㈱塩釜:七ヶ浜'!AN34)</f>
        <v>3867</v>
      </c>
      <c r="AO34" s="1">
        <f>SUM('㈱塩釜:七ヶ浜'!AO34)</f>
        <v>1512.43678</v>
      </c>
      <c r="AP34" s="1">
        <f>SUM('㈱塩釜:七ヶ浜'!AP34)</f>
        <v>470976.887</v>
      </c>
      <c r="AQ34" s="48" t="s">
        <v>23</v>
      </c>
      <c r="AR34" s="488" t="s">
        <v>45</v>
      </c>
      <c r="AS34" s="49" t="s">
        <v>25</v>
      </c>
      <c r="AT34" s="24"/>
    </row>
    <row r="35" spans="1:46" ht="21.75" customHeight="1">
      <c r="A35" s="54" t="s">
        <v>27</v>
      </c>
      <c r="B35" s="489"/>
      <c r="C35" s="74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f>SUM('㈱塩釜:七ヶ浜'!V35)</f>
        <v>2</v>
      </c>
      <c r="W35" s="2">
        <f>SUM('㈱塩釜:七ヶ浜'!W35)</f>
        <v>0.2162</v>
      </c>
      <c r="X35" s="7">
        <f>SUM('㈱塩釜:七ヶ浜'!X35)</f>
        <v>55.19</v>
      </c>
      <c r="Y35" s="2">
        <f>SUM('㈱塩釜:七ヶ浜'!Y35)</f>
        <v>1</v>
      </c>
      <c r="Z35" s="2">
        <f>SUM('㈱塩釜:七ヶ浜'!Z35)</f>
        <v>1.0173</v>
      </c>
      <c r="AA35" s="2">
        <f>SUM('㈱塩釜:七ヶ浜'!AA35)</f>
        <v>74.042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f>SUM('㈱塩釜:七ヶ浜'!AN35)</f>
        <v>3</v>
      </c>
      <c r="AO35" s="2">
        <f>SUM('㈱塩釜:七ヶ浜'!AO35)</f>
        <v>1.2335</v>
      </c>
      <c r="AP35" s="2">
        <f>SUM('㈱塩釜:七ヶ浜'!AP35)</f>
        <v>129.232</v>
      </c>
      <c r="AQ35" s="424" t="s">
        <v>24</v>
      </c>
      <c r="AR35" s="489"/>
      <c r="AS35" s="56" t="s">
        <v>27</v>
      </c>
      <c r="AT35" s="24"/>
    </row>
    <row r="36" spans="1:46" ht="21.75" customHeight="1">
      <c r="A36" s="50" t="s">
        <v>46</v>
      </c>
      <c r="B36" s="488" t="s">
        <v>47</v>
      </c>
      <c r="C36" s="73" t="s">
        <v>23</v>
      </c>
      <c r="D36" s="1"/>
      <c r="E36" s="1"/>
      <c r="F36" s="1"/>
      <c r="G36" s="1">
        <f>SUM('㈱塩釜:七ヶ浜'!G36)</f>
        <v>3</v>
      </c>
      <c r="H36" s="1">
        <f>SUM('㈱塩釜:七ヶ浜'!H36)</f>
        <v>9.863</v>
      </c>
      <c r="I36" s="1">
        <f>SUM('㈱塩釜:七ヶ浜'!I36)</f>
        <v>748.871</v>
      </c>
      <c r="J36" s="1">
        <f>SUM('㈱塩釜:七ヶ浜'!J36)</f>
        <v>249</v>
      </c>
      <c r="K36" s="1">
        <f>SUM('㈱塩釜:七ヶ浜'!K36)</f>
        <v>525.097</v>
      </c>
      <c r="L36" s="80">
        <f>SUM('㈱塩釜:七ヶ浜'!L36)</f>
        <v>42708.339</v>
      </c>
      <c r="M36" s="79">
        <f>SUM('㈱塩釜:七ヶ浜'!M36)</f>
        <v>290</v>
      </c>
      <c r="N36" s="1">
        <f>SUM('㈱塩釜:七ヶ浜'!N36)</f>
        <v>592.6599000000001</v>
      </c>
      <c r="O36" s="1">
        <f>SUM('㈱塩釜:七ヶ浜'!O36)</f>
        <v>51415.309</v>
      </c>
      <c r="P36" s="1">
        <f>SUM('㈱塩釜:七ヶ浜'!P36)</f>
        <v>15</v>
      </c>
      <c r="Q36" s="1">
        <f>SUM('㈱塩釜:七ヶ浜'!Q36)</f>
        <v>12.808</v>
      </c>
      <c r="R36" s="1">
        <f>SUM('㈱塩釜:七ヶ浜'!R36)</f>
        <v>1114.6</v>
      </c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>SUM('㈱塩釜:七ヶ浜'!AN36)</f>
        <v>557</v>
      </c>
      <c r="AO36" s="1">
        <f>SUM('㈱塩釜:七ヶ浜'!AO36)</f>
        <v>1140.4279</v>
      </c>
      <c r="AP36" s="1">
        <f>SUM('㈱塩釜:七ヶ浜'!AP36)</f>
        <v>95987.119</v>
      </c>
      <c r="AQ36" s="423" t="s">
        <v>23</v>
      </c>
      <c r="AR36" s="488" t="s">
        <v>47</v>
      </c>
      <c r="AS36" s="49" t="s">
        <v>46</v>
      </c>
      <c r="AT36" s="24"/>
    </row>
    <row r="37" spans="1:46" ht="21.75" customHeight="1">
      <c r="A37" s="50" t="s">
        <v>25</v>
      </c>
      <c r="B37" s="489"/>
      <c r="C37" s="74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52" t="s">
        <v>24</v>
      </c>
      <c r="AR37" s="489"/>
      <c r="AS37" s="49" t="s">
        <v>25</v>
      </c>
      <c r="AT37" s="24"/>
    </row>
    <row r="38" spans="1:46" ht="21.75" customHeight="1">
      <c r="A38" s="50" t="s">
        <v>27</v>
      </c>
      <c r="B38" s="488" t="s">
        <v>48</v>
      </c>
      <c r="C38" s="73" t="s">
        <v>23</v>
      </c>
      <c r="D38" s="1">
        <f>SUM('㈱塩釜:七ヶ浜'!D38)</f>
        <v>42</v>
      </c>
      <c r="E38" s="1">
        <f>SUM('㈱塩釜:七ヶ浜'!E38)</f>
        <v>3.07825</v>
      </c>
      <c r="F38" s="1">
        <f>SUM('㈱塩釜:七ヶ浜'!F38)</f>
        <v>2533.5169953946865</v>
      </c>
      <c r="G38" s="1">
        <f>SUM('㈱塩釜:七ヶ浜'!G38)</f>
        <v>20</v>
      </c>
      <c r="H38" s="1">
        <f>SUM('㈱塩釜:七ヶ浜'!H38)</f>
        <v>2.1506</v>
      </c>
      <c r="I38" s="1">
        <f>SUM('㈱塩釜:七ヶ浜'!I38)</f>
        <v>1474.247627517581</v>
      </c>
      <c r="J38" s="1">
        <f>SUM('㈱塩釜:七ヶ浜'!J38)</f>
        <v>1005</v>
      </c>
      <c r="K38" s="1">
        <f>SUM('㈱塩釜:七ヶ浜'!K38)</f>
        <v>5444.320900000001</v>
      </c>
      <c r="L38" s="1">
        <f>SUM('㈱塩釜:七ヶ浜'!L38)</f>
        <v>177347.64874007768</v>
      </c>
      <c r="M38" s="1">
        <f>SUM('㈱塩釜:七ヶ浜'!M38)</f>
        <v>1181</v>
      </c>
      <c r="N38" s="1">
        <f>SUM('㈱塩釜:七ヶ浜'!N38)</f>
        <v>5815.024899999999</v>
      </c>
      <c r="O38" s="1">
        <f>SUM('㈱塩釜:七ヶ浜'!O38)</f>
        <v>213659.71627641044</v>
      </c>
      <c r="P38" s="1">
        <f>SUM('㈱塩釜:七ヶ浜'!P38)</f>
        <v>444</v>
      </c>
      <c r="Q38" s="1">
        <f>SUM('㈱塩釜:七ヶ浜'!Q38)</f>
        <v>1812.8756999999998</v>
      </c>
      <c r="R38" s="1">
        <f>SUM('㈱塩釜:七ヶ浜'!R38)</f>
        <v>59686.95662127146</v>
      </c>
      <c r="S38" s="1">
        <f>SUM('㈱塩釜:七ヶ浜'!S38)</f>
        <v>101</v>
      </c>
      <c r="T38" s="1">
        <f>SUM('㈱塩釜:七ヶ浜'!T38)</f>
        <v>4.1524</v>
      </c>
      <c r="U38" s="1">
        <f>SUM('㈱塩釜:七ヶ浜'!U38)</f>
        <v>1974.300684044983</v>
      </c>
      <c r="V38" s="1">
        <f>SUM('㈱塩釜:七ヶ浜'!V38)</f>
        <v>46</v>
      </c>
      <c r="W38" s="1">
        <f>SUM('㈱塩釜:七ヶ浜'!W38)</f>
        <v>2.7615</v>
      </c>
      <c r="X38" s="6">
        <f>SUM('㈱塩釜:七ヶ浜'!X38)</f>
        <v>1640.543382856603</v>
      </c>
      <c r="Y38" s="1">
        <f>SUM('㈱塩釜:七ヶ浜'!Y38)</f>
        <v>23</v>
      </c>
      <c r="Z38" s="1">
        <f>SUM('㈱塩釜:七ヶ浜'!Z38)</f>
        <v>2.2157</v>
      </c>
      <c r="AA38" s="1">
        <f>SUM('㈱塩釜:七ヶ浜'!AA38)</f>
        <v>1263.3368959269415</v>
      </c>
      <c r="AB38" s="1">
        <f>SUM('㈱塩釜:七ヶ浜'!AB38)</f>
        <v>92</v>
      </c>
      <c r="AC38" s="1">
        <f>SUM('㈱塩釜:七ヶ浜'!AC38)</f>
        <v>10.1371</v>
      </c>
      <c r="AD38" s="1">
        <f>SUM('㈱塩釜:七ヶ浜'!AD38)</f>
        <v>4296.55240834332</v>
      </c>
      <c r="AE38" s="1">
        <f>SUM('㈱塩釜:七ヶ浜'!AE38)</f>
        <v>781</v>
      </c>
      <c r="AF38" s="1">
        <f>SUM('㈱塩釜:七ヶ浜'!AF38)</f>
        <v>129.2851</v>
      </c>
      <c r="AG38" s="1">
        <f>SUM('㈱塩釜:七ヶ浜'!AG38)</f>
        <v>49593.37405500206</v>
      </c>
      <c r="AH38" s="1">
        <f>SUM('㈱塩釜:七ヶ浜'!AH38)</f>
        <v>1086</v>
      </c>
      <c r="AI38" s="1">
        <f>SUM('㈱塩釜:七ヶ浜'!AI38)</f>
        <v>195.2499</v>
      </c>
      <c r="AJ38" s="1">
        <f>SUM('㈱塩釜:七ヶ浜'!AJ38)</f>
        <v>60113.391355528</v>
      </c>
      <c r="AK38" s="1">
        <f>SUM('㈱塩釜:七ヶ浜'!AK38)</f>
        <v>447</v>
      </c>
      <c r="AL38" s="1">
        <f>SUM('㈱塩釜:七ヶ浜'!AL38)</f>
        <v>36.8878</v>
      </c>
      <c r="AM38" s="1">
        <f>SUM('㈱塩釜:七ヶ浜'!AM38)</f>
        <v>15146.181380663069</v>
      </c>
      <c r="AN38" s="1">
        <f>SUM('㈱塩釜:七ヶ浜'!AN38)</f>
        <v>5268</v>
      </c>
      <c r="AO38" s="1">
        <f>SUM('㈱塩釜:七ヶ浜'!AO38)</f>
        <v>13458.139850000001</v>
      </c>
      <c r="AP38" s="1">
        <f>SUM('㈱塩釜:七ヶ浜'!AP38)</f>
        <v>588729.7664230368</v>
      </c>
      <c r="AQ38" s="48" t="s">
        <v>23</v>
      </c>
      <c r="AR38" s="488" t="s">
        <v>48</v>
      </c>
      <c r="AS38" s="49" t="s">
        <v>27</v>
      </c>
      <c r="AT38" s="24"/>
    </row>
    <row r="39" spans="1:46" ht="21.75" customHeight="1">
      <c r="A39" s="54" t="s">
        <v>49</v>
      </c>
      <c r="B39" s="489"/>
      <c r="C39" s="74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424" t="s">
        <v>24</v>
      </c>
      <c r="AR39" s="489"/>
      <c r="AS39" s="56" t="s">
        <v>49</v>
      </c>
      <c r="AT39" s="24"/>
    </row>
    <row r="40" spans="1:46" ht="21.75" customHeight="1">
      <c r="A40" s="50"/>
      <c r="B40" s="488" t="s">
        <v>50</v>
      </c>
      <c r="C40" s="73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>
        <f>SUM('㈱塩釜:七ヶ浜'!S40)</f>
        <v>1</v>
      </c>
      <c r="T40" s="1">
        <f>SUM('㈱塩釜:七ヶ浜'!T40)</f>
        <v>11.8515</v>
      </c>
      <c r="U40" s="1">
        <f>SUM('㈱塩釜:七ヶ浜'!U40)</f>
        <v>6613.815</v>
      </c>
      <c r="V40" s="1"/>
      <c r="W40" s="1"/>
      <c r="X40" s="6"/>
      <c r="Y40" s="1"/>
      <c r="Z40" s="1"/>
      <c r="AA40" s="1"/>
      <c r="AB40" s="1">
        <f>SUM('㈱塩釜:七ヶ浜'!AB40)</f>
        <v>1</v>
      </c>
      <c r="AC40" s="1">
        <f>SUM('㈱塩釜:七ヶ浜'!AC40)</f>
        <v>1.3289</v>
      </c>
      <c r="AD40" s="1">
        <f>SUM('㈱塩釜:七ヶ浜'!AD40)</f>
        <v>558.138</v>
      </c>
      <c r="AE40" s="1"/>
      <c r="AF40" s="1"/>
      <c r="AG40" s="1"/>
      <c r="AH40" s="1">
        <f>SUM('㈱塩釜:七ヶ浜'!AH40)</f>
        <v>1</v>
      </c>
      <c r="AI40" s="1">
        <f>SUM('㈱塩釜:七ヶ浜'!AI40)</f>
        <v>4.3123</v>
      </c>
      <c r="AJ40" s="1">
        <f>SUM('㈱塩釜:七ヶ浜'!AJ40)</f>
        <v>2420.253</v>
      </c>
      <c r="AK40" s="1"/>
      <c r="AL40" s="1"/>
      <c r="AM40" s="1"/>
      <c r="AN40" s="1">
        <f>SUM('㈱塩釜:七ヶ浜'!AN40)</f>
        <v>3</v>
      </c>
      <c r="AO40" s="1">
        <f>SUM('㈱塩釜:七ヶ浜'!AO40)</f>
        <v>17.4927</v>
      </c>
      <c r="AP40" s="1">
        <f>SUM('㈱塩釜:七ヶ浜'!AP40)</f>
        <v>9592.206</v>
      </c>
      <c r="AQ40" s="423" t="s">
        <v>23</v>
      </c>
      <c r="AR40" s="488" t="s">
        <v>50</v>
      </c>
      <c r="AS40" s="49"/>
      <c r="AT40" s="24"/>
    </row>
    <row r="41" spans="1:46" ht="21.75" customHeight="1">
      <c r="A41" s="50" t="s">
        <v>51</v>
      </c>
      <c r="B41" s="489"/>
      <c r="C41" s="74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52" t="s">
        <v>24</v>
      </c>
      <c r="AR41" s="489"/>
      <c r="AS41" s="49" t="s">
        <v>51</v>
      </c>
      <c r="AT41" s="24"/>
    </row>
    <row r="42" spans="1:46" ht="21.75" customHeight="1">
      <c r="A42" s="50"/>
      <c r="B42" s="488" t="s">
        <v>52</v>
      </c>
      <c r="C42" s="73" t="s">
        <v>23</v>
      </c>
      <c r="D42" s="1">
        <f>SUM('㈱塩釜:七ヶ浜'!D42)</f>
        <v>17</v>
      </c>
      <c r="E42" s="1">
        <f>SUM('㈱塩釜:七ヶ浜'!E42)</f>
        <v>547.2403999999999</v>
      </c>
      <c r="F42" s="1">
        <f>SUM('㈱塩釜:七ヶ浜'!F42)</f>
        <v>250624.636</v>
      </c>
      <c r="G42" s="1">
        <f>SUM('㈱塩釜:七ヶ浜'!G42)</f>
        <v>12</v>
      </c>
      <c r="H42" s="1">
        <f>SUM('㈱塩釜:七ヶ浜'!H42)</f>
        <v>385.716</v>
      </c>
      <c r="I42" s="1">
        <f>SUM('㈱塩釜:七ヶ浜'!I42)</f>
        <v>157768.668</v>
      </c>
      <c r="J42" s="1">
        <f>SUM('㈱塩釜:七ヶ浜'!J42)</f>
        <v>15</v>
      </c>
      <c r="K42" s="1">
        <f>SUM('㈱塩釜:七ヶ浜'!K42)</f>
        <v>591.4585999999999</v>
      </c>
      <c r="L42" s="1">
        <f>SUM('㈱塩釜:七ヶ浜'!L42)</f>
        <v>219308.437</v>
      </c>
      <c r="M42" s="1">
        <f>SUM('㈱塩釜:七ヶ浜'!M42)</f>
        <v>16</v>
      </c>
      <c r="N42" s="1">
        <f>SUM('㈱塩釜:七ヶ浜'!N42)</f>
        <v>411.5612</v>
      </c>
      <c r="O42" s="1">
        <f>SUM('㈱塩釜:七ヶ浜'!O42)</f>
        <v>173783.689</v>
      </c>
      <c r="P42" s="1">
        <f>SUM('㈱塩釜:七ヶ浜'!P42)</f>
        <v>22</v>
      </c>
      <c r="Q42" s="1">
        <f>SUM('㈱塩釜:七ヶ浜'!Q42)</f>
        <v>528.9276</v>
      </c>
      <c r="R42" s="1">
        <f>SUM('㈱塩釜:七ヶ浜'!R42)</f>
        <v>189822.516</v>
      </c>
      <c r="S42" s="1">
        <f>SUM('㈱塩釜:七ヶ浜'!S42)</f>
        <v>22</v>
      </c>
      <c r="T42" s="1">
        <f>SUM('㈱塩釜:七ヶ浜'!T42)</f>
        <v>645.9272000000001</v>
      </c>
      <c r="U42" s="1">
        <f>SUM('㈱塩釜:七ヶ浜'!U42)</f>
        <v>131212.9780040835</v>
      </c>
      <c r="V42" s="1">
        <f>SUM('㈱塩釜:七ヶ浜'!V42)</f>
        <v>12</v>
      </c>
      <c r="W42" s="1">
        <f>SUM('㈱塩釜:七ヶ浜'!W42)</f>
        <v>336.1112</v>
      </c>
      <c r="X42" s="6">
        <f>SUM('㈱塩釜:七ヶ浜'!X42)</f>
        <v>75064.80453127036</v>
      </c>
      <c r="Y42" s="1">
        <f>SUM('㈱塩釜:七ヶ浜'!Y42)</f>
        <v>6</v>
      </c>
      <c r="Z42" s="1">
        <f>SUM('㈱塩釜:七ヶ浜'!Z42)</f>
        <v>231.5529</v>
      </c>
      <c r="AA42" s="1">
        <f>SUM('㈱塩釜:七ヶ浜'!AA42)</f>
        <v>42734.771</v>
      </c>
      <c r="AB42" s="1">
        <f>SUM('㈱塩釜:七ヶ浜'!AB42)</f>
        <v>16</v>
      </c>
      <c r="AC42" s="1">
        <f>SUM('㈱塩釜:七ヶ浜'!AC42)</f>
        <v>722.0438</v>
      </c>
      <c r="AD42" s="1">
        <f>SUM('㈱塩釜:七ヶ浜'!AD42)</f>
        <v>138759.64370297297</v>
      </c>
      <c r="AE42" s="1">
        <f>SUM('㈱塩釜:七ヶ浜'!AE42)</f>
        <v>21</v>
      </c>
      <c r="AF42" s="1">
        <f>SUM('㈱塩釜:七ヶ浜'!AF42)</f>
        <v>1047.1032</v>
      </c>
      <c r="AG42" s="1">
        <f>SUM('㈱塩釜:七ヶ浜'!AG42)</f>
        <v>215446.851282543</v>
      </c>
      <c r="AH42" s="1">
        <f>SUM('㈱塩釜:七ヶ浜'!AH42)</f>
        <v>21</v>
      </c>
      <c r="AI42" s="1">
        <f>SUM('㈱塩釜:七ヶ浜'!AI42)</f>
        <v>675.5464</v>
      </c>
      <c r="AJ42" s="1">
        <f>SUM('㈱塩釜:七ヶ浜'!AJ42)</f>
        <v>241603.7517629058</v>
      </c>
      <c r="AK42" s="1">
        <f>SUM('㈱塩釜:七ヶ浜'!AK42)</f>
        <v>21</v>
      </c>
      <c r="AL42" s="1">
        <f>SUM('㈱塩釜:七ヶ浜'!AL42)</f>
        <v>585.856</v>
      </c>
      <c r="AM42" s="1">
        <f>SUM('㈱塩釜:七ヶ浜'!AM42)</f>
        <v>280826.9580734953</v>
      </c>
      <c r="AN42" s="1">
        <f>SUM('㈱塩釜:七ヶ浜'!AN42)</f>
        <v>201</v>
      </c>
      <c r="AO42" s="1">
        <f>SUM('㈱塩釜:七ヶ浜'!AO42)</f>
        <v>6709.0445</v>
      </c>
      <c r="AP42" s="1">
        <f>SUM('㈱塩釜:七ヶ浜'!AP42)</f>
        <v>2116957.704357271</v>
      </c>
      <c r="AQ42" s="48" t="s">
        <v>23</v>
      </c>
      <c r="AR42" s="488" t="s">
        <v>52</v>
      </c>
      <c r="AS42" s="49"/>
      <c r="AT42" s="24"/>
    </row>
    <row r="43" spans="1:46" ht="21.75" customHeight="1">
      <c r="A43" s="50" t="s">
        <v>53</v>
      </c>
      <c r="B43" s="489"/>
      <c r="C43" s="74" t="s">
        <v>24</v>
      </c>
      <c r="D43" s="2">
        <f>SUM('㈱塩釜:七ヶ浜'!D43)</f>
        <v>26</v>
      </c>
      <c r="E43" s="2">
        <f>SUM('㈱塩釜:七ヶ浜'!E43)</f>
        <v>534.2121</v>
      </c>
      <c r="F43" s="2">
        <f>SUM('㈱塩釜:七ヶ浜'!F43)</f>
        <v>260227.1190552833</v>
      </c>
      <c r="G43" s="2">
        <f>SUM('㈱塩釜:七ヶ浜'!G43)</f>
        <v>27</v>
      </c>
      <c r="H43" s="2">
        <f>SUM('㈱塩釜:七ヶ浜'!H43)</f>
        <v>474.9928</v>
      </c>
      <c r="I43" s="2">
        <f>SUM('㈱塩釜:七ヶ浜'!I43)</f>
        <v>227261.0608453075</v>
      </c>
      <c r="J43" s="2">
        <f>SUM('㈱塩釜:七ヶ浜'!J43)</f>
        <v>25</v>
      </c>
      <c r="K43" s="2">
        <f>SUM('㈱塩釜:七ヶ浜'!K43)</f>
        <v>484.7329</v>
      </c>
      <c r="L43" s="2">
        <f>SUM('㈱塩釜:七ヶ浜'!L43)</f>
        <v>265855.0639449154</v>
      </c>
      <c r="M43" s="2">
        <f>SUM('㈱塩釜:七ヶ浜'!M43)</f>
        <v>27</v>
      </c>
      <c r="N43" s="2">
        <f>SUM('㈱塩釜:七ヶ浜'!N43)</f>
        <v>520.3048</v>
      </c>
      <c r="O43" s="2">
        <f>SUM('㈱塩釜:七ヶ浜'!O43)</f>
        <v>244826.5447705047</v>
      </c>
      <c r="P43" s="2">
        <f>SUM('㈱塩釜:七ヶ浜'!P43)</f>
        <v>31</v>
      </c>
      <c r="Q43" s="2">
        <f>SUM('㈱塩釜:七ヶ浜'!Q43)</f>
        <v>604.7886000000001</v>
      </c>
      <c r="R43" s="2">
        <f>SUM('㈱塩釜:七ヶ浜'!R43)</f>
        <v>148505.14435037758</v>
      </c>
      <c r="S43" s="2">
        <f>SUM('㈱塩釜:七ヶ浜'!S43)</f>
        <v>49</v>
      </c>
      <c r="T43" s="2">
        <f>SUM('㈱塩釜:七ヶ浜'!T43)</f>
        <v>846.386</v>
      </c>
      <c r="U43" s="2">
        <f>SUM('㈱塩釜:七ヶ浜'!U43)</f>
        <v>167305.9943003909</v>
      </c>
      <c r="V43" s="2">
        <f>SUM('㈱塩釜:七ヶ浜'!V43)</f>
        <v>14</v>
      </c>
      <c r="W43" s="2">
        <f>SUM('㈱塩釜:七ヶ浜'!W43)</f>
        <v>174.5414</v>
      </c>
      <c r="X43" s="7">
        <f>SUM('㈱塩釜:七ヶ浜'!X43)</f>
        <v>41488.24207823564</v>
      </c>
      <c r="Y43" s="2">
        <f>SUM('㈱塩釜:七ヶ浜'!Y43)</f>
        <v>23</v>
      </c>
      <c r="Z43" s="2">
        <f>SUM('㈱塩釜:七ヶ浜'!Z43)</f>
        <v>296.3042</v>
      </c>
      <c r="AA43" s="2">
        <f>SUM('㈱塩釜:七ヶ浜'!AA43)</f>
        <v>130960.33173121561</v>
      </c>
      <c r="AB43" s="2">
        <f>SUM('㈱塩釜:七ヶ浜'!AB43)</f>
        <v>81</v>
      </c>
      <c r="AC43" s="2">
        <f>SUM('㈱塩釜:七ヶ浜'!AC43)</f>
        <v>582.8429</v>
      </c>
      <c r="AD43" s="2">
        <f>SUM('㈱塩釜:七ヶ浜'!AD43)</f>
        <v>483894.7455217882</v>
      </c>
      <c r="AE43" s="2">
        <f>SUM('㈱塩釜:七ヶ浜'!AE43)</f>
        <v>100</v>
      </c>
      <c r="AF43" s="2">
        <f>SUM('㈱塩釜:七ヶ浜'!AF43)</f>
        <v>832.4314</v>
      </c>
      <c r="AG43" s="2">
        <f>SUM('㈱塩釜:七ヶ浜'!AG43)</f>
        <v>885619.0932257238</v>
      </c>
      <c r="AH43" s="2">
        <f>SUM('㈱塩釜:七ヶ浜'!AH43)</f>
        <v>87</v>
      </c>
      <c r="AI43" s="2">
        <f>SUM('㈱塩釜:七ヶ浜'!AI43)</f>
        <v>945.768</v>
      </c>
      <c r="AJ43" s="2">
        <f>SUM('㈱塩釜:七ヶ浜'!AJ43)</f>
        <v>833834.6201041308</v>
      </c>
      <c r="AK43" s="2">
        <f>SUM('㈱塩釜:七ヶ浜'!AK43)</f>
        <v>56</v>
      </c>
      <c r="AL43" s="2">
        <f>SUM('㈱塩釜:七ヶ浜'!AL43)</f>
        <v>801.438</v>
      </c>
      <c r="AM43" s="2">
        <f>SUM('㈱塩釜:七ヶ浜'!AM43)</f>
        <v>559425.7487713995</v>
      </c>
      <c r="AN43" s="2">
        <f>SUM('㈱塩釜:七ヶ浜'!AN43)</f>
        <v>546</v>
      </c>
      <c r="AO43" s="2">
        <f>SUM('㈱塩釜:七ヶ浜'!AO43)</f>
        <v>7098.7431</v>
      </c>
      <c r="AP43" s="2">
        <f>SUM('㈱塩釜:七ヶ浜'!AP43)</f>
        <v>4249203.708699273</v>
      </c>
      <c r="AQ43" s="425" t="s">
        <v>24</v>
      </c>
      <c r="AR43" s="489"/>
      <c r="AS43" s="49" t="s">
        <v>53</v>
      </c>
      <c r="AT43" s="24"/>
    </row>
    <row r="44" spans="1:46" ht="21.75" customHeight="1">
      <c r="A44" s="50"/>
      <c r="B44" s="488" t="s">
        <v>54</v>
      </c>
      <c r="C44" s="73" t="s">
        <v>23</v>
      </c>
      <c r="D44" s="1"/>
      <c r="E44" s="1"/>
      <c r="F44" s="1"/>
      <c r="G44" s="1">
        <f>SUM('㈱塩釜:七ヶ浜'!G44)</f>
        <v>3</v>
      </c>
      <c r="H44" s="1">
        <f>SUM('㈱塩釜:七ヶ浜'!H44)</f>
        <v>0.0971</v>
      </c>
      <c r="I44" s="1">
        <f>SUM('㈱塩釜:七ヶ浜'!I44)</f>
        <v>44.021</v>
      </c>
      <c r="J44" s="1">
        <f>SUM('㈱塩釜:七ヶ浜'!J44)</f>
        <v>32</v>
      </c>
      <c r="K44" s="1">
        <f>SUM('㈱塩釜:七ヶ浜'!K44)</f>
        <v>1.1976</v>
      </c>
      <c r="L44" s="1">
        <f>SUM('㈱塩釜:七ヶ浜'!L44)</f>
        <v>475.994</v>
      </c>
      <c r="M44" s="1">
        <f>SUM('㈱塩釜:七ヶ浜'!M44)</f>
        <v>52</v>
      </c>
      <c r="N44" s="1">
        <f>SUM('㈱塩釜:七ヶ浜'!N44)</f>
        <v>1.9121</v>
      </c>
      <c r="O44" s="1">
        <f>SUM('㈱塩釜:七ヶ浜'!O44)</f>
        <v>623.42</v>
      </c>
      <c r="P44" s="1">
        <f>SUM('㈱塩釜:七ヶ浜'!P44)</f>
        <v>3</v>
      </c>
      <c r="Q44" s="1">
        <f>SUM('㈱塩釜:七ヶ浜'!Q44)</f>
        <v>0.1316</v>
      </c>
      <c r="R44" s="1">
        <f>SUM('㈱塩釜:七ヶ浜'!R44)</f>
        <v>26.936</v>
      </c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E44" s="1">
        <f>SUM('㈱塩釜:七ヶ浜'!AE44)</f>
        <v>3</v>
      </c>
      <c r="AF44" s="1">
        <f>SUM('㈱塩釜:七ヶ浜'!AF44)</f>
        <v>0.7455</v>
      </c>
      <c r="AG44" s="1">
        <f>SUM('㈱塩釜:七ヶ浜'!AG44)</f>
        <v>371.504</v>
      </c>
      <c r="AH44" s="1">
        <f>SUM('㈱塩釜:七ヶ浜'!AH44)</f>
        <v>12</v>
      </c>
      <c r="AI44" s="1">
        <f>SUM('㈱塩釜:七ヶ浜'!AI44)</f>
        <v>3.779</v>
      </c>
      <c r="AJ44" s="1">
        <f>SUM('㈱塩釜:七ヶ浜'!AJ44)</f>
        <v>1945.979</v>
      </c>
      <c r="AK44" s="1">
        <f>SUM('㈱塩釜:七ヶ浜'!AK44)</f>
        <v>115</v>
      </c>
      <c r="AL44" s="1">
        <f>SUM('㈱塩釜:七ヶ浜'!AL44)</f>
        <v>6.0947</v>
      </c>
      <c r="AM44" s="1">
        <f>SUM('㈱塩釜:七ヶ浜'!AM44)</f>
        <v>4106.768</v>
      </c>
      <c r="AN44" s="1">
        <f>SUM('㈱塩釜:七ヶ浜'!AN44)</f>
        <v>220</v>
      </c>
      <c r="AO44" s="1">
        <f>SUM('㈱塩釜:七ヶ浜'!AO44)</f>
        <v>13.9576</v>
      </c>
      <c r="AP44" s="1">
        <f>SUM('㈱塩釜:七ヶ浜'!AP44)</f>
        <v>7594.622</v>
      </c>
      <c r="AQ44" s="426" t="s">
        <v>23</v>
      </c>
      <c r="AR44" s="488" t="s">
        <v>54</v>
      </c>
      <c r="AS44" s="49"/>
      <c r="AT44" s="24"/>
    </row>
    <row r="45" spans="1:46" ht="21.75" customHeight="1">
      <c r="A45" s="50" t="s">
        <v>27</v>
      </c>
      <c r="B45" s="489"/>
      <c r="C45" s="74" t="s">
        <v>24</v>
      </c>
      <c r="D45" s="2"/>
      <c r="E45" s="2"/>
      <c r="F45" s="2"/>
      <c r="G45" s="2"/>
      <c r="H45" s="2"/>
      <c r="I45" s="2"/>
      <c r="J45" s="2">
        <f>SUM('㈱塩釜:七ヶ浜'!J45)</f>
        <v>8</v>
      </c>
      <c r="K45" s="2">
        <f>SUM('㈱塩釜:七ヶ浜'!K45)</f>
        <v>0.2725</v>
      </c>
      <c r="L45" s="2">
        <f>SUM('㈱塩釜:七ヶ浜'!L45)</f>
        <v>60.39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  <c r="Y45" s="2"/>
      <c r="Z45" s="2"/>
      <c r="AA45" s="2"/>
      <c r="AB45" s="2">
        <f>SUM('㈱塩釜:七ヶ浜'!AB45)</f>
        <v>5</v>
      </c>
      <c r="AC45" s="2">
        <f>SUM('㈱塩釜:七ヶ浜'!AC45)</f>
        <v>0.34</v>
      </c>
      <c r="AD45" s="2">
        <f>SUM('㈱塩釜:七ヶ浜'!AD45)</f>
        <v>47.053</v>
      </c>
      <c r="AE45" s="2"/>
      <c r="AF45" s="2"/>
      <c r="AG45" s="2"/>
      <c r="AH45" s="2"/>
      <c r="AI45" s="2"/>
      <c r="AJ45" s="2"/>
      <c r="AK45" s="2"/>
      <c r="AL45" s="2"/>
      <c r="AM45" s="2"/>
      <c r="AN45" s="2">
        <f>SUM('㈱塩釜:七ヶ浜'!AN45)</f>
        <v>13</v>
      </c>
      <c r="AO45" s="2">
        <f>SUM('㈱塩釜:七ヶ浜'!AO45)</f>
        <v>0.6125</v>
      </c>
      <c r="AP45" s="2">
        <f>SUM('㈱塩釜:七ヶ浜'!AP45)</f>
        <v>107.443</v>
      </c>
      <c r="AQ45" s="52" t="s">
        <v>24</v>
      </c>
      <c r="AR45" s="489"/>
      <c r="AS45" s="59" t="s">
        <v>27</v>
      </c>
      <c r="AT45" s="24"/>
    </row>
    <row r="46" spans="1:46" ht="21.75" customHeight="1">
      <c r="A46" s="50"/>
      <c r="B46" s="488" t="s">
        <v>55</v>
      </c>
      <c r="C46" s="73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48" t="s">
        <v>23</v>
      </c>
      <c r="AR46" s="488" t="s">
        <v>55</v>
      </c>
      <c r="AS46" s="59"/>
      <c r="AT46" s="24"/>
    </row>
    <row r="47" spans="1:46" ht="21.75" customHeight="1">
      <c r="A47" s="54"/>
      <c r="B47" s="489"/>
      <c r="C47" s="74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424" t="s">
        <v>24</v>
      </c>
      <c r="AR47" s="489"/>
      <c r="AS47" s="60"/>
      <c r="AT47" s="24"/>
    </row>
    <row r="48" spans="1:46" ht="21.75" customHeight="1">
      <c r="A48" s="50"/>
      <c r="B48" s="488" t="s">
        <v>56</v>
      </c>
      <c r="C48" s="73" t="s">
        <v>23</v>
      </c>
      <c r="D48" s="1">
        <f>SUM('㈱塩釜:七ヶ浜'!D48)</f>
        <v>28</v>
      </c>
      <c r="E48" s="1">
        <f>SUM('㈱塩釜:七ヶ浜'!E48)</f>
        <v>8.754999999999999</v>
      </c>
      <c r="F48" s="1">
        <f>SUM('㈱塩釜:七ヶ浜'!F48)</f>
        <v>4869.37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f>SUM('㈱塩釜:七ヶ浜'!V48)</f>
        <v>42</v>
      </c>
      <c r="W48" s="1">
        <f>SUM('㈱塩釜:七ヶ浜'!W48)</f>
        <v>5.031000000000001</v>
      </c>
      <c r="X48" s="6">
        <f>SUM('㈱塩釜:七ヶ浜'!X48)</f>
        <v>2386.161</v>
      </c>
      <c r="Y48" s="1">
        <f>SUM('㈱塩釜:七ヶ浜'!Y48)</f>
        <v>181</v>
      </c>
      <c r="Z48" s="1">
        <f>SUM('㈱塩釜:七ヶ浜'!Z48)</f>
        <v>50.8386</v>
      </c>
      <c r="AA48" s="1">
        <f>SUM('㈱塩釜:七ヶ浜'!AA48)</f>
        <v>19498.977</v>
      </c>
      <c r="AB48" s="1">
        <f>SUM('㈱塩釜:七ヶ浜'!AB48)</f>
        <v>167</v>
      </c>
      <c r="AC48" s="1">
        <f>SUM('㈱塩釜:七ヶ浜'!AC48)</f>
        <v>64.72699999999999</v>
      </c>
      <c r="AD48" s="1">
        <f>SUM('㈱塩釜:七ヶ浜'!AD48)</f>
        <v>18655.125000000004</v>
      </c>
      <c r="AE48" s="1">
        <f>SUM('㈱塩釜:七ヶ浜'!AE48)</f>
        <v>133</v>
      </c>
      <c r="AF48" s="1">
        <f>SUM('㈱塩釜:七ヶ浜'!AF48)</f>
        <v>52.732299999999995</v>
      </c>
      <c r="AG48" s="1">
        <f>SUM('㈱塩釜:七ヶ浜'!AG48)</f>
        <v>20240.245000000003</v>
      </c>
      <c r="AH48" s="1">
        <f>SUM('㈱塩釜:七ヶ浜'!AH48)</f>
        <v>154</v>
      </c>
      <c r="AI48" s="1">
        <f>SUM('㈱塩釜:七ヶ浜'!AI48)</f>
        <v>85.453</v>
      </c>
      <c r="AJ48" s="1">
        <f>SUM('㈱塩釜:七ヶ浜'!AJ48)</f>
        <v>30670.436999999998</v>
      </c>
      <c r="AK48" s="1">
        <f>SUM('㈱塩釜:七ヶ浜'!AK48)</f>
        <v>132</v>
      </c>
      <c r="AL48" s="1">
        <f>SUM('㈱塩釜:七ヶ浜'!AL48)</f>
        <v>50.69700000000001</v>
      </c>
      <c r="AM48" s="1">
        <f>SUM('㈱塩釜:七ヶ浜'!AM48)</f>
        <v>21014.177</v>
      </c>
      <c r="AN48" s="1">
        <f>SUM('㈱塩釜:七ヶ浜'!AN48)</f>
        <v>837</v>
      </c>
      <c r="AO48" s="1">
        <f>SUM('㈱塩釜:七ヶ浜'!AO48)</f>
        <v>318.2339</v>
      </c>
      <c r="AP48" s="1">
        <f>SUM('㈱塩釜:七ヶ浜'!AP48)</f>
        <v>117334.492</v>
      </c>
      <c r="AQ48" s="423" t="s">
        <v>23</v>
      </c>
      <c r="AR48" s="488" t="s">
        <v>56</v>
      </c>
      <c r="AS48" s="59"/>
      <c r="AT48" s="24"/>
    </row>
    <row r="49" spans="1:46" ht="21.75" customHeight="1">
      <c r="A49" s="50" t="s">
        <v>57</v>
      </c>
      <c r="B49" s="489"/>
      <c r="C49" s="74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>
        <f>SUM('㈱塩釜:七ヶ浜'!V49)</f>
        <v>4</v>
      </c>
      <c r="W49" s="2">
        <f>SUM('㈱塩釜:七ヶ浜'!W49)</f>
        <v>0.295</v>
      </c>
      <c r="X49" s="7">
        <f>SUM('㈱塩釜:七ヶ浜'!X49)</f>
        <v>169.311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f>SUM('㈱塩釜:七ヶ浜'!AN49)</f>
        <v>4</v>
      </c>
      <c r="AO49" s="2">
        <f>SUM('㈱塩釜:七ヶ浜'!AO49)</f>
        <v>0.295</v>
      </c>
      <c r="AP49" s="2">
        <f>SUM('㈱塩釜:七ヶ浜'!AP49)</f>
        <v>169.311</v>
      </c>
      <c r="AQ49" s="52" t="s">
        <v>24</v>
      </c>
      <c r="AR49" s="489"/>
      <c r="AS49" s="59" t="s">
        <v>57</v>
      </c>
      <c r="AT49" s="24"/>
    </row>
    <row r="50" spans="1:46" ht="21.75" customHeight="1">
      <c r="A50" s="50"/>
      <c r="B50" s="488" t="s">
        <v>58</v>
      </c>
      <c r="C50" s="73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>
        <f>SUM('㈱塩釜:七ヶ浜'!S50)</f>
        <v>3</v>
      </c>
      <c r="T50" s="1">
        <f>SUM('㈱塩釜:七ヶ浜'!T50)</f>
        <v>1209.5588</v>
      </c>
      <c r="U50" s="1">
        <f>SUM('㈱塩釜:七ヶ浜'!U50)</f>
        <v>240967.22417443694</v>
      </c>
      <c r="V50" s="1">
        <f>SUM('㈱塩釜:七ヶ浜'!V50)</f>
        <v>1</v>
      </c>
      <c r="W50" s="1">
        <f>SUM('㈱塩釜:七ヶ浜'!W50)</f>
        <v>252.3228</v>
      </c>
      <c r="X50" s="6">
        <f>SUM('㈱塩釜:七ヶ浜'!X50)</f>
        <v>60053.236</v>
      </c>
      <c r="Y50" s="1">
        <f>SUM('㈱塩釜:七ヶ浜'!Y50)</f>
        <v>1</v>
      </c>
      <c r="Z50" s="1">
        <f>SUM('㈱塩釜:七ヶ浜'!Z50)</f>
        <v>326.4934</v>
      </c>
      <c r="AA50" s="1">
        <f>SUM('㈱塩釜:七ヶ浜'!AA50)</f>
        <v>78280.807</v>
      </c>
      <c r="AB50" s="1">
        <f>SUM('㈱塩釜:七ヶ浜'!AB50)</f>
        <v>1</v>
      </c>
      <c r="AC50" s="1">
        <f>SUM('㈱塩釜:七ヶ浜'!AC50)</f>
        <v>226.701</v>
      </c>
      <c r="AD50" s="1">
        <f>SUM('㈱塩釜:七ヶ浜'!AD50)</f>
        <v>58604.781</v>
      </c>
      <c r="AE50" s="1">
        <f>SUM('㈱塩釜:七ヶ浜'!AE50)</f>
        <v>1</v>
      </c>
      <c r="AF50" s="1">
        <f>SUM('㈱塩釜:七ヶ浜'!AF50)</f>
        <v>253.577</v>
      </c>
      <c r="AG50" s="1">
        <f>SUM('㈱塩釜:七ヶ浜'!AG50)</f>
        <v>73673.7685022885</v>
      </c>
      <c r="AH50" s="1"/>
      <c r="AI50" s="1"/>
      <c r="AJ50" s="1"/>
      <c r="AK50" s="1"/>
      <c r="AL50" s="1"/>
      <c r="AM50" s="1"/>
      <c r="AN50" s="1">
        <f>SUM('㈱塩釜:七ヶ浜'!AN50)</f>
        <v>7</v>
      </c>
      <c r="AO50" s="1">
        <f>SUM('㈱塩釜:七ヶ浜'!AO50)</f>
        <v>2268.6530000000002</v>
      </c>
      <c r="AP50" s="1">
        <f>SUM('㈱塩釜:七ヶ浜'!AP50)</f>
        <v>511579.81667672546</v>
      </c>
      <c r="AQ50" s="48" t="s">
        <v>23</v>
      </c>
      <c r="AR50" s="488" t="s">
        <v>58</v>
      </c>
      <c r="AS50" s="57"/>
      <c r="AT50" s="24"/>
    </row>
    <row r="51" spans="1:46" ht="21.75" customHeight="1">
      <c r="A51" s="50"/>
      <c r="B51" s="489"/>
      <c r="C51" s="74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>
        <f>SUM('㈱塩釜:七ヶ浜'!S51)</f>
        <v>1</v>
      </c>
      <c r="T51" s="2">
        <f>SUM('㈱塩釜:七ヶ浜'!T51)</f>
        <v>330.94</v>
      </c>
      <c r="U51" s="2">
        <f>SUM('㈱塩釜:七ヶ浜'!U51)</f>
        <v>74746.79519705269</v>
      </c>
      <c r="V51" s="2"/>
      <c r="W51" s="2"/>
      <c r="X51" s="7"/>
      <c r="Y51" s="2"/>
      <c r="Z51" s="2"/>
      <c r="AA51" s="2"/>
      <c r="AB51" s="2"/>
      <c r="AC51" s="2"/>
      <c r="AD51" s="2"/>
      <c r="AE51" s="2">
        <f>SUM('㈱塩釜:七ヶ浜'!AE51)</f>
        <v>2</v>
      </c>
      <c r="AF51" s="2">
        <f>SUM('㈱塩釜:七ヶ浜'!AF51)</f>
        <v>437.925</v>
      </c>
      <c r="AG51" s="2">
        <f>SUM('㈱塩釜:七ヶ浜'!AG51)</f>
        <v>131929.46357239282</v>
      </c>
      <c r="AH51" s="2"/>
      <c r="AI51" s="2"/>
      <c r="AJ51" s="2"/>
      <c r="AK51" s="2"/>
      <c r="AL51" s="2"/>
      <c r="AM51" s="2"/>
      <c r="AN51" s="2">
        <f>SUM('㈱塩釜:七ヶ浜'!AN51)</f>
        <v>3</v>
      </c>
      <c r="AO51" s="2">
        <f>SUM('㈱塩釜:七ヶ浜'!AO51)</f>
        <v>768.865</v>
      </c>
      <c r="AP51" s="2">
        <f>SUM('㈱塩釜:七ヶ浜'!AP51)</f>
        <v>206676.25876944553</v>
      </c>
      <c r="AQ51" s="422" t="s">
        <v>24</v>
      </c>
      <c r="AR51" s="489"/>
      <c r="AS51" s="59"/>
      <c r="AT51" s="24"/>
    </row>
    <row r="52" spans="1:46" ht="21.75" customHeight="1">
      <c r="A52" s="50"/>
      <c r="B52" s="488" t="s">
        <v>59</v>
      </c>
      <c r="C52" s="73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423" t="s">
        <v>23</v>
      </c>
      <c r="AR52" s="488" t="s">
        <v>59</v>
      </c>
      <c r="AS52" s="59"/>
      <c r="AT52" s="24"/>
    </row>
    <row r="53" spans="1:46" ht="21.75" customHeight="1">
      <c r="A53" s="50" t="s">
        <v>27</v>
      </c>
      <c r="B53" s="489"/>
      <c r="C53" s="74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>
        <f>SUM('㈱塩釜:七ヶ浜'!P53)</f>
        <v>2</v>
      </c>
      <c r="Q53" s="2">
        <f>SUM('㈱塩釜:七ヶ浜'!Q53)</f>
        <v>33.9955</v>
      </c>
      <c r="R53" s="2">
        <f>SUM('㈱塩釜:七ヶ浜'!R53)</f>
        <v>8776.853</v>
      </c>
      <c r="S53" s="2">
        <f>SUM('㈱塩釜:七ヶ浜'!S53)</f>
        <v>64</v>
      </c>
      <c r="T53" s="2">
        <f>SUM('㈱塩釜:七ヶ浜'!T53)</f>
        <v>3470.719</v>
      </c>
      <c r="U53" s="2">
        <f>SUM('㈱塩釜:七ヶ浜'!U53)</f>
        <v>645807.356</v>
      </c>
      <c r="V53" s="2">
        <f>SUM('㈱塩釜:七ヶ浜'!V53)</f>
        <v>184</v>
      </c>
      <c r="W53" s="2">
        <f>SUM('㈱塩釜:七ヶ浜'!W53)</f>
        <v>4725.226</v>
      </c>
      <c r="X53" s="7">
        <f>SUM('㈱塩釜:七ヶ浜'!X53)</f>
        <v>1047310.129</v>
      </c>
      <c r="Y53" s="2">
        <f>SUM('㈱塩釜:七ヶ浜'!Y53)</f>
        <v>217</v>
      </c>
      <c r="Z53" s="2">
        <f>SUM('㈱塩釜:七ヶ浜'!Z53)</f>
        <v>3822.2875</v>
      </c>
      <c r="AA53" s="2">
        <f>SUM('㈱塩釜:七ヶ浜'!AA53)</f>
        <v>1413078.451</v>
      </c>
      <c r="AB53" s="2">
        <f>SUM('㈱塩釜:七ヶ浜'!AB53)</f>
        <v>210</v>
      </c>
      <c r="AC53" s="2">
        <f>SUM('㈱塩釜:七ヶ浜'!AC53)</f>
        <v>4166.603</v>
      </c>
      <c r="AD53" s="2">
        <f>SUM('㈱塩釜:七ヶ浜'!AD53)</f>
        <v>1404486.276</v>
      </c>
      <c r="AE53" s="2">
        <f>SUM('㈱塩釜:七ヶ浜'!AE53)</f>
        <v>235</v>
      </c>
      <c r="AF53" s="2">
        <f>SUM('㈱塩釜:七ヶ浜'!AF53)</f>
        <v>3261.7225</v>
      </c>
      <c r="AG53" s="2">
        <f>SUM('㈱塩釜:七ヶ浜'!AG53)</f>
        <v>1070559.142</v>
      </c>
      <c r="AH53" s="2">
        <f>SUM('㈱塩釜:七ヶ浜'!AH53)</f>
        <v>66</v>
      </c>
      <c r="AI53" s="2">
        <f>SUM('㈱塩釜:七ヶ浜'!AI53)</f>
        <v>241.6795</v>
      </c>
      <c r="AJ53" s="2">
        <f>SUM('㈱塩釜:七ヶ浜'!AJ53)</f>
        <v>143122.171</v>
      </c>
      <c r="AK53" s="2"/>
      <c r="AL53" s="2"/>
      <c r="AM53" s="2"/>
      <c r="AN53" s="2">
        <f>SUM('㈱塩釜:七ヶ浜'!AN53)</f>
        <v>978</v>
      </c>
      <c r="AO53" s="2">
        <f>SUM('㈱塩釜:七ヶ浜'!AO53)</f>
        <v>19722.233</v>
      </c>
      <c r="AP53" s="2">
        <f>SUM('㈱塩釜:七ヶ浜'!AP53)</f>
        <v>5733140.3780000005</v>
      </c>
      <c r="AQ53" s="52" t="s">
        <v>24</v>
      </c>
      <c r="AR53" s="489"/>
      <c r="AS53" s="59" t="s">
        <v>27</v>
      </c>
      <c r="AT53" s="24"/>
    </row>
    <row r="54" spans="1:46" ht="21.75" customHeight="1">
      <c r="A54" s="50"/>
      <c r="B54" s="488" t="s">
        <v>60</v>
      </c>
      <c r="C54" s="73" t="s">
        <v>23</v>
      </c>
      <c r="D54" s="1">
        <f>SUM('㈱塩釜:七ヶ浜'!D54)</f>
        <v>3</v>
      </c>
      <c r="E54" s="1">
        <f>SUM('㈱塩釜:七ヶ浜'!E54)</f>
        <v>0.0949</v>
      </c>
      <c r="F54" s="1">
        <f>SUM('㈱塩釜:七ヶ浜'!F54)</f>
        <v>128.91</v>
      </c>
      <c r="G54" s="1">
        <f>SUM('㈱塩釜:七ヶ浜'!G54)</f>
        <v>12</v>
      </c>
      <c r="H54" s="1">
        <f>SUM('㈱塩釜:七ヶ浜'!H54)</f>
        <v>0.4972</v>
      </c>
      <c r="I54" s="1">
        <f>SUM('㈱塩釜:七ヶ浜'!I54)</f>
        <v>638.765</v>
      </c>
      <c r="J54" s="1">
        <f>SUM('㈱塩釜:七ヶ浜'!J54)</f>
        <v>39</v>
      </c>
      <c r="K54" s="1">
        <f>SUM('㈱塩釜:七ヶ浜'!K54)</f>
        <v>3.3959</v>
      </c>
      <c r="L54" s="1">
        <f>SUM('㈱塩釜:七ヶ浜'!L54)</f>
        <v>3406.24</v>
      </c>
      <c r="M54" s="1">
        <f>SUM('㈱塩釜:七ヶ浜'!M54)</f>
        <v>24</v>
      </c>
      <c r="N54" s="1">
        <f>SUM('㈱塩釜:七ヶ浜'!N54)</f>
        <v>2.0994</v>
      </c>
      <c r="O54" s="1">
        <f>SUM('㈱塩釜:七ヶ浜'!O54)</f>
        <v>2400.196</v>
      </c>
      <c r="P54" s="1">
        <f>SUM('㈱塩釜:七ヶ浜'!P54)</f>
        <v>15</v>
      </c>
      <c r="Q54" s="1">
        <f>SUM('㈱塩釜:七ヶ浜'!Q54)</f>
        <v>0.645</v>
      </c>
      <c r="R54" s="1">
        <f>SUM('㈱塩釜:七ヶ浜'!R54)</f>
        <v>880.32</v>
      </c>
      <c r="S54" s="1">
        <f>SUM('㈱塩釜:七ヶ浜'!S54)</f>
        <v>37</v>
      </c>
      <c r="T54" s="1">
        <f>SUM('㈱塩釜:七ヶ浜'!T54)</f>
        <v>1.08</v>
      </c>
      <c r="U54" s="1">
        <f>SUM('㈱塩釜:七ヶ浜'!U54)</f>
        <v>1132.433</v>
      </c>
      <c r="V54" s="1">
        <f>SUM('㈱塩釜:七ヶ浜'!V54)</f>
        <v>15</v>
      </c>
      <c r="W54" s="1">
        <f>SUM('㈱塩釜:七ヶ浜'!W54)</f>
        <v>0.2012</v>
      </c>
      <c r="X54" s="6">
        <f>SUM('㈱塩釜:七ヶ浜'!X54)</f>
        <v>207.25099999999998</v>
      </c>
      <c r="Y54" s="1">
        <f>SUM('㈱塩釜:七ヶ浜'!Y54)</f>
        <v>22</v>
      </c>
      <c r="Z54" s="1">
        <f>SUM('㈱塩釜:七ヶ浜'!Z54)</f>
        <v>0.27780000000000005</v>
      </c>
      <c r="AA54" s="1">
        <f>SUM('㈱塩釜:七ヶ浜'!AA54)</f>
        <v>190.68200000000002</v>
      </c>
      <c r="AB54" s="1">
        <f>SUM('㈱塩釜:七ヶ浜'!AB54)</f>
        <v>30</v>
      </c>
      <c r="AC54" s="1">
        <f>SUM('㈱塩釜:七ヶ浜'!AC54)</f>
        <v>0.8418</v>
      </c>
      <c r="AD54" s="1">
        <f>SUM('㈱塩釜:七ヶ浜'!AD54)</f>
        <v>584.72</v>
      </c>
      <c r="AE54" s="1">
        <f>SUM('㈱塩釜:七ヶ浜'!AE54)</f>
        <v>21</v>
      </c>
      <c r="AF54" s="1">
        <f>SUM('㈱塩釜:七ヶ浜'!AF54)</f>
        <v>0.33830000000000005</v>
      </c>
      <c r="AG54" s="1">
        <f>SUM('㈱塩釜:七ヶ浜'!AG54)</f>
        <v>318.999</v>
      </c>
      <c r="AH54" s="1">
        <f>SUM('㈱塩釜:七ヶ浜'!AH54)</f>
        <v>6</v>
      </c>
      <c r="AI54" s="1">
        <f>SUM('㈱塩釜:七ヶ浜'!AI54)</f>
        <v>0.1046</v>
      </c>
      <c r="AJ54" s="1">
        <f>SUM('㈱塩釜:七ヶ浜'!AJ54)</f>
        <v>107.85000000000001</v>
      </c>
      <c r="AK54" s="1">
        <f>SUM('㈱塩釜:七ヶ浜'!AK54)</f>
        <v>3</v>
      </c>
      <c r="AL54" s="1">
        <f>SUM('㈱塩釜:七ヶ浜'!AL54)</f>
        <v>0.061</v>
      </c>
      <c r="AM54" s="1">
        <f>SUM('㈱塩釜:七ヶ浜'!AM54)</f>
        <v>61.75</v>
      </c>
      <c r="AN54" s="1">
        <f>SUM('㈱塩釜:七ヶ浜'!AN54)</f>
        <v>227</v>
      </c>
      <c r="AO54" s="1">
        <f>SUM('㈱塩釜:七ヶ浜'!AO54)</f>
        <v>9.6371</v>
      </c>
      <c r="AP54" s="1">
        <f>SUM('㈱塩釜:七ヶ浜'!AP54)</f>
        <v>10058.116000000002</v>
      </c>
      <c r="AQ54" s="48" t="s">
        <v>23</v>
      </c>
      <c r="AR54" s="488" t="s">
        <v>60</v>
      </c>
      <c r="AS54" s="49"/>
      <c r="AT54" s="24"/>
    </row>
    <row r="55" spans="1:46" ht="21.75" customHeight="1">
      <c r="A55" s="54"/>
      <c r="B55" s="489"/>
      <c r="C55" s="74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427" t="s">
        <v>24</v>
      </c>
      <c r="AR55" s="489"/>
      <c r="AS55" s="56"/>
      <c r="AT55" s="24"/>
    </row>
    <row r="56" spans="1:46" ht="21.75" customHeight="1">
      <c r="A56" s="500" t="s">
        <v>0</v>
      </c>
      <c r="B56" s="501" t="s">
        <v>61</v>
      </c>
      <c r="C56" s="73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>
        <f>SUM('㈱塩釜:七ヶ浜'!M56)</f>
        <v>1</v>
      </c>
      <c r="N56" s="1">
        <f>SUM('㈱塩釜:七ヶ浜'!N56)</f>
        <v>1.345</v>
      </c>
      <c r="O56" s="1">
        <f>SUM('㈱塩釜:七ヶ浜'!O56)</f>
        <v>145.625</v>
      </c>
      <c r="P56" s="1"/>
      <c r="Q56" s="1"/>
      <c r="R56" s="1"/>
      <c r="S56" s="1">
        <f>SUM('㈱塩釜:七ヶ浜'!S56)</f>
        <v>20</v>
      </c>
      <c r="T56" s="1">
        <f>SUM('㈱塩釜:七ヶ浜'!T56)</f>
        <v>16.5463</v>
      </c>
      <c r="U56" s="1">
        <f>SUM('㈱塩釜:七ヶ浜'!U56)</f>
        <v>15482.642</v>
      </c>
      <c r="V56" s="1">
        <f>SUM('㈱塩釜:七ヶ浜'!V56)</f>
        <v>111</v>
      </c>
      <c r="W56" s="1">
        <f>SUM('㈱塩釜:七ヶ浜'!W56)</f>
        <v>42.708099999999995</v>
      </c>
      <c r="X56" s="6">
        <f>SUM('㈱塩釜:七ヶ浜'!X56)</f>
        <v>40956.814000000006</v>
      </c>
      <c r="Y56" s="1">
        <f>SUM('㈱塩釜:七ヶ浜'!Y56)</f>
        <v>93</v>
      </c>
      <c r="Z56" s="1">
        <f>SUM('㈱塩釜:七ヶ浜'!Z56)</f>
        <v>36.1806</v>
      </c>
      <c r="AA56" s="1">
        <f>SUM('㈱塩釜:七ヶ浜'!AA56)</f>
        <v>37288.811</v>
      </c>
      <c r="AB56" s="1">
        <f>SUM('㈱塩釜:七ヶ浜'!AB56)</f>
        <v>41</v>
      </c>
      <c r="AC56" s="1">
        <f>SUM('㈱塩釜:七ヶ浜'!AC56)</f>
        <v>20.0818</v>
      </c>
      <c r="AD56" s="1">
        <f>SUM('㈱塩釜:七ヶ浜'!AD56)</f>
        <v>19199.837</v>
      </c>
      <c r="AE56" s="1">
        <f>SUM('㈱塩釜:七ヶ浜'!AE56)</f>
        <v>329</v>
      </c>
      <c r="AF56" s="1">
        <f>SUM('㈱塩釜:七ヶ浜'!AF56)</f>
        <v>10.6866</v>
      </c>
      <c r="AG56" s="1">
        <f>SUM('㈱塩釜:七ヶ浜'!AG56)</f>
        <v>8428.682</v>
      </c>
      <c r="AH56" s="1">
        <f>SUM('㈱塩釜:七ヶ浜'!AH56)</f>
        <v>-1</v>
      </c>
      <c r="AI56" s="1">
        <f>SUM('㈱塩釜:七ヶ浜'!AI56)</f>
        <v>-0.3566</v>
      </c>
      <c r="AJ56" s="1">
        <f>SUM('㈱塩釜:七ヶ浜'!AJ56)</f>
        <v>-309.45</v>
      </c>
      <c r="AK56" s="1"/>
      <c r="AL56" s="1"/>
      <c r="AM56" s="1"/>
      <c r="AN56" s="1">
        <f>SUM('㈱塩釜:七ヶ浜'!AN56)</f>
        <v>594</v>
      </c>
      <c r="AO56" s="1">
        <f>SUM('㈱塩釜:七ヶ浜'!AO56)</f>
        <v>127.19179999999999</v>
      </c>
      <c r="AP56" s="1">
        <f>SUM('㈱塩釜:七ヶ浜'!AP56)</f>
        <v>121192.96100000001</v>
      </c>
      <c r="AQ56" s="428" t="s">
        <v>23</v>
      </c>
      <c r="AR56" s="494" t="s">
        <v>61</v>
      </c>
      <c r="AS56" s="495" t="s">
        <v>0</v>
      </c>
      <c r="AT56" s="24"/>
    </row>
    <row r="57" spans="1:46" ht="21.75" customHeight="1">
      <c r="A57" s="502"/>
      <c r="B57" s="503"/>
      <c r="C57" s="74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>
        <f>SUM('㈱塩釜:七ヶ浜'!S57)</f>
        <v>1</v>
      </c>
      <c r="T57" s="2">
        <f>SUM('㈱塩釜:七ヶ浜'!T57)</f>
        <v>2.0714</v>
      </c>
      <c r="U57" s="2">
        <f>SUM('㈱塩釜:七ヶ浜'!U57)</f>
        <v>2059.831</v>
      </c>
      <c r="V57" s="2">
        <f>SUM('㈱塩釜:七ヶ浜'!V57)</f>
        <v>8</v>
      </c>
      <c r="W57" s="2">
        <f>SUM('㈱塩釜:七ヶ浜'!W57)</f>
        <v>3.6568</v>
      </c>
      <c r="X57" s="7">
        <f>SUM('㈱塩釜:七ヶ浜'!X57)</f>
        <v>3502.209</v>
      </c>
      <c r="Y57" s="2">
        <f>SUM('㈱塩釜:七ヶ浜'!Y57)</f>
        <v>34</v>
      </c>
      <c r="Z57" s="2">
        <f>SUM('㈱塩釜:七ヶ浜'!Z57)</f>
        <v>16.887</v>
      </c>
      <c r="AA57" s="2">
        <f>SUM('㈱塩釜:七ヶ浜'!AA57)</f>
        <v>17582.428</v>
      </c>
      <c r="AB57" s="2">
        <f>SUM('㈱塩釜:七ヶ浜'!AB57)</f>
        <v>34</v>
      </c>
      <c r="AC57" s="2">
        <f>SUM('㈱塩釜:七ヶ浜'!AC57)</f>
        <v>16.6404</v>
      </c>
      <c r="AD57" s="2">
        <f>SUM('㈱塩釜:七ヶ浜'!AD57)</f>
        <v>16225.302</v>
      </c>
      <c r="AE57" s="2">
        <f>SUM('㈱塩釜:七ヶ浜'!AE57)</f>
        <v>1</v>
      </c>
      <c r="AF57" s="2">
        <f>SUM('㈱塩釜:七ヶ浜'!AF57)</f>
        <v>0.1532</v>
      </c>
      <c r="AG57" s="2">
        <f>SUM('㈱塩釜:七ヶ浜'!AG57)</f>
        <v>160.86</v>
      </c>
      <c r="AH57" s="2"/>
      <c r="AI57" s="2"/>
      <c r="AJ57" s="2"/>
      <c r="AK57" s="2"/>
      <c r="AL57" s="2"/>
      <c r="AM57" s="2"/>
      <c r="AN57" s="2">
        <f>SUM('㈱塩釜:七ヶ浜'!AN57)</f>
        <v>78</v>
      </c>
      <c r="AO57" s="2">
        <f>SUM('㈱塩釜:七ヶ浜'!AO57)</f>
        <v>39.4088</v>
      </c>
      <c r="AP57" s="2">
        <f>SUM('㈱塩釜:七ヶ浜'!AP57)</f>
        <v>39530.630000000005</v>
      </c>
      <c r="AQ57" s="61" t="s">
        <v>24</v>
      </c>
      <c r="AR57" s="496"/>
      <c r="AS57" s="497"/>
      <c r="AT57" s="24"/>
    </row>
    <row r="58" spans="1:46" ht="21.75" customHeight="1">
      <c r="A58" s="25" t="s">
        <v>0</v>
      </c>
      <c r="C58" s="75" t="s">
        <v>23</v>
      </c>
      <c r="D58" s="3">
        <f>SUM('㈱塩釜:七ヶ浜'!D58)</f>
        <v>1927</v>
      </c>
      <c r="E58" s="3">
        <f>SUM('㈱塩釜:七ヶ浜'!E58)</f>
        <v>80.8079</v>
      </c>
      <c r="F58" s="3">
        <f>SUM('㈱塩釜:七ヶ浜'!F58)</f>
        <v>34690.77</v>
      </c>
      <c r="G58" s="3">
        <f>SUM('㈱塩釜:七ヶ浜'!G58)</f>
        <v>2001</v>
      </c>
      <c r="H58" s="3">
        <f>SUM('㈱塩釜:七ヶ浜'!H58)</f>
        <v>108.5414</v>
      </c>
      <c r="I58" s="3">
        <f>SUM('㈱塩釜:七ヶ浜'!I58)</f>
        <v>34762.561</v>
      </c>
      <c r="J58" s="3">
        <f>SUM('㈱塩釜:七ヶ浜'!J58)</f>
        <v>1877</v>
      </c>
      <c r="K58" s="3">
        <f>SUM('㈱塩釜:七ヶ浜'!K58)</f>
        <v>99.971</v>
      </c>
      <c r="L58" s="3">
        <f>SUM('㈱塩釜:七ヶ浜'!L58)</f>
        <v>34566.702</v>
      </c>
      <c r="M58" s="3">
        <f>SUM('㈱塩釜:七ヶ浜'!M58)</f>
        <v>1482</v>
      </c>
      <c r="N58" s="3">
        <f>SUM('㈱塩釜:七ヶ浜'!N58)</f>
        <v>282.0455</v>
      </c>
      <c r="O58" s="3">
        <f>SUM('㈱塩釜:七ヶ浜'!O58)</f>
        <v>134927.97499999998</v>
      </c>
      <c r="P58" s="3">
        <f>SUM('㈱塩釜:七ヶ浜'!P58)</f>
        <v>2344</v>
      </c>
      <c r="Q58" s="3">
        <f>SUM('㈱塩釜:七ヶ浜'!Q58)</f>
        <v>705.65604</v>
      </c>
      <c r="R58" s="3">
        <f>SUM('㈱塩釜:七ヶ浜'!R58)</f>
        <v>339445.241</v>
      </c>
      <c r="S58" s="3">
        <f>SUM('㈱塩釜:七ヶ浜'!S58)</f>
        <v>3209</v>
      </c>
      <c r="T58" s="3">
        <f>SUM('㈱塩釜:七ヶ浜'!T58)</f>
        <v>1612.68405</v>
      </c>
      <c r="U58" s="3">
        <f>SUM('㈱塩釜:七ヶ浜'!U58)</f>
        <v>608907.4609999999</v>
      </c>
      <c r="V58" s="3">
        <f>SUM('㈱塩釜:七ヶ浜'!V58)</f>
        <v>3915</v>
      </c>
      <c r="W58" s="3">
        <f>SUM('㈱塩釜:七ヶ浜'!W58)</f>
        <v>3623.9023</v>
      </c>
      <c r="X58" s="4">
        <f>SUM('㈱塩釜:七ヶ浜'!X58)</f>
        <v>1410935.5550000002</v>
      </c>
      <c r="Y58" s="3">
        <f>SUM('㈱塩釜:七ヶ浜'!Y58)</f>
        <v>2412</v>
      </c>
      <c r="Z58" s="3">
        <f>SUM('㈱塩釜:七ヶ浜'!Z58)</f>
        <v>819.8630000000002</v>
      </c>
      <c r="AA58" s="3">
        <f>SUM('㈱塩釜:七ヶ浜'!AA58)</f>
        <v>332009.345</v>
      </c>
      <c r="AB58" s="3">
        <f>SUM('㈱塩釜:七ヶ浜'!AB58)</f>
        <v>1538</v>
      </c>
      <c r="AC58" s="3">
        <f>SUM('㈱塩釜:七ヶ浜'!AC58)</f>
        <v>55.5439</v>
      </c>
      <c r="AD58" s="3">
        <f>SUM('㈱塩釜:七ヶ浜'!AD58)</f>
        <v>33799.435999999994</v>
      </c>
      <c r="AE58" s="3">
        <f>SUM('㈱塩釜:七ヶ浜'!AE58)</f>
        <v>2436</v>
      </c>
      <c r="AF58" s="3">
        <f>SUM('㈱塩釜:七ヶ浜'!AF58)</f>
        <v>217.851</v>
      </c>
      <c r="AG58" s="3">
        <f>SUM('㈱塩釜:七ヶ浜'!AG58)</f>
        <v>72625.045</v>
      </c>
      <c r="AH58" s="3">
        <f>SUM('㈱塩釜:七ヶ浜'!AH58)</f>
        <v>4943</v>
      </c>
      <c r="AI58" s="3">
        <f>SUM('㈱塩釜:七ヶ浜'!AI58)</f>
        <v>298.19548</v>
      </c>
      <c r="AJ58" s="3">
        <f>SUM('㈱塩釜:七ヶ浜'!AJ58)</f>
        <v>103316.75200000001</v>
      </c>
      <c r="AK58" s="3">
        <f>SUM('㈱塩釜:七ヶ浜'!AK58)</f>
        <v>3220</v>
      </c>
      <c r="AL58" s="3">
        <f>SUM('㈱塩釜:七ヶ浜'!AL58)</f>
        <v>188.3161</v>
      </c>
      <c r="AM58" s="3">
        <f>SUM('㈱塩釜:七ヶ浜'!AM58)</f>
        <v>83726.653</v>
      </c>
      <c r="AN58" s="3">
        <f>SUM('㈱塩釜:七ヶ浜'!AN58)</f>
        <v>31304</v>
      </c>
      <c r="AO58" s="3">
        <f>SUM('㈱塩釜:七ヶ浜'!AO58)</f>
        <v>8093.377670000001</v>
      </c>
      <c r="AP58" s="3">
        <f>SUM('㈱塩釜:七ヶ浜'!AP58)</f>
        <v>3223713.4959999993</v>
      </c>
      <c r="AQ58" s="63" t="s">
        <v>23</v>
      </c>
      <c r="AR58" s="64"/>
      <c r="AS58" s="49" t="s">
        <v>0</v>
      </c>
      <c r="AT58" s="24"/>
    </row>
    <row r="59" spans="1:46" ht="21.75" customHeight="1">
      <c r="A59" s="504" t="s">
        <v>62</v>
      </c>
      <c r="B59" s="505"/>
      <c r="C59" s="444" t="s">
        <v>63</v>
      </c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67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  <c r="AQ59" s="392" t="s">
        <v>63</v>
      </c>
      <c r="AR59" s="498" t="s">
        <v>62</v>
      </c>
      <c r="AS59" s="499"/>
      <c r="AT59" s="24"/>
    </row>
    <row r="60" spans="1:46" ht="21.75" customHeight="1">
      <c r="A60" s="39"/>
      <c r="B60" s="40"/>
      <c r="C60" s="74" t="s">
        <v>24</v>
      </c>
      <c r="D60" s="2">
        <f>SUM('㈱塩釜:七ヶ浜'!D60)</f>
        <v>113</v>
      </c>
      <c r="E60" s="2">
        <f>SUM('㈱塩釜:七ヶ浜'!E60)</f>
        <v>34.637</v>
      </c>
      <c r="F60" s="2">
        <f>SUM('㈱塩釜:七ヶ浜'!F60)</f>
        <v>9411.901</v>
      </c>
      <c r="G60" s="2">
        <f>SUM('㈱塩釜:七ヶ浜'!G60)</f>
        <v>69</v>
      </c>
      <c r="H60" s="2">
        <f>SUM('㈱塩釜:七ヶ浜'!H60)</f>
        <v>2.8837</v>
      </c>
      <c r="I60" s="2">
        <f>SUM('㈱塩釜:七ヶ浜'!I60)</f>
        <v>948.844</v>
      </c>
      <c r="J60" s="2">
        <f>SUM('㈱塩釜:七ヶ浜'!J60)</f>
        <v>1</v>
      </c>
      <c r="K60" s="2">
        <f>SUM('㈱塩釜:七ヶ浜'!K60)</f>
        <v>1.936</v>
      </c>
      <c r="L60" s="2">
        <f>SUM('㈱塩釜:七ヶ浜'!L60)</f>
        <v>310.233</v>
      </c>
      <c r="M60" s="2">
        <f>SUM('㈱塩釜:七ヶ浜'!M60)</f>
        <v>14</v>
      </c>
      <c r="N60" s="2">
        <f>SUM('㈱塩釜:七ヶ浜'!N60)</f>
        <v>17.3242</v>
      </c>
      <c r="O60" s="2">
        <f>SUM('㈱塩釜:七ヶ浜'!O60)</f>
        <v>3311.3860000000004</v>
      </c>
      <c r="P60" s="2">
        <f>SUM('㈱塩釜:七ヶ浜'!P60)</f>
        <v>43</v>
      </c>
      <c r="Q60" s="2">
        <f>SUM('㈱塩釜:七ヶ浜'!Q60)</f>
        <v>0.9962</v>
      </c>
      <c r="R60" s="2">
        <f>SUM('㈱塩釜:七ヶ浜'!R60)</f>
        <v>1778.234</v>
      </c>
      <c r="S60" s="2">
        <f>SUM('㈱塩釜:七ヶ浜'!S60)</f>
        <v>32</v>
      </c>
      <c r="T60" s="2">
        <f>SUM('㈱塩釜:七ヶ浜'!T60)</f>
        <v>5.5649</v>
      </c>
      <c r="U60" s="2">
        <f>SUM('㈱塩釜:七ヶ浜'!U60)</f>
        <v>857.842</v>
      </c>
      <c r="V60" s="2">
        <f>SUM('㈱塩釜:七ヶ浜'!V60)</f>
        <v>24</v>
      </c>
      <c r="W60" s="2">
        <f>SUM('㈱塩釜:七ヶ浜'!W60)</f>
        <v>55.6541</v>
      </c>
      <c r="X60" s="7">
        <f>SUM('㈱塩釜:七ヶ浜'!X60)</f>
        <v>10029.377</v>
      </c>
      <c r="Y60" s="2">
        <f>SUM('㈱塩釜:七ヶ浜'!Y60)</f>
        <v>28</v>
      </c>
      <c r="Z60" s="2">
        <f>SUM('㈱塩釜:七ヶ浜'!Z60)</f>
        <v>46.1185</v>
      </c>
      <c r="AA60" s="2">
        <f>SUM('㈱塩釜:七ヶ浜'!AA60)</f>
        <v>10376.714</v>
      </c>
      <c r="AB60" s="2">
        <f>SUM('㈱塩釜:七ヶ浜'!AB60)</f>
        <v>13</v>
      </c>
      <c r="AC60" s="2">
        <f>SUM('㈱塩釜:七ヶ浜'!AC60)</f>
        <v>75.7684</v>
      </c>
      <c r="AD60" s="2">
        <f>SUM('㈱塩釜:七ヶ浜'!AD60)</f>
        <v>10500.864</v>
      </c>
      <c r="AE60" s="2">
        <f>SUM('㈱塩釜:七ヶ浜'!AE60)</f>
        <v>59</v>
      </c>
      <c r="AF60" s="2">
        <f>SUM('㈱塩釜:七ヶ浜'!AF60)</f>
        <v>88.82459999999999</v>
      </c>
      <c r="AG60" s="2">
        <f>SUM('㈱塩釜:七ヶ浜'!AG60)</f>
        <v>21510.556</v>
      </c>
      <c r="AH60" s="2">
        <f>SUM('㈱塩釜:七ヶ浜'!AH60)</f>
        <v>75</v>
      </c>
      <c r="AI60" s="2">
        <f>SUM('㈱塩釜:七ヶ浜'!AI60)</f>
        <v>101.402</v>
      </c>
      <c r="AJ60" s="2">
        <f>SUM('㈱塩釜:七ヶ浜'!AJ60)</f>
        <v>29901.106</v>
      </c>
      <c r="AK60" s="2">
        <f>SUM('㈱塩釜:七ヶ浜'!AK60)</f>
        <v>107</v>
      </c>
      <c r="AL60" s="2">
        <f>SUM('㈱塩釜:七ヶ浜'!AL60)</f>
        <v>159.9247</v>
      </c>
      <c r="AM60" s="2">
        <f>SUM('㈱塩釜:七ヶ浜'!AM60)</f>
        <v>62906.348000000005</v>
      </c>
      <c r="AN60" s="2">
        <f>SUM('㈱塩釜:七ヶ浜'!AN60)</f>
        <v>578</v>
      </c>
      <c r="AO60" s="2">
        <f>SUM('㈱塩釜:七ヶ浜'!AO60)</f>
        <v>591.0343</v>
      </c>
      <c r="AP60" s="2">
        <f>SUM('㈱塩釜:七ヶ浜'!AP60)</f>
        <v>161843.405</v>
      </c>
      <c r="AQ60" s="429" t="s">
        <v>24</v>
      </c>
      <c r="AR60" s="40"/>
      <c r="AS60" s="56"/>
      <c r="AT60" s="24"/>
    </row>
    <row r="61" spans="1:46" ht="21.75" customHeight="1">
      <c r="A61" s="25" t="s">
        <v>0</v>
      </c>
      <c r="C61" s="73" t="s">
        <v>23</v>
      </c>
      <c r="D61" s="1">
        <f>SUM('㈱塩釜:七ヶ浜'!D61)</f>
        <v>3981</v>
      </c>
      <c r="E61" s="1">
        <f>SUM('㈱塩釜:七ヶ浜'!E61)</f>
        <v>4136.41168</v>
      </c>
      <c r="F61" s="1">
        <f>SUM('㈱塩釜:七ヶ浜'!F61)</f>
        <v>760633.6276294164</v>
      </c>
      <c r="G61" s="1">
        <f>SUM('㈱塩釜:七ヶ浜'!G61)</f>
        <v>3402</v>
      </c>
      <c r="H61" s="1">
        <f>SUM('㈱塩釜:七ヶ浜'!H61)</f>
        <v>3267.3314</v>
      </c>
      <c r="I61" s="1">
        <f>SUM('㈱塩釜:七ヶ浜'!I61)</f>
        <v>532898.6434791116</v>
      </c>
      <c r="J61" s="1">
        <f>SUM('㈱塩釜:七ヶ浜'!J61)</f>
        <v>4834</v>
      </c>
      <c r="K61" s="1">
        <f>SUM('㈱塩釜:七ヶ浜'!K61)</f>
        <v>11149.454700000002</v>
      </c>
      <c r="L61" s="1">
        <f>SUM('㈱塩釜:七ヶ浜'!L61)</f>
        <v>976730.5890129568</v>
      </c>
      <c r="M61" s="1">
        <f>SUM('㈱塩釜:七ヶ浜'!M61)</f>
        <v>5319</v>
      </c>
      <c r="N61" s="1">
        <f>SUM('㈱塩釜:七ヶ浜'!N61)</f>
        <v>10295.407259999998</v>
      </c>
      <c r="O61" s="1">
        <f>SUM('㈱塩釜:七ヶ浜'!O61)</f>
        <v>1201925.744192296</v>
      </c>
      <c r="P61" s="1">
        <f>SUM('㈱塩釜:七ヶ浜'!P61)</f>
        <v>6055</v>
      </c>
      <c r="Q61" s="1">
        <f>SUM('㈱塩釜:七ヶ浜'!Q61)</f>
        <v>12345.46059</v>
      </c>
      <c r="R61" s="1">
        <f>SUM('㈱塩釜:七ヶ浜'!R61)</f>
        <v>1558856.7135035556</v>
      </c>
      <c r="S61" s="1">
        <f>SUM('㈱塩釜:七ヶ浜'!S61)</f>
        <v>6316</v>
      </c>
      <c r="T61" s="1">
        <f>SUM('㈱塩釜:七ヶ浜'!T61)</f>
        <v>10545.68675</v>
      </c>
      <c r="U61" s="1">
        <f>SUM('㈱塩釜:七ヶ浜'!U61)</f>
        <v>1847880.6554085123</v>
      </c>
      <c r="V61" s="1">
        <f>SUM('㈱塩釜:七ヶ浜'!V61)</f>
        <v>6560</v>
      </c>
      <c r="W61" s="1">
        <f>SUM('㈱塩釜:七ヶ浜'!W61)</f>
        <v>10749.12406</v>
      </c>
      <c r="X61" s="6">
        <f>SUM('㈱塩釜:七ヶ浜'!X61)</f>
        <v>2731662.6346400594</v>
      </c>
      <c r="Y61" s="1">
        <f>SUM('㈱塩釜:七ヶ浜'!Y61)</f>
        <v>4982</v>
      </c>
      <c r="Z61" s="1">
        <f>SUM('㈱塩釜:七ヶ浜'!Z61)</f>
        <v>5971.2356</v>
      </c>
      <c r="AA61" s="1">
        <f>SUM('㈱塩釜:七ヶ浜'!AA61)</f>
        <v>1485508.7857915196</v>
      </c>
      <c r="AB61" s="1">
        <f>SUM('㈱塩釜:七ヶ浜'!AB61)</f>
        <v>4323</v>
      </c>
      <c r="AC61" s="1">
        <f>SUM('㈱塩釜:七ヶ浜'!AC61)</f>
        <v>6549.097000000001</v>
      </c>
      <c r="AD61" s="1">
        <f>SUM('㈱塩釜:七ヶ浜'!AD61)</f>
        <v>1419277.8284529964</v>
      </c>
      <c r="AE61" s="1">
        <f>SUM('㈱塩釜:七ヶ浜'!AE61)</f>
        <v>8762</v>
      </c>
      <c r="AF61" s="1">
        <f>SUM('㈱塩釜:七ヶ浜'!AF61)</f>
        <v>11573.78719</v>
      </c>
      <c r="AG61" s="1">
        <f>SUM('㈱塩釜:七ヶ浜'!AG61)</f>
        <v>2345092.5292394697</v>
      </c>
      <c r="AH61" s="1">
        <f>SUM('㈱塩釜:七ヶ浜'!AH61)</f>
        <v>11710</v>
      </c>
      <c r="AI61" s="1">
        <f>SUM('㈱塩釜:七ヶ浜'!AI61)</f>
        <v>11039.606260000002</v>
      </c>
      <c r="AJ61" s="1">
        <f>SUM('㈱塩釜:七ヶ浜'!AJ61)</f>
        <v>2355692.20063694</v>
      </c>
      <c r="AK61" s="1">
        <f>SUM('㈱塩釜:七ヶ浜'!AK61)</f>
        <v>6421</v>
      </c>
      <c r="AL61" s="1">
        <f>SUM('㈱塩釜:七ヶ浜'!AL61)</f>
        <v>5566.83655</v>
      </c>
      <c r="AM61" s="1">
        <f>SUM('㈱塩釜:七ヶ浜'!AM61)</f>
        <v>1438965.4788117313</v>
      </c>
      <c r="AN61" s="1">
        <f>SUM('㈱塩釜:七ヶ浜'!AN61)</f>
        <v>72665</v>
      </c>
      <c r="AO61" s="1">
        <f>SUM('㈱塩釜:七ヶ浜'!AO61)</f>
        <v>103189.43904</v>
      </c>
      <c r="AP61" s="1">
        <f>SUM('㈱塩釜:七ヶ浜'!AP61)</f>
        <v>18655125.430798564</v>
      </c>
      <c r="AQ61" s="395" t="s">
        <v>23</v>
      </c>
      <c r="AR61" s="65"/>
      <c r="AS61" s="49" t="s">
        <v>0</v>
      </c>
      <c r="AT61" s="24"/>
    </row>
    <row r="62" spans="1:46" ht="21.75" customHeight="1">
      <c r="A62" s="492" t="s">
        <v>91</v>
      </c>
      <c r="B62" s="493" t="s">
        <v>64</v>
      </c>
      <c r="C62" s="73" t="s">
        <v>63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6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63" t="s">
        <v>63</v>
      </c>
      <c r="AR62" s="490" t="s">
        <v>98</v>
      </c>
      <c r="AS62" s="491"/>
      <c r="AT62" s="24"/>
    </row>
    <row r="63" spans="1:46" ht="21.75" customHeight="1">
      <c r="A63" s="39"/>
      <c r="B63" s="40"/>
      <c r="C63" s="74" t="s">
        <v>24</v>
      </c>
      <c r="D63" s="2">
        <f>SUM('㈱塩釜:七ヶ浜'!D63)</f>
        <v>165</v>
      </c>
      <c r="E63" s="2">
        <f>SUM('㈱塩釜:七ヶ浜'!E63)</f>
        <v>1266.8107</v>
      </c>
      <c r="F63" s="2">
        <f>SUM('㈱塩釜:七ヶ浜'!F63)</f>
        <v>351407.9070552833</v>
      </c>
      <c r="G63" s="2">
        <f>SUM('㈱塩釜:七ヶ浜'!G63)</f>
        <v>103</v>
      </c>
      <c r="H63" s="2">
        <f>SUM('㈱塩釜:七ヶ浜'!H63)</f>
        <v>1086.8015</v>
      </c>
      <c r="I63" s="2">
        <f>SUM('㈱塩釜:七ヶ浜'!I63)</f>
        <v>292286.7938453075</v>
      </c>
      <c r="J63" s="2">
        <f>SUM('㈱塩釜:七ヶ浜'!J63)</f>
        <v>43</v>
      </c>
      <c r="K63" s="2">
        <f>SUM('㈱塩釜:七ヶ浜'!K63)</f>
        <v>616.2464</v>
      </c>
      <c r="L63" s="2">
        <f>SUM('㈱塩釜:七ヶ浜'!L63)</f>
        <v>282238.97094491543</v>
      </c>
      <c r="M63" s="2">
        <f>SUM('㈱塩釜:七ヶ浜'!M63)</f>
        <v>57</v>
      </c>
      <c r="N63" s="2">
        <f>SUM('㈱塩釜:七ヶ浜'!N63)</f>
        <v>639.2577</v>
      </c>
      <c r="O63" s="2">
        <f>SUM('㈱塩釜:七ヶ浜'!O63)</f>
        <v>259428.34977050472</v>
      </c>
      <c r="P63" s="2">
        <f>SUM('㈱塩釜:七ヶ浜'!P63)</f>
        <v>106</v>
      </c>
      <c r="Q63" s="2">
        <f>SUM('㈱塩釜:七ヶ浜'!Q63)</f>
        <v>2205.4105</v>
      </c>
      <c r="R63" s="2">
        <f>SUM('㈱塩釜:七ヶ浜'!R63)</f>
        <v>445115.0293503775</v>
      </c>
      <c r="S63" s="2">
        <f>SUM('㈱塩釜:七ヶ浜'!S63)</f>
        <v>248</v>
      </c>
      <c r="T63" s="2">
        <f>SUM('㈱塩釜:七ヶ浜'!T63)</f>
        <v>13133.493900000001</v>
      </c>
      <c r="U63" s="2">
        <f>SUM('㈱塩釜:七ヶ浜'!U63)</f>
        <v>1983713.0389436618</v>
      </c>
      <c r="V63" s="2">
        <f>SUM('㈱塩釜:七ヶ浜'!V63)</f>
        <v>407</v>
      </c>
      <c r="W63" s="2">
        <f>SUM('㈱塩釜:七ヶ浜'!W63)</f>
        <v>17969.191600000002</v>
      </c>
      <c r="X63" s="7">
        <f>SUM('㈱塩釜:七ヶ浜'!X63)</f>
        <v>3798983.9488200373</v>
      </c>
      <c r="Y63" s="2">
        <f>SUM('㈱塩釜:七ヶ浜'!Y63)</f>
        <v>430</v>
      </c>
      <c r="Z63" s="2">
        <f>SUM('㈱塩釜:七ヶ浜'!Z63)</f>
        <v>8118.7739</v>
      </c>
      <c r="AA63" s="2">
        <f>SUM('㈱塩釜:七ヶ浜'!AA63)</f>
        <v>2656782.430676969</v>
      </c>
      <c r="AB63" s="2">
        <f>SUM('㈱塩釜:七ヶ浜'!AB63)</f>
        <v>426</v>
      </c>
      <c r="AC63" s="2">
        <f>SUM('㈱塩釜:七ヶ浜'!AC63)</f>
        <v>9765.563300000002</v>
      </c>
      <c r="AD63" s="2">
        <f>SUM('㈱塩釜:七ヶ浜'!AD63)</f>
        <v>2970487.338514356</v>
      </c>
      <c r="AE63" s="2">
        <f>SUM('㈱塩釜:七ヶ浜'!AE63)</f>
        <v>582</v>
      </c>
      <c r="AF63" s="2">
        <f>SUM('㈱塩釜:七ヶ浜'!AF63)</f>
        <v>18959.7056</v>
      </c>
      <c r="AG63" s="2">
        <f>SUM('㈱塩釜:七ヶ浜'!AG63)</f>
        <v>4249023.412902901</v>
      </c>
      <c r="AH63" s="2">
        <f>SUM('㈱塩釜:七ヶ浜'!AH63)</f>
        <v>501</v>
      </c>
      <c r="AI63" s="2">
        <f>SUM('㈱塩釜:七ヶ浜'!AI63)</f>
        <v>13835.445099999997</v>
      </c>
      <c r="AJ63" s="2">
        <f>SUM('㈱塩釜:七ヶ浜'!AJ63)</f>
        <v>2937075.6670658914</v>
      </c>
      <c r="AK63" s="2">
        <f>SUM('㈱塩釜:七ヶ浜'!AK63)</f>
        <v>256</v>
      </c>
      <c r="AL63" s="2">
        <f>SUM('㈱塩釜:七ヶ浜'!AL63)</f>
        <v>5709.462200000001</v>
      </c>
      <c r="AM63" s="2">
        <f>SUM('㈱塩釜:七ヶ浜'!AM63)</f>
        <v>1398761.9357713996</v>
      </c>
      <c r="AN63" s="8">
        <f>SUM('㈱塩釜:七ヶ浜'!AN63)</f>
        <v>3324</v>
      </c>
      <c r="AO63" s="2">
        <f>SUM('㈱塩釜:七ヶ浜'!AO63)</f>
        <v>93306.16240000002</v>
      </c>
      <c r="AP63" s="2">
        <f>SUM('㈱塩釜:七ヶ浜'!AP63)</f>
        <v>21625304.8236616</v>
      </c>
      <c r="AQ63" s="429" t="s">
        <v>24</v>
      </c>
      <c r="AR63" s="44"/>
      <c r="AS63" s="56"/>
      <c r="AT63" s="24"/>
    </row>
    <row r="64" spans="1:46" ht="21.75" customHeight="1">
      <c r="A64" s="50" t="s">
        <v>65</v>
      </c>
      <c r="B64" s="488" t="s">
        <v>66</v>
      </c>
      <c r="C64" s="73" t="s">
        <v>23</v>
      </c>
      <c r="D64" s="1">
        <f>SUM('㈱塩釜:七ヶ浜'!D64)</f>
        <v>1935</v>
      </c>
      <c r="E64" s="1">
        <f>SUM('㈱塩釜:七ヶ浜'!E64)</f>
        <v>752.03606</v>
      </c>
      <c r="F64" s="1">
        <f>SUM('㈱塩釜:七ヶ浜'!F64)</f>
        <v>200953.41499999998</v>
      </c>
      <c r="G64" s="1">
        <f>SUM('㈱塩釜:七ヶ浜'!G64)</f>
        <v>1875</v>
      </c>
      <c r="H64" s="1">
        <f>SUM('㈱塩釜:七ヶ浜'!H64)</f>
        <v>206.58955</v>
      </c>
      <c r="I64" s="1">
        <f>SUM('㈱塩釜:七ヶ浜'!I64)</f>
        <v>149523.059</v>
      </c>
      <c r="J64" s="1">
        <f>SUM('㈱塩釜:七ヶ浜'!J64)</f>
        <v>2439</v>
      </c>
      <c r="K64" s="1">
        <f>SUM('㈱塩釜:七ヶ浜'!K64)</f>
        <v>415.71645000000007</v>
      </c>
      <c r="L64" s="1">
        <f>SUM('㈱塩釜:七ヶ浜'!L64)</f>
        <v>194390.71800000002</v>
      </c>
      <c r="M64" s="1">
        <f>SUM('㈱塩釜:七ヶ浜'!M64)</f>
        <v>2663</v>
      </c>
      <c r="N64" s="1">
        <f>SUM('㈱塩釜:七ヶ浜'!N64)</f>
        <v>1350.0355700000002</v>
      </c>
      <c r="O64" s="1">
        <f>SUM('㈱塩釜:七ヶ浜'!O64)</f>
        <v>484370.6919999999</v>
      </c>
      <c r="P64" s="1">
        <f>SUM('㈱塩釜:七ヶ浜'!P64)</f>
        <v>3518</v>
      </c>
      <c r="Q64" s="1">
        <f>SUM('㈱塩釜:七ヶ浜'!Q64)</f>
        <v>1300.09418</v>
      </c>
      <c r="R64" s="1">
        <f>SUM('㈱塩釜:七ヶ浜'!R64)</f>
        <v>405640.02</v>
      </c>
      <c r="S64" s="1">
        <f>SUM('㈱塩釜:七ヶ浜'!S64)</f>
        <v>4117</v>
      </c>
      <c r="T64" s="1">
        <f>SUM('㈱塩釜:七ヶ浜'!T64)</f>
        <v>2927.6219499999997</v>
      </c>
      <c r="U64" s="1">
        <f>SUM('㈱塩釜:七ヶ浜'!U64)</f>
        <v>802906.8349999998</v>
      </c>
      <c r="V64" s="1">
        <f>SUM('㈱塩釜:七ヶ浜'!V64)</f>
        <v>3546</v>
      </c>
      <c r="W64" s="1">
        <f>SUM('㈱塩釜:七ヶ浜'!W64)</f>
        <v>3903.2241499999996</v>
      </c>
      <c r="X64" s="6">
        <f>SUM('㈱塩釜:七ヶ浜'!X64)</f>
        <v>1307968.6560000002</v>
      </c>
      <c r="Y64" s="1">
        <f>SUM('㈱塩釜:七ヶ浜'!Y64)</f>
        <v>2433</v>
      </c>
      <c r="Z64" s="1">
        <f>SUM('㈱塩釜:七ヶ浜'!Z64)</f>
        <v>1058.5520000000001</v>
      </c>
      <c r="AA64" s="1">
        <f>SUM('㈱塩釜:七ヶ浜'!AA64)</f>
        <v>461184.38300000003</v>
      </c>
      <c r="AB64" s="1">
        <f>SUM('㈱塩釜:七ヶ浜'!AB64)</f>
        <v>1944</v>
      </c>
      <c r="AC64" s="1">
        <f>SUM('㈱塩釜:七ヶ浜'!AC64)</f>
        <v>2136.57225</v>
      </c>
      <c r="AD64" s="1">
        <f>SUM('㈱塩釜:七ヶ浜'!AD64)</f>
        <v>489336.048</v>
      </c>
      <c r="AE64" s="1">
        <f>SUM('㈱塩釜:七ヶ浜'!AE64)</f>
        <v>3160</v>
      </c>
      <c r="AF64" s="1">
        <f>SUM('㈱塩釜:七ヶ浜'!AF64)</f>
        <v>1556.85555</v>
      </c>
      <c r="AG64" s="1">
        <f>SUM('㈱塩釜:七ヶ浜'!AG64)</f>
        <v>479293.004</v>
      </c>
      <c r="AH64" s="1">
        <f>SUM('㈱塩釜:七ヶ浜'!AH64)</f>
        <v>3696</v>
      </c>
      <c r="AI64" s="1">
        <f>SUM('㈱塩釜:七ヶ浜'!AI64)</f>
        <v>2449.90655</v>
      </c>
      <c r="AJ64" s="1">
        <f>SUM('㈱塩釜:七ヶ浜'!AJ64)</f>
        <v>548359.1950000001</v>
      </c>
      <c r="AK64" s="1">
        <f>SUM('㈱塩釜:七ヶ浜'!AK64)</f>
        <v>2762</v>
      </c>
      <c r="AL64" s="1">
        <f>SUM('㈱塩釜:七ヶ浜'!AL64)</f>
        <v>1693.8094</v>
      </c>
      <c r="AM64" s="1">
        <f>SUM('㈱塩釜:七ヶ浜'!AM64)</f>
        <v>505444.56</v>
      </c>
      <c r="AN64" s="9">
        <f>SUM('㈱塩釜:七ヶ浜'!AN64)</f>
        <v>33473</v>
      </c>
      <c r="AO64" s="9">
        <f>SUM('㈱塩釜:七ヶ浜'!AO64)</f>
        <v>19751.013659999997</v>
      </c>
      <c r="AP64" s="1">
        <f>SUM('㈱塩釜:七ヶ浜'!AP64)</f>
        <v>6029370.585</v>
      </c>
      <c r="AQ64" s="430" t="s">
        <v>23</v>
      </c>
      <c r="AR64" s="488" t="s">
        <v>66</v>
      </c>
      <c r="AS64" s="66" t="s">
        <v>65</v>
      </c>
      <c r="AT64" s="24"/>
    </row>
    <row r="65" spans="1:46" ht="21.75" customHeight="1">
      <c r="A65" s="50"/>
      <c r="B65" s="489"/>
      <c r="C65" s="74" t="s">
        <v>24</v>
      </c>
      <c r="D65" s="2">
        <f>SUM('㈱塩釜:七ヶ浜'!D65)</f>
        <v>487</v>
      </c>
      <c r="E65" s="2">
        <f>SUM('㈱塩釜:七ヶ浜'!E65)</f>
        <v>151.7903</v>
      </c>
      <c r="F65" s="2">
        <f>SUM('㈱塩釜:七ヶ浜'!F65)</f>
        <v>73049.49931530035</v>
      </c>
      <c r="G65" s="2">
        <f>SUM('㈱塩釜:七ヶ浜'!G65)</f>
        <v>512</v>
      </c>
      <c r="H65" s="2">
        <f>SUM('㈱塩釜:七ヶ浜'!H65)</f>
        <v>172.91478</v>
      </c>
      <c r="I65" s="2">
        <f>SUM('㈱塩釜:七ヶ浜'!I65)</f>
        <v>70870.17167558083</v>
      </c>
      <c r="J65" s="2">
        <f>SUM('㈱塩釜:七ヶ浜'!J65)</f>
        <v>622</v>
      </c>
      <c r="K65" s="2">
        <f>SUM('㈱塩釜:七ヶ浜'!K65)</f>
        <v>353.104</v>
      </c>
      <c r="L65" s="2">
        <f>SUM('㈱塩釜:七ヶ浜'!L65)</f>
        <v>95621.56904212783</v>
      </c>
      <c r="M65" s="2">
        <f>SUM('㈱塩釜:七ヶ浜'!M65)</f>
        <v>572</v>
      </c>
      <c r="N65" s="2">
        <f>SUM('㈱塩釜:七ヶ浜'!N65)</f>
        <v>794.4766999999999</v>
      </c>
      <c r="O65" s="2">
        <f>SUM('㈱塩釜:七ヶ浜'!O65)</f>
        <v>300626.29203719954</v>
      </c>
      <c r="P65" s="2">
        <f>SUM('㈱塩釜:七ヶ浜'!P65)</f>
        <v>564</v>
      </c>
      <c r="Q65" s="2">
        <f>SUM('㈱塩釜:七ヶ浜'!Q65)</f>
        <v>644.94634</v>
      </c>
      <c r="R65" s="2">
        <f>SUM('㈱塩釜:七ヶ浜'!R65)</f>
        <v>311114.24014606717</v>
      </c>
      <c r="S65" s="2">
        <f>SUM('㈱塩釜:七ヶ浜'!S65)</f>
        <v>538</v>
      </c>
      <c r="T65" s="2">
        <f>SUM('㈱塩釜:七ヶ浜'!T65)</f>
        <v>1085.19846</v>
      </c>
      <c r="U65" s="2">
        <f>SUM('㈱塩釜:七ヶ浜'!U65)</f>
        <v>421392.9166478258</v>
      </c>
      <c r="V65" s="2">
        <f>SUM('㈱塩釜:七ヶ浜'!V65)</f>
        <v>581</v>
      </c>
      <c r="W65" s="2">
        <f>SUM('㈱塩釜:七ヶ浜'!W65)</f>
        <v>58.95334999999999</v>
      </c>
      <c r="X65" s="7">
        <f>SUM('㈱塩釜:七ヶ浜'!X65)</f>
        <v>80267.54553990318</v>
      </c>
      <c r="Y65" s="2">
        <f>SUM('㈱塩釜:七ヶ浜'!Y65)</f>
        <v>528</v>
      </c>
      <c r="Z65" s="2">
        <f>SUM('㈱塩釜:七ヶ浜'!Z65)</f>
        <v>62.109500000000004</v>
      </c>
      <c r="AA65" s="2">
        <f>SUM('㈱塩釜:七ヶ浜'!AA65)</f>
        <v>87899.43153151216</v>
      </c>
      <c r="AB65" s="2">
        <f>SUM('㈱塩釜:七ヶ浜'!AB65)</f>
        <v>529</v>
      </c>
      <c r="AC65" s="2">
        <f>SUM('㈱塩釜:七ヶ浜'!AC65)</f>
        <v>1490.0324</v>
      </c>
      <c r="AD65" s="2">
        <f>SUM('㈱塩釜:七ヶ浜'!AD65)</f>
        <v>418814.2950326473</v>
      </c>
      <c r="AE65" s="2">
        <f>SUM('㈱塩釜:七ヶ浜'!AE65)</f>
        <v>502</v>
      </c>
      <c r="AF65" s="2">
        <f>SUM('㈱塩釜:七ヶ浜'!AF65)</f>
        <v>954.9926</v>
      </c>
      <c r="AG65" s="2">
        <f>SUM('㈱塩釜:七ヶ浜'!AG65)</f>
        <v>276405.3848576287</v>
      </c>
      <c r="AH65" s="2">
        <f>SUM('㈱塩釜:七ヶ浜'!AH65)</f>
        <v>445</v>
      </c>
      <c r="AI65" s="2">
        <f>SUM('㈱塩釜:七ヶ浜'!AI65)</f>
        <v>340.8121</v>
      </c>
      <c r="AJ65" s="2">
        <f>SUM('㈱塩釜:七ヶ浜'!AJ65)</f>
        <v>94116.23929716801</v>
      </c>
      <c r="AK65" s="2">
        <f>SUM('㈱塩釜:七ヶ浜'!AK65)</f>
        <v>618</v>
      </c>
      <c r="AL65" s="2">
        <f>SUM('㈱塩釜:七ヶ浜'!AL65)</f>
        <v>1343.39642</v>
      </c>
      <c r="AM65" s="2">
        <f>SUM('㈱塩釜:七ヶ浜'!AM65)</f>
        <v>491707.5734168691</v>
      </c>
      <c r="AN65" s="2">
        <f>SUM('㈱塩釜:七ヶ浜'!AN65)</f>
        <v>6498</v>
      </c>
      <c r="AO65" s="2">
        <f>SUM('㈱塩釜:七ヶ浜'!AO65)</f>
        <v>7452.726950000001</v>
      </c>
      <c r="AP65" s="2">
        <f>SUM('㈱塩釜:七ヶ浜'!AP65)</f>
        <v>2721885.1585398302</v>
      </c>
      <c r="AQ65" s="52" t="s">
        <v>24</v>
      </c>
      <c r="AR65" s="489"/>
      <c r="AS65" s="49"/>
      <c r="AT65" s="24"/>
    </row>
    <row r="66" spans="1:46" ht="21.75" customHeight="1">
      <c r="A66" s="50" t="s">
        <v>67</v>
      </c>
      <c r="B66" s="488" t="s">
        <v>68</v>
      </c>
      <c r="C66" s="73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48" t="s">
        <v>23</v>
      </c>
      <c r="AR66" s="488" t="s">
        <v>68</v>
      </c>
      <c r="AS66" s="49" t="s">
        <v>67</v>
      </c>
      <c r="AT66" s="24"/>
    </row>
    <row r="67" spans="1:46" ht="21.75" customHeight="1">
      <c r="A67" s="54" t="s">
        <v>49</v>
      </c>
      <c r="B67" s="489"/>
      <c r="C67" s="74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427" t="s">
        <v>24</v>
      </c>
      <c r="AR67" s="489"/>
      <c r="AS67" s="56" t="s">
        <v>49</v>
      </c>
      <c r="AT67" s="24"/>
    </row>
    <row r="68" spans="1:46" ht="21.75" customHeight="1">
      <c r="A68" s="476" t="s">
        <v>92</v>
      </c>
      <c r="B68" s="477"/>
      <c r="C68" s="73" t="s">
        <v>23</v>
      </c>
      <c r="D68" s="1">
        <f>SUM('㈱塩釜:七ヶ浜'!D68)</f>
        <v>5916</v>
      </c>
      <c r="E68" s="1">
        <f>SUM('㈱塩釜:七ヶ浜'!E68)</f>
        <v>4888.44774</v>
      </c>
      <c r="F68" s="1">
        <f>SUM('㈱塩釜:七ヶ浜'!F68)</f>
        <v>961587.0426294163</v>
      </c>
      <c r="G68" s="1">
        <f>SUM('㈱塩釜:七ヶ浜'!G68)</f>
        <v>5277</v>
      </c>
      <c r="H68" s="1">
        <f>SUM('㈱塩釜:七ヶ浜'!H68)</f>
        <v>3473.9209500000006</v>
      </c>
      <c r="I68" s="1">
        <f>SUM('㈱塩釜:七ヶ浜'!I68)</f>
        <v>682421.7024791117</v>
      </c>
      <c r="J68" s="1">
        <f>SUM('㈱塩釜:七ヶ浜'!J68)</f>
        <v>7273</v>
      </c>
      <c r="K68" s="1">
        <f>SUM('㈱塩釜:七ヶ浜'!K68)</f>
        <v>11565.171150000002</v>
      </c>
      <c r="L68" s="1">
        <f>SUM('㈱塩釜:七ヶ浜'!L68)</f>
        <v>1171121.3070129566</v>
      </c>
      <c r="M68" s="1">
        <f>SUM('㈱塩釜:七ヶ浜'!M68)</f>
        <v>7982</v>
      </c>
      <c r="N68" s="1">
        <f>SUM('㈱塩釜:七ヶ浜'!N68)</f>
        <v>11645.442829999998</v>
      </c>
      <c r="O68" s="1">
        <f>SUM('㈱塩釜:七ヶ浜'!O68)</f>
        <v>1686296.436192296</v>
      </c>
      <c r="P68" s="1">
        <f>SUM('㈱塩釜:七ヶ浜'!P68)</f>
        <v>9573</v>
      </c>
      <c r="Q68" s="1">
        <f>SUM('㈱塩釜:七ヶ浜'!Q68)</f>
        <v>13645.554769999999</v>
      </c>
      <c r="R68" s="1">
        <f>SUM('㈱塩釜:七ヶ浜'!R68)</f>
        <v>1964496.7335035554</v>
      </c>
      <c r="S68" s="1">
        <f>SUM('㈱塩釜:七ヶ浜'!S68)</f>
        <v>10433</v>
      </c>
      <c r="T68" s="1">
        <f>SUM('㈱塩釜:七ヶ浜'!T68)</f>
        <v>13473.308700000001</v>
      </c>
      <c r="U68" s="1">
        <f>SUM('㈱塩釜:七ヶ浜'!U68)</f>
        <v>2650787.490408512</v>
      </c>
      <c r="V68" s="1">
        <f>SUM('㈱塩釜:七ヶ浜'!V68)</f>
        <v>10106</v>
      </c>
      <c r="W68" s="1">
        <f>SUM('㈱塩釜:七ヶ浜'!W68)</f>
        <v>14652.348209999998</v>
      </c>
      <c r="X68" s="6">
        <f>SUM('㈱塩釜:七ヶ浜'!X68)</f>
        <v>4039631.2906400594</v>
      </c>
      <c r="Y68" s="1">
        <f>SUM('㈱塩釜:七ヶ浜'!Y68)</f>
        <v>7415</v>
      </c>
      <c r="Z68" s="1">
        <f>SUM('㈱塩釜:七ヶ浜'!Z68)</f>
        <v>7029.7876</v>
      </c>
      <c r="AA68" s="1">
        <f>SUM('㈱塩釜:七ヶ浜'!AA68)</f>
        <v>1946693.1687915197</v>
      </c>
      <c r="AB68" s="1">
        <f>SUM('㈱塩釜:七ヶ浜'!AB68)</f>
        <v>6267</v>
      </c>
      <c r="AC68" s="1">
        <f>SUM('㈱塩釜:七ヶ浜'!AC68)</f>
        <v>8685.669249999997</v>
      </c>
      <c r="AD68" s="1">
        <f>SUM('㈱塩釜:七ヶ浜'!AD68)</f>
        <v>1908613.8764529964</v>
      </c>
      <c r="AE68" s="1">
        <f>SUM('㈱塩釜:七ヶ浜'!AE68)</f>
        <v>11922</v>
      </c>
      <c r="AF68" s="1">
        <f>SUM('㈱塩釜:七ヶ浜'!AF68)</f>
        <v>13130.64274</v>
      </c>
      <c r="AG68" s="1">
        <f>SUM('㈱塩釜:七ヶ浜'!AG68)</f>
        <v>2824385.53323947</v>
      </c>
      <c r="AH68" s="1">
        <f>SUM('㈱塩釜:七ヶ浜'!AH68)</f>
        <v>15406</v>
      </c>
      <c r="AI68" s="1">
        <f>SUM('㈱塩釜:七ヶ浜'!AI68)</f>
        <v>13489.512810000002</v>
      </c>
      <c r="AJ68" s="1">
        <f>SUM('㈱塩釜:七ヶ浜'!AJ68)</f>
        <v>2904051.39563694</v>
      </c>
      <c r="AK68" s="1">
        <f>SUM('㈱塩釜:七ヶ浜'!AK68)</f>
        <v>9183</v>
      </c>
      <c r="AL68" s="1">
        <f>SUM('㈱塩釜:七ヶ浜'!AL68)</f>
        <v>7260.64595</v>
      </c>
      <c r="AM68" s="1">
        <f>SUM('㈱塩釜:七ヶ浜'!AM68)</f>
        <v>1944410.0388117312</v>
      </c>
      <c r="AN68" s="9">
        <f>SUM('㈱塩釜:七ヶ浜'!AN68)</f>
        <v>106138</v>
      </c>
      <c r="AO68" s="1">
        <f>SUM('㈱塩釜:七ヶ浜'!AO68)</f>
        <v>122940.45269999998</v>
      </c>
      <c r="AP68" s="1">
        <f>SUM('㈱塩釜:七ヶ浜'!AP68)</f>
        <v>24684496.01579856</v>
      </c>
      <c r="AQ68" s="428" t="s">
        <v>23</v>
      </c>
      <c r="AR68" s="484" t="s">
        <v>76</v>
      </c>
      <c r="AS68" s="485"/>
      <c r="AT68" s="24"/>
    </row>
    <row r="69" spans="1:46" ht="21.75" customHeight="1">
      <c r="A69" s="478"/>
      <c r="B69" s="479"/>
      <c r="C69" s="74" t="s">
        <v>24</v>
      </c>
      <c r="D69" s="2">
        <f>SUM('㈱塩釜:七ヶ浜'!D69)</f>
        <v>652</v>
      </c>
      <c r="E69" s="2">
        <f>SUM('㈱塩釜:七ヶ浜'!E69)</f>
        <v>1418.601</v>
      </c>
      <c r="F69" s="2">
        <f>SUM('㈱塩釜:七ヶ浜'!F69)</f>
        <v>424457.40637058363</v>
      </c>
      <c r="G69" s="2">
        <f>SUM('㈱塩釜:七ヶ浜'!G69)</f>
        <v>615</v>
      </c>
      <c r="H69" s="2">
        <f>SUM('㈱塩釜:七ヶ浜'!H69)</f>
        <v>1259.7162799999999</v>
      </c>
      <c r="I69" s="2">
        <f>SUM('㈱塩釜:七ヶ浜'!I69)</f>
        <v>363156.96552088833</v>
      </c>
      <c r="J69" s="2">
        <f>SUM('㈱塩釜:七ヶ浜'!J69)</f>
        <v>665</v>
      </c>
      <c r="K69" s="2">
        <f>SUM('㈱塩釜:七ヶ浜'!K69)</f>
        <v>969.3504</v>
      </c>
      <c r="L69" s="2">
        <f>SUM('㈱塩釜:七ヶ浜'!L69)</f>
        <v>377860.53998704324</v>
      </c>
      <c r="M69" s="2">
        <f>SUM('㈱塩釜:七ヶ浜'!M69)</f>
        <v>629</v>
      </c>
      <c r="N69" s="2">
        <f>SUM('㈱塩釜:七ヶ浜'!N69)</f>
        <v>1433.7344</v>
      </c>
      <c r="O69" s="2">
        <f>SUM('㈱塩釜:七ヶ浜'!O69)</f>
        <v>560054.6418077043</v>
      </c>
      <c r="P69" s="2">
        <f>SUM('㈱塩釜:七ヶ浜'!P69)</f>
        <v>670</v>
      </c>
      <c r="Q69" s="2">
        <f>SUM('㈱塩釜:七ヶ浜'!Q69)</f>
        <v>2850.35684</v>
      </c>
      <c r="R69" s="2">
        <f>SUM('㈱塩釜:七ヶ浜'!R69)</f>
        <v>756229.2694964448</v>
      </c>
      <c r="S69" s="2">
        <f>SUM('㈱塩釜:七ヶ浜'!S69)</f>
        <v>786</v>
      </c>
      <c r="T69" s="2">
        <f>SUM('㈱塩釜:七ヶ浜'!T69)</f>
        <v>14218.692360000001</v>
      </c>
      <c r="U69" s="2">
        <f>SUM('㈱塩釜:七ヶ浜'!U69)</f>
        <v>2405105.955591487</v>
      </c>
      <c r="V69" s="2">
        <f>SUM('㈱塩釜:七ヶ浜'!V69)</f>
        <v>988</v>
      </c>
      <c r="W69" s="2">
        <f>SUM('㈱塩釜:七ヶ浜'!W69)</f>
        <v>18028.14495</v>
      </c>
      <c r="X69" s="7">
        <f>SUM('㈱塩釜:七ヶ浜'!X69)</f>
        <v>3879251.4943599403</v>
      </c>
      <c r="Y69" s="2">
        <f>SUM('㈱塩釜:七ヶ浜'!Y69)</f>
        <v>958</v>
      </c>
      <c r="Z69" s="2">
        <f>SUM('㈱塩釜:七ヶ浜'!Z69)</f>
        <v>8180.8834</v>
      </c>
      <c r="AA69" s="2">
        <f>SUM('㈱塩釜:七ヶ浜'!AA69)</f>
        <v>2744681.8622084805</v>
      </c>
      <c r="AB69" s="2">
        <f>SUM('㈱塩釜:七ヶ浜'!AB69)</f>
        <v>955</v>
      </c>
      <c r="AC69" s="2">
        <f>SUM('㈱塩釜:七ヶ浜'!AC69)</f>
        <v>11255.5957</v>
      </c>
      <c r="AD69" s="2">
        <f>SUM('㈱塩釜:七ヶ浜'!AD69)</f>
        <v>3389301.6335470034</v>
      </c>
      <c r="AE69" s="2">
        <f>SUM('㈱塩釜:七ヶ浜'!AE69)</f>
        <v>1084</v>
      </c>
      <c r="AF69" s="2">
        <f>SUM('㈱塩釜:七ヶ浜'!AF69)</f>
        <v>19914.6982</v>
      </c>
      <c r="AG69" s="2">
        <f>SUM('㈱塩釜:七ヶ浜'!AG69)</f>
        <v>4525428.797760529</v>
      </c>
      <c r="AH69" s="2">
        <f>SUM('㈱塩釜:七ヶ浜'!AH69)</f>
        <v>946</v>
      </c>
      <c r="AI69" s="2">
        <f>SUM('㈱塩釜:七ヶ浜'!AI69)</f>
        <v>14176.2572</v>
      </c>
      <c r="AJ69" s="2">
        <f>SUM('㈱塩釜:七ヶ浜'!AJ69)</f>
        <v>3031191.9063630598</v>
      </c>
      <c r="AK69" s="2">
        <f>SUM('㈱塩釜:七ヶ浜'!AK69)</f>
        <v>874</v>
      </c>
      <c r="AL69" s="2">
        <f>SUM('㈱塩釜:七ヶ浜'!AL69)</f>
        <v>7052.85862</v>
      </c>
      <c r="AM69" s="2">
        <f>SUM('㈱塩釜:七ヶ浜'!AM69)</f>
        <v>1890469.5091882688</v>
      </c>
      <c r="AN69" s="8">
        <f>SUM('㈱塩釜:七ヶ浜'!AN69)</f>
        <v>9822</v>
      </c>
      <c r="AO69" s="2">
        <f>SUM('㈱塩釜:七ヶ浜'!AO69)</f>
        <v>100758.88935</v>
      </c>
      <c r="AP69" s="2">
        <f>SUM('㈱塩釜:七ヶ浜'!AP69)</f>
        <v>24347189.982201435</v>
      </c>
      <c r="AQ69" s="61" t="s">
        <v>24</v>
      </c>
      <c r="AR69" s="486"/>
      <c r="AS69" s="487"/>
      <c r="AT69" s="24"/>
    </row>
    <row r="70" spans="1:46" ht="21.75" customHeight="1" thickBot="1">
      <c r="A70" s="480" t="s">
        <v>94</v>
      </c>
      <c r="B70" s="481" t="s">
        <v>69</v>
      </c>
      <c r="C70" s="20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0"/>
      <c r="Q70" s="11"/>
      <c r="R70" s="11"/>
      <c r="S70" s="10"/>
      <c r="T70" s="11"/>
      <c r="U70" s="11"/>
      <c r="V70" s="10"/>
      <c r="W70" s="11"/>
      <c r="X70" s="12"/>
      <c r="Y70" s="10"/>
      <c r="Z70" s="11"/>
      <c r="AA70" s="11"/>
      <c r="AB70" s="10"/>
      <c r="AC70" s="11"/>
      <c r="AD70" s="11"/>
      <c r="AE70" s="10"/>
      <c r="AF70" s="11"/>
      <c r="AG70" s="11"/>
      <c r="AH70" s="10"/>
      <c r="AI70" s="11"/>
      <c r="AJ70" s="11"/>
      <c r="AK70" s="10"/>
      <c r="AL70" s="11"/>
      <c r="AM70" s="11"/>
      <c r="AN70" s="11"/>
      <c r="AO70" s="11"/>
      <c r="AP70" s="11"/>
      <c r="AQ70" s="470" t="s">
        <v>94</v>
      </c>
      <c r="AR70" s="471" t="s">
        <v>69</v>
      </c>
      <c r="AS70" s="472"/>
      <c r="AT70" s="24"/>
    </row>
    <row r="71" spans="1:46" ht="21.75" customHeight="1" thickBot="1">
      <c r="A71" s="482" t="s">
        <v>96</v>
      </c>
      <c r="B71" s="483" t="s">
        <v>70</v>
      </c>
      <c r="C71" s="20"/>
      <c r="D71" s="10">
        <f>SUM('㈱塩釜:七ヶ浜'!D71)</f>
        <v>6568</v>
      </c>
      <c r="E71" s="11">
        <f>SUM('㈱塩釜:七ヶ浜'!E71)</f>
        <v>6307.048739999999</v>
      </c>
      <c r="F71" s="11">
        <f>SUM('㈱塩釜:七ヶ浜'!F71)</f>
        <v>1386044.449</v>
      </c>
      <c r="G71" s="10">
        <f>SUM('㈱塩釜:七ヶ浜'!G71)</f>
        <v>5892</v>
      </c>
      <c r="H71" s="11">
        <f>SUM('㈱塩釜:七ヶ浜'!H71)</f>
        <v>4733.637229999999</v>
      </c>
      <c r="I71" s="11">
        <f>SUM('㈱塩釜:七ヶ浜'!I71)</f>
        <v>1045578.6680000001</v>
      </c>
      <c r="J71" s="10">
        <f>SUM('㈱塩釜:七ヶ浜'!J71)</f>
        <v>7938</v>
      </c>
      <c r="K71" s="11">
        <f>SUM('㈱塩釜:七ヶ浜'!K71)</f>
        <v>12534.521550000001</v>
      </c>
      <c r="L71" s="11">
        <f>SUM('㈱塩釜:七ヶ浜'!L71)</f>
        <v>1548981.8469999998</v>
      </c>
      <c r="M71" s="10">
        <f>SUM('㈱塩釜:七ヶ浜'!M71)</f>
        <v>8611</v>
      </c>
      <c r="N71" s="11">
        <f>SUM('㈱塩釜:七ヶ浜'!N71)</f>
        <v>13079.177229999998</v>
      </c>
      <c r="O71" s="11">
        <f>SUM('㈱塩釜:七ヶ浜'!O71)</f>
        <v>2246351.0779999997</v>
      </c>
      <c r="P71" s="10">
        <f>SUM('㈱塩釜:七ヶ浜'!P71)</f>
        <v>10243</v>
      </c>
      <c r="Q71" s="11">
        <f>SUM('㈱塩釜:七ヶ浜'!Q71)</f>
        <v>16495.91161</v>
      </c>
      <c r="R71" s="11">
        <f>SUM('㈱塩釜:七ヶ浜'!R71)</f>
        <v>2720726.0029999996</v>
      </c>
      <c r="S71" s="10">
        <f>SUM('㈱塩釜:七ヶ浜'!S71)</f>
        <v>11219</v>
      </c>
      <c r="T71" s="11">
        <f>SUM('㈱塩釜:七ヶ浜'!T71)</f>
        <v>27692.00106</v>
      </c>
      <c r="U71" s="11">
        <f>SUM('㈱塩釜:七ヶ浜'!U71)</f>
        <v>5055893.446</v>
      </c>
      <c r="V71" s="10">
        <f>SUM('㈱塩釜:七ヶ浜'!V71)</f>
        <v>11094</v>
      </c>
      <c r="W71" s="11">
        <f>SUM('㈱塩釜:七ヶ浜'!W71)</f>
        <v>32680.49316</v>
      </c>
      <c r="X71" s="12">
        <f>SUM('㈱塩釜:七ヶ浜'!X71)</f>
        <v>7918882.785</v>
      </c>
      <c r="Y71" s="10">
        <f>SUM('㈱塩釜:七ヶ浜'!Y71)</f>
        <v>8373</v>
      </c>
      <c r="Z71" s="11">
        <f>SUM('㈱塩釜:七ヶ浜'!Z71)</f>
        <v>15210.671</v>
      </c>
      <c r="AA71" s="11">
        <f>SUM('㈱塩釜:七ヶ浜'!AA71)</f>
        <v>4691375.031</v>
      </c>
      <c r="AB71" s="10">
        <f>SUM('㈱塩釜:七ヶ浜'!AB71)</f>
        <v>7222</v>
      </c>
      <c r="AC71" s="11">
        <f>SUM('㈱塩釜:七ヶ浜'!AC71)</f>
        <v>19941.264949999997</v>
      </c>
      <c r="AD71" s="11">
        <f>SUM('㈱塩釜:七ヶ浜'!AD71)</f>
        <v>5297915.510000001</v>
      </c>
      <c r="AE71" s="10">
        <f>SUM('㈱塩釜:七ヶ浜'!AE71)</f>
        <v>13006</v>
      </c>
      <c r="AF71" s="11">
        <f>SUM('㈱塩釜:七ヶ浜'!AF71)</f>
        <v>33045.340939999995</v>
      </c>
      <c r="AG71" s="11">
        <f>SUM('㈱塩釜:七ヶ浜'!AG71)</f>
        <v>7349814.331</v>
      </c>
      <c r="AH71" s="10">
        <f>SUM('㈱塩釜:七ヶ浜'!AH71)</f>
        <v>16352</v>
      </c>
      <c r="AI71" s="11">
        <f>SUM('㈱塩釜:七ヶ浜'!AI71)</f>
        <v>27665.77001</v>
      </c>
      <c r="AJ71" s="11">
        <f>SUM('㈱塩釜:七ヶ浜'!AJ71)</f>
        <v>5935243.302</v>
      </c>
      <c r="AK71" s="10">
        <f>SUM('㈱塩釜:七ヶ浜'!AK71)</f>
        <v>10057</v>
      </c>
      <c r="AL71" s="11">
        <f>SUM('㈱塩釜:七ヶ浜'!AL71)</f>
        <v>14313.504570000001</v>
      </c>
      <c r="AM71" s="11">
        <f>SUM('㈱塩釜:七ヶ浜'!AM71)</f>
        <v>3834879.548</v>
      </c>
      <c r="AN71" s="11">
        <f>SUM('㈱塩釜:七ヶ浜'!AN71)</f>
        <v>116575</v>
      </c>
      <c r="AO71" s="11">
        <f>SUM('㈱塩釜:七ヶ浜'!AO71)</f>
        <v>223699.34204999995</v>
      </c>
      <c r="AP71" s="11">
        <f>SUM('㈱塩釜:七ヶ浜'!AP71)</f>
        <v>49031685.997999996</v>
      </c>
      <c r="AQ71" s="473" t="s">
        <v>96</v>
      </c>
      <c r="AR71" s="474" t="s">
        <v>70</v>
      </c>
      <c r="AS71" s="475" t="s">
        <v>0</v>
      </c>
      <c r="AT71" s="24"/>
    </row>
    <row r="72" spans="24:44" ht="21.75" customHeight="1">
      <c r="X72" s="67" t="s">
        <v>87</v>
      </c>
      <c r="AN72" s="68"/>
      <c r="AR72" s="76" t="s">
        <v>87</v>
      </c>
    </row>
    <row r="73" ht="21.75" customHeight="1"/>
    <row r="74" ht="21.75" customHeight="1"/>
  </sheetData>
  <sheetProtection/>
  <mergeCells count="67">
    <mergeCell ref="B12:B13"/>
    <mergeCell ref="B14:B15"/>
    <mergeCell ref="A1:X1"/>
    <mergeCell ref="B6:B7"/>
    <mergeCell ref="B8:B9"/>
    <mergeCell ref="B10:B11"/>
    <mergeCell ref="B54:B55"/>
    <mergeCell ref="B16:B17"/>
    <mergeCell ref="B18:B19"/>
    <mergeCell ref="B20:B21"/>
    <mergeCell ref="B34:B35"/>
    <mergeCell ref="B22:B23"/>
    <mergeCell ref="B24:B25"/>
    <mergeCell ref="B26:B27"/>
    <mergeCell ref="B28:B29"/>
    <mergeCell ref="B30:B31"/>
    <mergeCell ref="B52:B53"/>
    <mergeCell ref="B44:B45"/>
    <mergeCell ref="AR20:AR21"/>
    <mergeCell ref="AR22:AR23"/>
    <mergeCell ref="AR40:AR41"/>
    <mergeCell ref="B36:B37"/>
    <mergeCell ref="B38:B39"/>
    <mergeCell ref="B32:B33"/>
    <mergeCell ref="B40:B41"/>
    <mergeCell ref="B42:B43"/>
    <mergeCell ref="AR42:AR43"/>
    <mergeCell ref="AR44:AR45"/>
    <mergeCell ref="AR26:AR27"/>
    <mergeCell ref="AR28:AR29"/>
    <mergeCell ref="AR30:AR31"/>
    <mergeCell ref="AR32:AR33"/>
    <mergeCell ref="AR34:AR35"/>
    <mergeCell ref="AR14:AR15"/>
    <mergeCell ref="AR16:AR17"/>
    <mergeCell ref="AR18:AR19"/>
    <mergeCell ref="AR24:AR25"/>
    <mergeCell ref="AR6:AR7"/>
    <mergeCell ref="AR8:AR9"/>
    <mergeCell ref="AR10:AR11"/>
    <mergeCell ref="AR12:AR13"/>
    <mergeCell ref="AR46:AR47"/>
    <mergeCell ref="AR54:AR55"/>
    <mergeCell ref="AR56:AS57"/>
    <mergeCell ref="AR59:AS59"/>
    <mergeCell ref="B64:B65"/>
    <mergeCell ref="A56:B57"/>
    <mergeCell ref="A59:B59"/>
    <mergeCell ref="B46:B47"/>
    <mergeCell ref="B48:B49"/>
    <mergeCell ref="B50:B51"/>
    <mergeCell ref="AR48:AR49"/>
    <mergeCell ref="AR50:AR51"/>
    <mergeCell ref="AR52:AR53"/>
    <mergeCell ref="AR36:AR37"/>
    <mergeCell ref="AR38:AR39"/>
    <mergeCell ref="B66:B67"/>
    <mergeCell ref="AR66:AR67"/>
    <mergeCell ref="AR62:AS62"/>
    <mergeCell ref="AR64:AR65"/>
    <mergeCell ref="A62:B62"/>
    <mergeCell ref="AQ70:AS70"/>
    <mergeCell ref="AQ71:AS71"/>
    <mergeCell ref="A68:B69"/>
    <mergeCell ref="A70:B70"/>
    <mergeCell ref="A71:B71"/>
    <mergeCell ref="AR68:AS6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72"/>
  <sheetViews>
    <sheetView zoomScale="55" zoomScaleNormal="55" zoomScalePageLayoutView="0" workbookViewId="0" topLeftCell="A1">
      <pane xSplit="3" ySplit="5" topLeftCell="D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10.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17" customWidth="1"/>
    <col min="6" max="6" width="19.625" style="17" customWidth="1"/>
    <col min="7" max="8" width="15.125" style="283" customWidth="1"/>
    <col min="9" max="9" width="19.625" style="283" customWidth="1"/>
    <col min="10" max="11" width="15.125" style="283" customWidth="1"/>
    <col min="12" max="12" width="19.625" style="283" customWidth="1"/>
    <col min="13" max="14" width="15.125" style="283" customWidth="1"/>
    <col min="15" max="15" width="19.625" style="283" customWidth="1"/>
    <col min="16" max="17" width="15.125" style="283" customWidth="1"/>
    <col min="18" max="18" width="19.625" style="283" customWidth="1"/>
    <col min="19" max="20" width="15.125" style="283" customWidth="1"/>
    <col min="21" max="21" width="19.625" style="283" customWidth="1"/>
    <col min="22" max="23" width="15.125" style="283" customWidth="1"/>
    <col min="24" max="24" width="19.625" style="283" customWidth="1"/>
    <col min="25" max="26" width="15.125" style="283" customWidth="1"/>
    <col min="27" max="27" width="19.625" style="283" customWidth="1"/>
    <col min="28" max="29" width="15.125" style="283" customWidth="1"/>
    <col min="30" max="30" width="19.625" style="283" customWidth="1"/>
    <col min="31" max="32" width="15.125" style="283" customWidth="1"/>
    <col min="33" max="33" width="19.625" style="283" customWidth="1"/>
    <col min="34" max="35" width="15.125" style="283" customWidth="1"/>
    <col min="36" max="36" width="19.625" style="283" customWidth="1"/>
    <col min="37" max="38" width="15.125" style="283" customWidth="1"/>
    <col min="39" max="39" width="19.625" style="283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16384" width="10.625" style="18" customWidth="1"/>
  </cols>
  <sheetData>
    <row r="1" spans="1:24" ht="32.25">
      <c r="A1" s="506" t="s">
        <v>88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45" ht="21.75" customHeight="1" thickBot="1">
      <c r="A2" s="20" t="s">
        <v>108</v>
      </c>
      <c r="B2" s="20"/>
      <c r="C2" s="20"/>
      <c r="D2" s="21"/>
      <c r="E2" s="21"/>
      <c r="F2" s="2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277" t="s">
        <v>108</v>
      </c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21"/>
      <c r="AO2" s="21"/>
      <c r="AP2" s="21"/>
      <c r="AQ2" s="23"/>
      <c r="AR2" s="24"/>
      <c r="AS2" s="24"/>
    </row>
    <row r="3" spans="1:46" ht="21.75" customHeight="1">
      <c r="A3" s="25"/>
      <c r="D3" s="26" t="s">
        <v>2</v>
      </c>
      <c r="E3" s="27"/>
      <c r="F3" s="27"/>
      <c r="G3" s="278" t="s">
        <v>3</v>
      </c>
      <c r="H3" s="279"/>
      <c r="I3" s="279"/>
      <c r="J3" s="278" t="s">
        <v>4</v>
      </c>
      <c r="K3" s="279"/>
      <c r="L3" s="279"/>
      <c r="M3" s="278" t="s">
        <v>5</v>
      </c>
      <c r="N3" s="279"/>
      <c r="O3" s="279"/>
      <c r="P3" s="278" t="s">
        <v>6</v>
      </c>
      <c r="Q3" s="279"/>
      <c r="R3" s="279"/>
      <c r="S3" s="278" t="s">
        <v>7</v>
      </c>
      <c r="T3" s="279"/>
      <c r="U3" s="279"/>
      <c r="V3" s="284" t="s">
        <v>8</v>
      </c>
      <c r="W3" s="285"/>
      <c r="X3" s="286"/>
      <c r="Y3" s="284" t="s">
        <v>9</v>
      </c>
      <c r="Z3" s="279"/>
      <c r="AA3" s="279"/>
      <c r="AB3" s="278" t="s">
        <v>10</v>
      </c>
      <c r="AC3" s="279"/>
      <c r="AD3" s="279"/>
      <c r="AE3" s="278" t="s">
        <v>11</v>
      </c>
      <c r="AF3" s="279"/>
      <c r="AG3" s="279"/>
      <c r="AH3" s="278" t="s">
        <v>12</v>
      </c>
      <c r="AI3" s="279"/>
      <c r="AJ3" s="279"/>
      <c r="AK3" s="278" t="s">
        <v>13</v>
      </c>
      <c r="AL3" s="279"/>
      <c r="AM3" s="279"/>
      <c r="AN3" s="26" t="s">
        <v>14</v>
      </c>
      <c r="AO3" s="27"/>
      <c r="AP3" s="27"/>
      <c r="AQ3" s="29"/>
      <c r="AR3" s="30"/>
      <c r="AS3" s="31"/>
      <c r="AT3" s="24"/>
    </row>
    <row r="4" spans="1:46" ht="21.75" customHeight="1">
      <c r="A4" s="25"/>
      <c r="D4" s="33" t="s">
        <v>15</v>
      </c>
      <c r="E4" s="33" t="s">
        <v>16</v>
      </c>
      <c r="F4" s="33" t="s">
        <v>17</v>
      </c>
      <c r="G4" s="280" t="s">
        <v>15</v>
      </c>
      <c r="H4" s="280" t="s">
        <v>16</v>
      </c>
      <c r="I4" s="280" t="s">
        <v>17</v>
      </c>
      <c r="J4" s="280" t="s">
        <v>15</v>
      </c>
      <c r="K4" s="280" t="s">
        <v>16</v>
      </c>
      <c r="L4" s="280" t="s">
        <v>17</v>
      </c>
      <c r="M4" s="280" t="s">
        <v>15</v>
      </c>
      <c r="N4" s="280" t="s">
        <v>16</v>
      </c>
      <c r="O4" s="280" t="s">
        <v>17</v>
      </c>
      <c r="P4" s="280" t="s">
        <v>15</v>
      </c>
      <c r="Q4" s="280" t="s">
        <v>16</v>
      </c>
      <c r="R4" s="280" t="s">
        <v>17</v>
      </c>
      <c r="S4" s="280" t="s">
        <v>15</v>
      </c>
      <c r="T4" s="280" t="s">
        <v>16</v>
      </c>
      <c r="U4" s="280" t="s">
        <v>17</v>
      </c>
      <c r="V4" s="280" t="s">
        <v>15</v>
      </c>
      <c r="W4" s="280" t="s">
        <v>16</v>
      </c>
      <c r="X4" s="287" t="s">
        <v>17</v>
      </c>
      <c r="Y4" s="280" t="s">
        <v>15</v>
      </c>
      <c r="Z4" s="280" t="s">
        <v>16</v>
      </c>
      <c r="AA4" s="280" t="s">
        <v>17</v>
      </c>
      <c r="AB4" s="280" t="s">
        <v>15</v>
      </c>
      <c r="AC4" s="280" t="s">
        <v>16</v>
      </c>
      <c r="AD4" s="280" t="s">
        <v>17</v>
      </c>
      <c r="AE4" s="280" t="s">
        <v>15</v>
      </c>
      <c r="AF4" s="280" t="s">
        <v>16</v>
      </c>
      <c r="AG4" s="280" t="s">
        <v>17</v>
      </c>
      <c r="AH4" s="280" t="s">
        <v>15</v>
      </c>
      <c r="AI4" s="280" t="s">
        <v>16</v>
      </c>
      <c r="AJ4" s="280" t="s">
        <v>17</v>
      </c>
      <c r="AK4" s="280" t="s">
        <v>15</v>
      </c>
      <c r="AL4" s="280" t="s">
        <v>16</v>
      </c>
      <c r="AM4" s="280" t="s">
        <v>17</v>
      </c>
      <c r="AN4" s="33" t="s">
        <v>15</v>
      </c>
      <c r="AO4" s="33" t="s">
        <v>16</v>
      </c>
      <c r="AP4" s="33" t="s">
        <v>17</v>
      </c>
      <c r="AQ4" s="37"/>
      <c r="AR4" s="24"/>
      <c r="AS4" s="38"/>
      <c r="AT4" s="24"/>
    </row>
    <row r="5" spans="1:46" ht="21.75" customHeight="1">
      <c r="A5" s="39"/>
      <c r="B5" s="40"/>
      <c r="C5" s="40"/>
      <c r="D5" s="41" t="s">
        <v>18</v>
      </c>
      <c r="E5" s="41" t="s">
        <v>19</v>
      </c>
      <c r="F5" s="41" t="s">
        <v>20</v>
      </c>
      <c r="G5" s="281" t="s">
        <v>18</v>
      </c>
      <c r="H5" s="281" t="s">
        <v>19</v>
      </c>
      <c r="I5" s="281" t="s">
        <v>20</v>
      </c>
      <c r="J5" s="281" t="s">
        <v>18</v>
      </c>
      <c r="K5" s="281" t="s">
        <v>19</v>
      </c>
      <c r="L5" s="281" t="s">
        <v>20</v>
      </c>
      <c r="M5" s="281" t="s">
        <v>18</v>
      </c>
      <c r="N5" s="281" t="s">
        <v>19</v>
      </c>
      <c r="O5" s="281" t="s">
        <v>20</v>
      </c>
      <c r="P5" s="281" t="s">
        <v>18</v>
      </c>
      <c r="Q5" s="281" t="s">
        <v>19</v>
      </c>
      <c r="R5" s="281" t="s">
        <v>20</v>
      </c>
      <c r="S5" s="281" t="s">
        <v>18</v>
      </c>
      <c r="T5" s="281" t="s">
        <v>19</v>
      </c>
      <c r="U5" s="281" t="s">
        <v>20</v>
      </c>
      <c r="V5" s="281" t="s">
        <v>18</v>
      </c>
      <c r="W5" s="281" t="s">
        <v>19</v>
      </c>
      <c r="X5" s="288" t="s">
        <v>20</v>
      </c>
      <c r="Y5" s="281" t="s">
        <v>18</v>
      </c>
      <c r="Z5" s="281" t="s">
        <v>19</v>
      </c>
      <c r="AA5" s="281" t="s">
        <v>20</v>
      </c>
      <c r="AB5" s="281" t="s">
        <v>18</v>
      </c>
      <c r="AC5" s="281" t="s">
        <v>19</v>
      </c>
      <c r="AD5" s="281" t="s">
        <v>20</v>
      </c>
      <c r="AE5" s="281" t="s">
        <v>18</v>
      </c>
      <c r="AF5" s="281" t="s">
        <v>19</v>
      </c>
      <c r="AG5" s="281" t="s">
        <v>20</v>
      </c>
      <c r="AH5" s="281" t="s">
        <v>18</v>
      </c>
      <c r="AI5" s="281" t="s">
        <v>19</v>
      </c>
      <c r="AJ5" s="281" t="s">
        <v>20</v>
      </c>
      <c r="AK5" s="281" t="s">
        <v>18</v>
      </c>
      <c r="AL5" s="281" t="s">
        <v>19</v>
      </c>
      <c r="AM5" s="281" t="s">
        <v>20</v>
      </c>
      <c r="AN5" s="41" t="s">
        <v>18</v>
      </c>
      <c r="AO5" s="41" t="s">
        <v>19</v>
      </c>
      <c r="AP5" s="41" t="s">
        <v>20</v>
      </c>
      <c r="AQ5" s="44"/>
      <c r="AR5" s="40"/>
      <c r="AS5" s="45"/>
      <c r="AT5" s="24"/>
    </row>
    <row r="6" spans="1:46" ht="21.75" customHeight="1">
      <c r="A6" s="50" t="s">
        <v>21</v>
      </c>
      <c r="B6" s="488" t="s">
        <v>22</v>
      </c>
      <c r="C6" s="73" t="s">
        <v>23</v>
      </c>
      <c r="D6" s="1"/>
      <c r="E6" s="1"/>
      <c r="F6" s="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8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"/>
      <c r="AO6" s="1"/>
      <c r="AP6" s="1"/>
      <c r="AQ6" s="48" t="s">
        <v>23</v>
      </c>
      <c r="AR6" s="488" t="s">
        <v>22</v>
      </c>
      <c r="AS6" s="49" t="s">
        <v>21</v>
      </c>
      <c r="AT6" s="24"/>
    </row>
    <row r="7" spans="1:46" ht="21.75" customHeight="1">
      <c r="A7" s="50"/>
      <c r="B7" s="489"/>
      <c r="C7" s="74" t="s">
        <v>24</v>
      </c>
      <c r="D7" s="2"/>
      <c r="E7" s="2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7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2"/>
      <c r="AO7" s="2"/>
      <c r="AP7" s="2"/>
      <c r="AQ7" s="422" t="s">
        <v>24</v>
      </c>
      <c r="AR7" s="489"/>
      <c r="AS7" s="49"/>
      <c r="AT7" s="24"/>
    </row>
    <row r="8" spans="1:46" ht="21.75" customHeight="1">
      <c r="A8" s="50" t="s">
        <v>25</v>
      </c>
      <c r="B8" s="488" t="s">
        <v>26</v>
      </c>
      <c r="C8" s="73" t="s">
        <v>23</v>
      </c>
      <c r="D8" s="1"/>
      <c r="E8" s="1"/>
      <c r="F8" s="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8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"/>
      <c r="AO8" s="1"/>
      <c r="AP8" s="1"/>
      <c r="AQ8" s="423" t="s">
        <v>23</v>
      </c>
      <c r="AR8" s="488" t="s">
        <v>26</v>
      </c>
      <c r="AS8" s="49" t="s">
        <v>25</v>
      </c>
      <c r="AT8" s="24"/>
    </row>
    <row r="9" spans="1:46" ht="21.75" customHeight="1">
      <c r="A9" s="50"/>
      <c r="B9" s="489"/>
      <c r="C9" s="74" t="s">
        <v>24</v>
      </c>
      <c r="D9" s="2"/>
      <c r="E9" s="2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7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2"/>
      <c r="AO9" s="2"/>
      <c r="AP9" s="2"/>
      <c r="AQ9" s="52" t="s">
        <v>24</v>
      </c>
      <c r="AR9" s="489"/>
      <c r="AS9" s="49"/>
      <c r="AT9" s="24"/>
    </row>
    <row r="10" spans="1:46" ht="21.75" customHeight="1">
      <c r="A10" s="50" t="s">
        <v>27</v>
      </c>
      <c r="B10" s="488" t="s">
        <v>28</v>
      </c>
      <c r="C10" s="73" t="s">
        <v>23</v>
      </c>
      <c r="D10" s="1"/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88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"/>
      <c r="AO10" s="1"/>
      <c r="AP10" s="1"/>
      <c r="AQ10" s="48" t="s">
        <v>23</v>
      </c>
      <c r="AR10" s="488" t="s">
        <v>28</v>
      </c>
      <c r="AS10" s="49" t="s">
        <v>27</v>
      </c>
      <c r="AT10" s="24"/>
    </row>
    <row r="11" spans="1:46" ht="21.75" customHeight="1">
      <c r="A11" s="54"/>
      <c r="B11" s="489"/>
      <c r="C11" s="74" t="s">
        <v>24</v>
      </c>
      <c r="D11" s="2"/>
      <c r="E11" s="2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7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2"/>
      <c r="AO11" s="2"/>
      <c r="AP11" s="2"/>
      <c r="AQ11" s="424" t="s">
        <v>24</v>
      </c>
      <c r="AR11" s="489"/>
      <c r="AS11" s="56"/>
      <c r="AT11" s="24"/>
    </row>
    <row r="12" spans="1:46" ht="21.75" customHeight="1">
      <c r="A12" s="50"/>
      <c r="B12" s="488" t="s">
        <v>29</v>
      </c>
      <c r="C12" s="73" t="s">
        <v>23</v>
      </c>
      <c r="D12" s="1"/>
      <c r="E12" s="1"/>
      <c r="F12" s="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88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"/>
      <c r="AO12" s="1"/>
      <c r="AP12" s="1"/>
      <c r="AQ12" s="423" t="s">
        <v>23</v>
      </c>
      <c r="AR12" s="488" t="s">
        <v>29</v>
      </c>
      <c r="AS12" s="49"/>
      <c r="AT12" s="24"/>
    </row>
    <row r="13" spans="1:46" ht="21.75" customHeight="1">
      <c r="A13" s="50" t="s">
        <v>30</v>
      </c>
      <c r="B13" s="489"/>
      <c r="C13" s="74" t="s">
        <v>24</v>
      </c>
      <c r="D13" s="2"/>
      <c r="E13" s="2"/>
      <c r="F13" s="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7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2"/>
      <c r="AO13" s="2"/>
      <c r="AP13" s="2"/>
      <c r="AQ13" s="52" t="s">
        <v>24</v>
      </c>
      <c r="AR13" s="489"/>
      <c r="AS13" s="49" t="s">
        <v>30</v>
      </c>
      <c r="AT13" s="24"/>
    </row>
    <row r="14" spans="1:46" ht="21.75" customHeight="1">
      <c r="A14" s="50"/>
      <c r="B14" s="488" t="s">
        <v>31</v>
      </c>
      <c r="C14" s="73" t="s">
        <v>23</v>
      </c>
      <c r="D14" s="1"/>
      <c r="E14" s="1"/>
      <c r="F14" s="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8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"/>
      <c r="AO14" s="1"/>
      <c r="AP14" s="1"/>
      <c r="AQ14" s="48" t="s">
        <v>23</v>
      </c>
      <c r="AR14" s="488" t="s">
        <v>31</v>
      </c>
      <c r="AS14" s="49"/>
      <c r="AT14" s="24"/>
    </row>
    <row r="15" spans="1:46" ht="21.75" customHeight="1">
      <c r="A15" s="50" t="s">
        <v>25</v>
      </c>
      <c r="B15" s="489"/>
      <c r="C15" s="74" t="s">
        <v>24</v>
      </c>
      <c r="D15" s="2"/>
      <c r="E15" s="2"/>
      <c r="F15" s="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7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2"/>
      <c r="AO15" s="2"/>
      <c r="AP15" s="2"/>
      <c r="AQ15" s="422" t="s">
        <v>24</v>
      </c>
      <c r="AR15" s="489"/>
      <c r="AS15" s="49" t="s">
        <v>25</v>
      </c>
      <c r="AT15" s="24"/>
    </row>
    <row r="16" spans="1:46" ht="21.75" customHeight="1">
      <c r="A16" s="50"/>
      <c r="B16" s="488" t="s">
        <v>32</v>
      </c>
      <c r="C16" s="73" t="s">
        <v>23</v>
      </c>
      <c r="D16" s="1">
        <v>7</v>
      </c>
      <c r="E16" s="1">
        <v>3.7165</v>
      </c>
      <c r="F16" s="1">
        <v>1354.367</v>
      </c>
      <c r="G16" s="9">
        <v>7</v>
      </c>
      <c r="H16" s="9">
        <v>6.7396</v>
      </c>
      <c r="I16" s="9">
        <v>2313.851</v>
      </c>
      <c r="J16" s="9">
        <v>1</v>
      </c>
      <c r="K16" s="9">
        <v>0.7508</v>
      </c>
      <c r="L16" s="9">
        <v>297.688</v>
      </c>
      <c r="M16" s="9">
        <v>5</v>
      </c>
      <c r="N16" s="9">
        <v>0.7297</v>
      </c>
      <c r="O16" s="9">
        <v>243.108</v>
      </c>
      <c r="P16" s="9">
        <v>26</v>
      </c>
      <c r="Q16" s="9">
        <v>16.9844</v>
      </c>
      <c r="R16" s="9">
        <v>5591.035</v>
      </c>
      <c r="S16" s="9">
        <v>34</v>
      </c>
      <c r="T16" s="9">
        <v>31.4624</v>
      </c>
      <c r="U16" s="9">
        <v>9866.276</v>
      </c>
      <c r="V16" s="9">
        <v>47</v>
      </c>
      <c r="W16" s="9">
        <v>33.8496</v>
      </c>
      <c r="X16" s="88">
        <v>14999.936</v>
      </c>
      <c r="Y16" s="9">
        <v>44</v>
      </c>
      <c r="Z16" s="9">
        <v>35.2708</v>
      </c>
      <c r="AA16" s="9">
        <v>21443.589</v>
      </c>
      <c r="AB16" s="9">
        <v>17</v>
      </c>
      <c r="AC16" s="9">
        <v>9.9821</v>
      </c>
      <c r="AD16" s="9">
        <v>6280.056</v>
      </c>
      <c r="AE16" s="9">
        <v>14</v>
      </c>
      <c r="AF16" s="9">
        <v>12.248</v>
      </c>
      <c r="AG16" s="9">
        <v>8354.953</v>
      </c>
      <c r="AH16" s="9">
        <v>20</v>
      </c>
      <c r="AI16" s="9">
        <v>16.8964</v>
      </c>
      <c r="AJ16" s="9">
        <v>9884.752</v>
      </c>
      <c r="AK16" s="9">
        <v>21</v>
      </c>
      <c r="AL16" s="9">
        <v>23.59976</v>
      </c>
      <c r="AM16" s="9">
        <v>13909.575</v>
      </c>
      <c r="AN16" s="1">
        <f>+D16+G16+J16+M16+P16+S16+V16+Y16+AB16+AE16+AH16+AK16</f>
        <v>243</v>
      </c>
      <c r="AO16" s="1">
        <f>+E16+H16+K16+N16+Q16+T16+W16+Z16+AC16+AF16+AI16+AL16</f>
        <v>192.23006</v>
      </c>
      <c r="AP16" s="1">
        <f>+F16+I16+L16+O16+R16+U16+X16+AA16+AD16+AG16+AJ16+AM16</f>
        <v>94539.186</v>
      </c>
      <c r="AQ16" s="423" t="s">
        <v>23</v>
      </c>
      <c r="AR16" s="488" t="s">
        <v>32</v>
      </c>
      <c r="AS16" s="49"/>
      <c r="AT16" s="24"/>
    </row>
    <row r="17" spans="1:46" ht="21.75" customHeight="1">
      <c r="A17" s="50" t="s">
        <v>27</v>
      </c>
      <c r="B17" s="489"/>
      <c r="C17" s="74" t="s">
        <v>24</v>
      </c>
      <c r="D17" s="2"/>
      <c r="E17" s="2"/>
      <c r="F17" s="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7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2"/>
      <c r="AO17" s="2"/>
      <c r="AP17" s="2"/>
      <c r="AQ17" s="52" t="s">
        <v>24</v>
      </c>
      <c r="AR17" s="489"/>
      <c r="AS17" s="49" t="s">
        <v>27</v>
      </c>
      <c r="AT17" s="24"/>
    </row>
    <row r="18" spans="1:46" ht="21.75" customHeight="1">
      <c r="A18" s="50"/>
      <c r="B18" s="488" t="s">
        <v>33</v>
      </c>
      <c r="C18" s="73" t="s">
        <v>23</v>
      </c>
      <c r="D18" s="1">
        <v>5</v>
      </c>
      <c r="E18" s="1">
        <v>0.2271</v>
      </c>
      <c r="F18" s="1">
        <v>109.169</v>
      </c>
      <c r="G18" s="9">
        <v>38</v>
      </c>
      <c r="H18" s="9">
        <v>3.3407</v>
      </c>
      <c r="I18" s="9">
        <v>1856.892</v>
      </c>
      <c r="J18" s="9">
        <v>37</v>
      </c>
      <c r="K18" s="9">
        <v>6.4072</v>
      </c>
      <c r="L18" s="9">
        <v>2079.792</v>
      </c>
      <c r="M18" s="9"/>
      <c r="N18" s="9"/>
      <c r="O18" s="9"/>
      <c r="P18" s="9">
        <v>19</v>
      </c>
      <c r="Q18" s="9">
        <v>2.3523</v>
      </c>
      <c r="R18" s="9">
        <v>2542.018</v>
      </c>
      <c r="S18" s="9">
        <v>19</v>
      </c>
      <c r="T18" s="9">
        <v>2.4094</v>
      </c>
      <c r="U18" s="9">
        <v>3579.479</v>
      </c>
      <c r="V18" s="9"/>
      <c r="W18" s="9"/>
      <c r="X18" s="88"/>
      <c r="Y18" s="9"/>
      <c r="Z18" s="9"/>
      <c r="AA18" s="9"/>
      <c r="AB18" s="9">
        <v>1</v>
      </c>
      <c r="AC18" s="9">
        <v>0.009</v>
      </c>
      <c r="AD18" s="9">
        <v>10.542</v>
      </c>
      <c r="AE18" s="9"/>
      <c r="AF18" s="9"/>
      <c r="AG18" s="9"/>
      <c r="AH18" s="9"/>
      <c r="AI18" s="9"/>
      <c r="AJ18" s="9"/>
      <c r="AK18" s="9">
        <v>7</v>
      </c>
      <c r="AL18" s="9">
        <v>0.5054</v>
      </c>
      <c r="AM18" s="9">
        <v>628.688</v>
      </c>
      <c r="AN18" s="1">
        <f>+D18+G18+J18+M18+P18+S18+V18+Y18+AB18+AE18+AH18+AK18</f>
        <v>126</v>
      </c>
      <c r="AO18" s="1">
        <f>+E18+H18+K18+N18+Q18+T18+W18+Z18+AC18+AF18+AI18+AL18</f>
        <v>15.2511</v>
      </c>
      <c r="AP18" s="1">
        <f>+F18+I18+L18+O18+R18+U18+X18+AA18+AD18+AG18+AJ18+AM18</f>
        <v>10806.58</v>
      </c>
      <c r="AQ18" s="48" t="s">
        <v>23</v>
      </c>
      <c r="AR18" s="488" t="s">
        <v>33</v>
      </c>
      <c r="AS18" s="49"/>
      <c r="AT18" s="24"/>
    </row>
    <row r="19" spans="1:46" ht="21.75" customHeight="1">
      <c r="A19" s="54"/>
      <c r="B19" s="489"/>
      <c r="C19" s="74" t="s">
        <v>24</v>
      </c>
      <c r="D19" s="2"/>
      <c r="E19" s="2"/>
      <c r="F19" s="2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7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2"/>
      <c r="AO19" s="2"/>
      <c r="AP19" s="2"/>
      <c r="AQ19" s="424" t="s">
        <v>24</v>
      </c>
      <c r="AR19" s="489"/>
      <c r="AS19" s="56"/>
      <c r="AT19" s="24"/>
    </row>
    <row r="20" spans="1:46" ht="21.75" customHeight="1">
      <c r="A20" s="50" t="s">
        <v>34</v>
      </c>
      <c r="B20" s="488" t="s">
        <v>35</v>
      </c>
      <c r="C20" s="73" t="s">
        <v>23</v>
      </c>
      <c r="D20" s="1"/>
      <c r="E20" s="1"/>
      <c r="F20" s="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88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"/>
      <c r="AO20" s="1"/>
      <c r="AP20" s="1"/>
      <c r="AQ20" s="423" t="s">
        <v>23</v>
      </c>
      <c r="AR20" s="488" t="s">
        <v>35</v>
      </c>
      <c r="AS20" s="49" t="s">
        <v>34</v>
      </c>
      <c r="AT20" s="24"/>
    </row>
    <row r="21" spans="1:46" ht="21.75" customHeight="1">
      <c r="A21" s="50" t="s">
        <v>25</v>
      </c>
      <c r="B21" s="489"/>
      <c r="C21" s="74" t="s">
        <v>24</v>
      </c>
      <c r="D21" s="2"/>
      <c r="E21" s="2"/>
      <c r="F21" s="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7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2"/>
      <c r="AO21" s="2"/>
      <c r="AP21" s="2"/>
      <c r="AQ21" s="52" t="s">
        <v>24</v>
      </c>
      <c r="AR21" s="489"/>
      <c r="AS21" s="49" t="s">
        <v>25</v>
      </c>
      <c r="AT21" s="24"/>
    </row>
    <row r="22" spans="1:46" ht="21.75" customHeight="1">
      <c r="A22" s="50" t="s">
        <v>27</v>
      </c>
      <c r="B22" s="488" t="s">
        <v>36</v>
      </c>
      <c r="C22" s="73" t="s">
        <v>23</v>
      </c>
      <c r="D22" s="1"/>
      <c r="E22" s="1"/>
      <c r="F22" s="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8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"/>
      <c r="AO22" s="1"/>
      <c r="AP22" s="1"/>
      <c r="AQ22" s="48" t="s">
        <v>23</v>
      </c>
      <c r="AR22" s="488" t="s">
        <v>36</v>
      </c>
      <c r="AS22" s="49" t="s">
        <v>27</v>
      </c>
      <c r="AT22" s="24"/>
    </row>
    <row r="23" spans="1:46" ht="21.75" customHeight="1">
      <c r="A23" s="54"/>
      <c r="B23" s="489"/>
      <c r="C23" s="74" t="s">
        <v>24</v>
      </c>
      <c r="D23" s="2"/>
      <c r="E23" s="2"/>
      <c r="F23" s="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7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2"/>
      <c r="AO23" s="2"/>
      <c r="AP23" s="2"/>
      <c r="AQ23" s="424" t="s">
        <v>24</v>
      </c>
      <c r="AR23" s="489"/>
      <c r="AS23" s="56"/>
      <c r="AT23" s="24"/>
    </row>
    <row r="24" spans="1:46" ht="21.75" customHeight="1">
      <c r="A24" s="50"/>
      <c r="B24" s="488" t="s">
        <v>37</v>
      </c>
      <c r="C24" s="73" t="s">
        <v>23</v>
      </c>
      <c r="D24" s="1"/>
      <c r="E24" s="1"/>
      <c r="F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8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"/>
      <c r="AO24" s="1"/>
      <c r="AP24" s="1"/>
      <c r="AQ24" s="423" t="s">
        <v>23</v>
      </c>
      <c r="AR24" s="488" t="s">
        <v>37</v>
      </c>
      <c r="AS24" s="49"/>
      <c r="AT24" s="24"/>
    </row>
    <row r="25" spans="1:46" ht="21.75" customHeight="1">
      <c r="A25" s="50" t="s">
        <v>38</v>
      </c>
      <c r="B25" s="489"/>
      <c r="C25" s="74" t="s">
        <v>24</v>
      </c>
      <c r="D25" s="2"/>
      <c r="E25" s="2"/>
      <c r="F25" s="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7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2"/>
      <c r="AO25" s="2"/>
      <c r="AP25" s="2"/>
      <c r="AQ25" s="52" t="s">
        <v>24</v>
      </c>
      <c r="AR25" s="489"/>
      <c r="AS25" s="49" t="s">
        <v>38</v>
      </c>
      <c r="AT25" s="24"/>
    </row>
    <row r="26" spans="1:46" ht="21.75" customHeight="1">
      <c r="A26" s="50"/>
      <c r="B26" s="488" t="s">
        <v>39</v>
      </c>
      <c r="C26" s="73" t="s">
        <v>23</v>
      </c>
      <c r="D26" s="1"/>
      <c r="E26" s="1"/>
      <c r="F26" s="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8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"/>
      <c r="AO26" s="1"/>
      <c r="AP26" s="1"/>
      <c r="AQ26" s="48" t="s">
        <v>23</v>
      </c>
      <c r="AR26" s="488" t="s">
        <v>39</v>
      </c>
      <c r="AS26" s="49"/>
      <c r="AT26" s="24"/>
    </row>
    <row r="27" spans="1:46" ht="21.75" customHeight="1">
      <c r="A27" s="50" t="s">
        <v>25</v>
      </c>
      <c r="B27" s="489"/>
      <c r="C27" s="74" t="s">
        <v>24</v>
      </c>
      <c r="D27" s="2"/>
      <c r="E27" s="2"/>
      <c r="F27" s="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7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2"/>
      <c r="AO27" s="2"/>
      <c r="AP27" s="2"/>
      <c r="AQ27" s="422" t="s">
        <v>24</v>
      </c>
      <c r="AR27" s="489"/>
      <c r="AS27" s="49" t="s">
        <v>25</v>
      </c>
      <c r="AT27" s="24"/>
    </row>
    <row r="28" spans="1:46" ht="21.75" customHeight="1">
      <c r="A28" s="50"/>
      <c r="B28" s="488" t="s">
        <v>40</v>
      </c>
      <c r="C28" s="73" t="s">
        <v>23</v>
      </c>
      <c r="D28" s="1"/>
      <c r="E28" s="1"/>
      <c r="F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8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"/>
      <c r="AO28" s="1"/>
      <c r="AP28" s="1"/>
      <c r="AQ28" s="423" t="s">
        <v>23</v>
      </c>
      <c r="AR28" s="488" t="s">
        <v>40</v>
      </c>
      <c r="AS28" s="49"/>
      <c r="AT28" s="24"/>
    </row>
    <row r="29" spans="1:46" ht="21.75" customHeight="1">
      <c r="A29" s="50" t="s">
        <v>27</v>
      </c>
      <c r="B29" s="489"/>
      <c r="C29" s="74" t="s">
        <v>24</v>
      </c>
      <c r="D29" s="2"/>
      <c r="E29" s="2"/>
      <c r="F29" s="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7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2"/>
      <c r="AO29" s="2"/>
      <c r="AP29" s="2"/>
      <c r="AQ29" s="52" t="s">
        <v>24</v>
      </c>
      <c r="AR29" s="489"/>
      <c r="AS29" s="49" t="s">
        <v>27</v>
      </c>
      <c r="AT29" s="24"/>
    </row>
    <row r="30" spans="1:46" ht="21.75" customHeight="1">
      <c r="A30" s="50"/>
      <c r="B30" s="488" t="s">
        <v>41</v>
      </c>
      <c r="C30" s="73" t="s">
        <v>23</v>
      </c>
      <c r="D30" s="1">
        <v>18</v>
      </c>
      <c r="E30" s="1">
        <v>5.2585</v>
      </c>
      <c r="F30" s="1">
        <v>1531.439</v>
      </c>
      <c r="G30" s="9">
        <v>55</v>
      </c>
      <c r="H30" s="9">
        <v>7.1572</v>
      </c>
      <c r="I30" s="9">
        <v>3065.213</v>
      </c>
      <c r="J30" s="9">
        <v>77</v>
      </c>
      <c r="K30" s="9">
        <v>3.7865</v>
      </c>
      <c r="L30" s="9">
        <v>7275.676</v>
      </c>
      <c r="M30" s="9">
        <v>67</v>
      </c>
      <c r="N30" s="9">
        <v>2.6538</v>
      </c>
      <c r="O30" s="9">
        <v>4539.661</v>
      </c>
      <c r="P30" s="9">
        <v>101</v>
      </c>
      <c r="Q30" s="9">
        <v>8.8123</v>
      </c>
      <c r="R30" s="9">
        <v>8232.964</v>
      </c>
      <c r="S30" s="9">
        <v>106</v>
      </c>
      <c r="T30" s="9">
        <v>23.7334</v>
      </c>
      <c r="U30" s="9">
        <v>11652.405</v>
      </c>
      <c r="V30" s="9">
        <v>103</v>
      </c>
      <c r="W30" s="9">
        <v>24.0447</v>
      </c>
      <c r="X30" s="88">
        <v>15569.642</v>
      </c>
      <c r="Y30" s="9">
        <v>82</v>
      </c>
      <c r="Z30" s="9">
        <v>12.672</v>
      </c>
      <c r="AA30" s="9">
        <v>15855.901</v>
      </c>
      <c r="AB30" s="9">
        <v>68</v>
      </c>
      <c r="AC30" s="9">
        <v>5.0985</v>
      </c>
      <c r="AD30" s="9">
        <v>7387.893</v>
      </c>
      <c r="AE30" s="9">
        <v>48</v>
      </c>
      <c r="AF30" s="9">
        <v>3.6806</v>
      </c>
      <c r="AG30" s="9">
        <v>6321.326</v>
      </c>
      <c r="AH30" s="9">
        <v>79</v>
      </c>
      <c r="AI30" s="9">
        <v>7.6143</v>
      </c>
      <c r="AJ30" s="9">
        <v>8004.802</v>
      </c>
      <c r="AK30" s="9">
        <v>70</v>
      </c>
      <c r="AL30" s="9">
        <v>9.6205</v>
      </c>
      <c r="AM30" s="9">
        <v>8967.828</v>
      </c>
      <c r="AN30" s="1">
        <f>+D30+G30+J30+M30+P30+S30+V30+Y30+AB30+AE30+AH30+AK30</f>
        <v>874</v>
      </c>
      <c r="AO30" s="1">
        <f>+E30+H30+K30+N30+Q30+T30+W30+Z30+AC30+AF30+AI30+AL30</f>
        <v>114.13229999999999</v>
      </c>
      <c r="AP30" s="1">
        <f>+F30+I30+L30+O30+R30+U30+X30+AA30+AD30+AG30+AJ30+AM30</f>
        <v>98404.74999999999</v>
      </c>
      <c r="AQ30" s="48" t="s">
        <v>23</v>
      </c>
      <c r="AR30" s="488" t="s">
        <v>41</v>
      </c>
      <c r="AS30" s="57"/>
      <c r="AT30" s="24"/>
    </row>
    <row r="31" spans="1:46" ht="21.75" customHeight="1">
      <c r="A31" s="54"/>
      <c r="B31" s="489"/>
      <c r="C31" s="74" t="s">
        <v>24</v>
      </c>
      <c r="D31" s="2"/>
      <c r="E31" s="2"/>
      <c r="F31" s="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7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2"/>
      <c r="AO31" s="2"/>
      <c r="AP31" s="2"/>
      <c r="AQ31" s="424" t="s">
        <v>24</v>
      </c>
      <c r="AR31" s="489"/>
      <c r="AS31" s="56"/>
      <c r="AT31" s="24"/>
    </row>
    <row r="32" spans="1:46" ht="21.75" customHeight="1">
      <c r="A32" s="50" t="s">
        <v>42</v>
      </c>
      <c r="B32" s="488" t="s">
        <v>43</v>
      </c>
      <c r="C32" s="73" t="s">
        <v>23</v>
      </c>
      <c r="D32" s="1"/>
      <c r="E32" s="1"/>
      <c r="F32" s="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8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"/>
      <c r="AO32" s="1"/>
      <c r="AP32" s="1"/>
      <c r="AQ32" s="423" t="s">
        <v>23</v>
      </c>
      <c r="AR32" s="488" t="s">
        <v>43</v>
      </c>
      <c r="AS32" s="49" t="s">
        <v>42</v>
      </c>
      <c r="AT32" s="24"/>
    </row>
    <row r="33" spans="1:46" ht="21.75" customHeight="1">
      <c r="A33" s="50" t="s">
        <v>44</v>
      </c>
      <c r="B33" s="489"/>
      <c r="C33" s="74" t="s">
        <v>24</v>
      </c>
      <c r="D33" s="2"/>
      <c r="E33" s="2"/>
      <c r="F33" s="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7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2"/>
      <c r="AO33" s="2"/>
      <c r="AP33" s="2"/>
      <c r="AQ33" s="52" t="s">
        <v>24</v>
      </c>
      <c r="AR33" s="489"/>
      <c r="AS33" s="49" t="s">
        <v>44</v>
      </c>
      <c r="AT33" s="24"/>
    </row>
    <row r="34" spans="1:46" ht="21.75" customHeight="1">
      <c r="A34" s="50" t="s">
        <v>25</v>
      </c>
      <c r="B34" s="488" t="s">
        <v>45</v>
      </c>
      <c r="C34" s="73" t="s">
        <v>23</v>
      </c>
      <c r="D34" s="1">
        <v>2</v>
      </c>
      <c r="E34" s="1">
        <v>0.0742</v>
      </c>
      <c r="F34" s="1">
        <v>28.631</v>
      </c>
      <c r="G34" s="9"/>
      <c r="H34" s="9"/>
      <c r="I34" s="9"/>
      <c r="J34" s="9">
        <v>10</v>
      </c>
      <c r="K34" s="9">
        <v>1.2914</v>
      </c>
      <c r="L34" s="9">
        <v>135.618</v>
      </c>
      <c r="M34" s="9">
        <v>24</v>
      </c>
      <c r="N34" s="9">
        <v>4.5996</v>
      </c>
      <c r="O34" s="9">
        <v>1249.938</v>
      </c>
      <c r="P34" s="9">
        <v>42</v>
      </c>
      <c r="Q34" s="9">
        <v>8.9732</v>
      </c>
      <c r="R34" s="9">
        <v>3427.776</v>
      </c>
      <c r="S34" s="9">
        <v>38</v>
      </c>
      <c r="T34" s="9">
        <v>10.3295</v>
      </c>
      <c r="U34" s="9">
        <v>3501.04</v>
      </c>
      <c r="V34" s="9">
        <v>60</v>
      </c>
      <c r="W34" s="9">
        <v>17.1219</v>
      </c>
      <c r="X34" s="88">
        <v>4860.226</v>
      </c>
      <c r="Y34" s="9">
        <v>12</v>
      </c>
      <c r="Z34" s="9">
        <v>4.2179</v>
      </c>
      <c r="AA34" s="9">
        <v>1765.709</v>
      </c>
      <c r="AB34" s="9"/>
      <c r="AC34" s="9"/>
      <c r="AD34" s="9"/>
      <c r="AE34" s="9">
        <v>87</v>
      </c>
      <c r="AF34" s="9">
        <v>75.2351</v>
      </c>
      <c r="AG34" s="9">
        <v>27117.292</v>
      </c>
      <c r="AH34" s="9">
        <v>89</v>
      </c>
      <c r="AI34" s="9">
        <v>64.479</v>
      </c>
      <c r="AJ34" s="9">
        <v>22187.843</v>
      </c>
      <c r="AK34" s="9">
        <v>33</v>
      </c>
      <c r="AL34" s="9">
        <v>6.178</v>
      </c>
      <c r="AM34" s="9">
        <v>2890.804</v>
      </c>
      <c r="AN34" s="1">
        <f>+D34+G34+J34+M34+P34+S34+V34+Y34+AB34+AE34+AH34+AK34</f>
        <v>397</v>
      </c>
      <c r="AO34" s="1">
        <f>+E34+H34+K34+N34+Q34+T34+W34+Z34+AC34+AF34+AI34+AL34</f>
        <v>192.4998</v>
      </c>
      <c r="AP34" s="1">
        <f>+F34+I34+L34+O34+R34+U34+X34+AA34+AD34+AG34+AJ34+AM34</f>
        <v>67164.87700000001</v>
      </c>
      <c r="AQ34" s="48" t="s">
        <v>23</v>
      </c>
      <c r="AR34" s="488" t="s">
        <v>45</v>
      </c>
      <c r="AS34" s="49" t="s">
        <v>25</v>
      </c>
      <c r="AT34" s="24"/>
    </row>
    <row r="35" spans="1:46" ht="21.75" customHeight="1">
      <c r="A35" s="54" t="s">
        <v>27</v>
      </c>
      <c r="B35" s="489"/>
      <c r="C35" s="74" t="s">
        <v>24</v>
      </c>
      <c r="D35" s="2"/>
      <c r="E35" s="2"/>
      <c r="F35" s="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7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2"/>
      <c r="AO35" s="2"/>
      <c r="AP35" s="2"/>
      <c r="AQ35" s="424" t="s">
        <v>24</v>
      </c>
      <c r="AR35" s="489"/>
      <c r="AS35" s="56" t="s">
        <v>27</v>
      </c>
      <c r="AT35" s="24"/>
    </row>
    <row r="36" spans="1:46" ht="21.75" customHeight="1">
      <c r="A36" s="50" t="s">
        <v>46</v>
      </c>
      <c r="B36" s="488" t="s">
        <v>47</v>
      </c>
      <c r="C36" s="73" t="s">
        <v>23</v>
      </c>
      <c r="D36" s="1"/>
      <c r="E36" s="1"/>
      <c r="F36" s="1"/>
      <c r="G36" s="9"/>
      <c r="H36" s="9"/>
      <c r="I36" s="9"/>
      <c r="J36" s="9"/>
      <c r="K36" s="9"/>
      <c r="L36" s="169"/>
      <c r="M36" s="132">
        <v>8</v>
      </c>
      <c r="N36" s="9">
        <v>5.4129</v>
      </c>
      <c r="O36" s="9">
        <v>1626.444</v>
      </c>
      <c r="P36" s="9"/>
      <c r="Q36" s="9"/>
      <c r="R36" s="9"/>
      <c r="S36" s="9"/>
      <c r="T36" s="9"/>
      <c r="U36" s="9"/>
      <c r="V36" s="9"/>
      <c r="W36" s="9"/>
      <c r="X36" s="8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">
        <f>+D36+G36+J36+M36+P36+S36+V36+Y36+AB36+AE36+AH36+AK36</f>
        <v>8</v>
      </c>
      <c r="AO36" s="1">
        <f>+E36+H36+K36+N36+Q36+T36+W36+Z36+AC36+AF36+AI36+AL36</f>
        <v>5.4129</v>
      </c>
      <c r="AP36" s="1">
        <f>+F36+I36+L36+O36+R36+U36+X36+AA36+AD36+AG36+AJ36+AM36</f>
        <v>1626.444</v>
      </c>
      <c r="AQ36" s="423" t="s">
        <v>23</v>
      </c>
      <c r="AR36" s="488" t="s">
        <v>47</v>
      </c>
      <c r="AS36" s="49" t="s">
        <v>46</v>
      </c>
      <c r="AT36" s="24"/>
    </row>
    <row r="37" spans="1:46" ht="21.75" customHeight="1">
      <c r="A37" s="50" t="s">
        <v>25</v>
      </c>
      <c r="B37" s="489"/>
      <c r="C37" s="74" t="s">
        <v>24</v>
      </c>
      <c r="D37" s="2"/>
      <c r="E37" s="2"/>
      <c r="F37" s="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7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2"/>
      <c r="AO37" s="2"/>
      <c r="AP37" s="2"/>
      <c r="AQ37" s="52" t="s">
        <v>24</v>
      </c>
      <c r="AR37" s="489"/>
      <c r="AS37" s="49" t="s">
        <v>25</v>
      </c>
      <c r="AT37" s="24"/>
    </row>
    <row r="38" spans="1:46" ht="21.75" customHeight="1">
      <c r="A38" s="50" t="s">
        <v>27</v>
      </c>
      <c r="B38" s="488" t="s">
        <v>48</v>
      </c>
      <c r="C38" s="73" t="s">
        <v>23</v>
      </c>
      <c r="D38" s="1"/>
      <c r="E38" s="1"/>
      <c r="F38" s="1"/>
      <c r="G38" s="9"/>
      <c r="H38" s="9"/>
      <c r="I38" s="9"/>
      <c r="J38" s="9"/>
      <c r="K38" s="9"/>
      <c r="L38" s="9"/>
      <c r="M38" s="9"/>
      <c r="N38" s="9"/>
      <c r="O38" s="9"/>
      <c r="P38" s="9">
        <v>3</v>
      </c>
      <c r="Q38" s="9">
        <v>2.195</v>
      </c>
      <c r="R38" s="9">
        <v>397.335</v>
      </c>
      <c r="S38" s="9"/>
      <c r="T38" s="9"/>
      <c r="U38" s="9"/>
      <c r="V38" s="9"/>
      <c r="W38" s="9"/>
      <c r="X38" s="88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">
        <f>+D38+G38+J38+M38+P38+S38+V38+Y38+AB38+AE38+AH38+AK38</f>
        <v>3</v>
      </c>
      <c r="AO38" s="1">
        <f>+E38+H38+K38+N38+Q38+T38+W38+Z38+AC38+AF38+AI38+AL38</f>
        <v>2.195</v>
      </c>
      <c r="AP38" s="1">
        <f>+F38+I38+L38+O38+R38+U38+X38+AA38+AD38+AG38+AJ38+AM38</f>
        <v>397.335</v>
      </c>
      <c r="AQ38" s="48" t="s">
        <v>23</v>
      </c>
      <c r="AR38" s="488" t="s">
        <v>48</v>
      </c>
      <c r="AS38" s="49" t="s">
        <v>27</v>
      </c>
      <c r="AT38" s="24"/>
    </row>
    <row r="39" spans="1:46" ht="21.75" customHeight="1">
      <c r="A39" s="54" t="s">
        <v>49</v>
      </c>
      <c r="B39" s="489"/>
      <c r="C39" s="74" t="s">
        <v>24</v>
      </c>
      <c r="D39" s="2"/>
      <c r="E39" s="2"/>
      <c r="F39" s="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7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2"/>
      <c r="AO39" s="2"/>
      <c r="AP39" s="2"/>
      <c r="AQ39" s="424" t="s">
        <v>24</v>
      </c>
      <c r="AR39" s="489"/>
      <c r="AS39" s="56" t="s">
        <v>49</v>
      </c>
      <c r="AT39" s="24"/>
    </row>
    <row r="40" spans="1:46" ht="21.75" customHeight="1">
      <c r="A40" s="50"/>
      <c r="B40" s="488" t="s">
        <v>50</v>
      </c>
      <c r="C40" s="73" t="s">
        <v>23</v>
      </c>
      <c r="D40" s="1"/>
      <c r="E40" s="1"/>
      <c r="F40" s="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88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"/>
      <c r="AO40" s="1"/>
      <c r="AP40" s="1"/>
      <c r="AQ40" s="423" t="s">
        <v>23</v>
      </c>
      <c r="AR40" s="488" t="s">
        <v>50</v>
      </c>
      <c r="AS40" s="49"/>
      <c r="AT40" s="24"/>
    </row>
    <row r="41" spans="1:46" ht="21.75" customHeight="1">
      <c r="A41" s="50" t="s">
        <v>51</v>
      </c>
      <c r="B41" s="489"/>
      <c r="C41" s="74" t="s">
        <v>24</v>
      </c>
      <c r="D41" s="2"/>
      <c r="E41" s="2"/>
      <c r="F41" s="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7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2"/>
      <c r="AO41" s="2"/>
      <c r="AP41" s="2"/>
      <c r="AQ41" s="52" t="s">
        <v>24</v>
      </c>
      <c r="AR41" s="489"/>
      <c r="AS41" s="49" t="s">
        <v>51</v>
      </c>
      <c r="AT41" s="24"/>
    </row>
    <row r="42" spans="1:46" ht="21.75" customHeight="1">
      <c r="A42" s="50"/>
      <c r="B42" s="488" t="s">
        <v>52</v>
      </c>
      <c r="C42" s="73" t="s">
        <v>23</v>
      </c>
      <c r="D42" s="1"/>
      <c r="E42" s="1"/>
      <c r="F42" s="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8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"/>
      <c r="AO42" s="1"/>
      <c r="AP42" s="1"/>
      <c r="AQ42" s="48" t="s">
        <v>23</v>
      </c>
      <c r="AR42" s="488" t="s">
        <v>52</v>
      </c>
      <c r="AS42" s="49"/>
      <c r="AT42" s="24"/>
    </row>
    <row r="43" spans="1:46" ht="21.75" customHeight="1">
      <c r="A43" s="50" t="s">
        <v>53</v>
      </c>
      <c r="B43" s="489"/>
      <c r="C43" s="74" t="s">
        <v>24</v>
      </c>
      <c r="D43" s="2"/>
      <c r="E43" s="2"/>
      <c r="F43" s="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7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2"/>
      <c r="AO43" s="2"/>
      <c r="AP43" s="2"/>
      <c r="AQ43" s="425" t="s">
        <v>24</v>
      </c>
      <c r="AR43" s="489"/>
      <c r="AS43" s="49" t="s">
        <v>53</v>
      </c>
      <c r="AT43" s="24"/>
    </row>
    <row r="44" spans="1:46" ht="21.75" customHeight="1">
      <c r="A44" s="50"/>
      <c r="B44" s="488" t="s">
        <v>54</v>
      </c>
      <c r="C44" s="73" t="s">
        <v>23</v>
      </c>
      <c r="D44" s="1"/>
      <c r="E44" s="1"/>
      <c r="F44" s="1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8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"/>
      <c r="AO44" s="1"/>
      <c r="AP44" s="1"/>
      <c r="AQ44" s="426" t="s">
        <v>23</v>
      </c>
      <c r="AR44" s="488" t="s">
        <v>54</v>
      </c>
      <c r="AS44" s="49"/>
      <c r="AT44" s="24"/>
    </row>
    <row r="45" spans="1:46" ht="21.75" customHeight="1">
      <c r="A45" s="50" t="s">
        <v>27</v>
      </c>
      <c r="B45" s="489"/>
      <c r="C45" s="74" t="s">
        <v>24</v>
      </c>
      <c r="D45" s="2"/>
      <c r="E45" s="2"/>
      <c r="F45" s="2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7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2"/>
      <c r="AO45" s="2"/>
      <c r="AP45" s="2"/>
      <c r="AQ45" s="52" t="s">
        <v>24</v>
      </c>
      <c r="AR45" s="489"/>
      <c r="AS45" s="59" t="s">
        <v>27</v>
      </c>
      <c r="AT45" s="24"/>
    </row>
    <row r="46" spans="1:46" ht="21.75" customHeight="1">
      <c r="A46" s="50"/>
      <c r="B46" s="488" t="s">
        <v>55</v>
      </c>
      <c r="C46" s="73" t="s">
        <v>23</v>
      </c>
      <c r="D46" s="1"/>
      <c r="E46" s="1"/>
      <c r="F46" s="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88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"/>
      <c r="AO46" s="1"/>
      <c r="AP46" s="1"/>
      <c r="AQ46" s="48" t="s">
        <v>23</v>
      </c>
      <c r="AR46" s="488" t="s">
        <v>55</v>
      </c>
      <c r="AS46" s="59"/>
      <c r="AT46" s="24"/>
    </row>
    <row r="47" spans="1:46" ht="21.75" customHeight="1">
      <c r="A47" s="54"/>
      <c r="B47" s="489"/>
      <c r="C47" s="74" t="s">
        <v>24</v>
      </c>
      <c r="D47" s="2"/>
      <c r="E47" s="2"/>
      <c r="F47" s="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7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2"/>
      <c r="AO47" s="2"/>
      <c r="AP47" s="2"/>
      <c r="AQ47" s="424" t="s">
        <v>24</v>
      </c>
      <c r="AR47" s="489"/>
      <c r="AS47" s="60"/>
      <c r="AT47" s="24"/>
    </row>
    <row r="48" spans="1:46" ht="21.75" customHeight="1">
      <c r="A48" s="50"/>
      <c r="B48" s="488" t="s">
        <v>56</v>
      </c>
      <c r="C48" s="73" t="s">
        <v>23</v>
      </c>
      <c r="D48" s="1"/>
      <c r="E48" s="1"/>
      <c r="F48" s="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8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"/>
      <c r="AO48" s="1"/>
      <c r="AP48" s="1"/>
      <c r="AQ48" s="423" t="s">
        <v>23</v>
      </c>
      <c r="AR48" s="488" t="s">
        <v>56</v>
      </c>
      <c r="AS48" s="59"/>
      <c r="AT48" s="24"/>
    </row>
    <row r="49" spans="1:46" ht="21.75" customHeight="1">
      <c r="A49" s="50" t="s">
        <v>57</v>
      </c>
      <c r="B49" s="489"/>
      <c r="C49" s="74" t="s">
        <v>24</v>
      </c>
      <c r="D49" s="2"/>
      <c r="E49" s="2"/>
      <c r="F49" s="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7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2"/>
      <c r="AO49" s="2"/>
      <c r="AP49" s="2"/>
      <c r="AQ49" s="52" t="s">
        <v>24</v>
      </c>
      <c r="AR49" s="489"/>
      <c r="AS49" s="59" t="s">
        <v>57</v>
      </c>
      <c r="AT49" s="24"/>
    </row>
    <row r="50" spans="1:46" ht="21.75" customHeight="1">
      <c r="A50" s="50"/>
      <c r="B50" s="488" t="s">
        <v>58</v>
      </c>
      <c r="C50" s="73" t="s">
        <v>23</v>
      </c>
      <c r="D50" s="1"/>
      <c r="E50" s="1"/>
      <c r="F50" s="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88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"/>
      <c r="AO50" s="1"/>
      <c r="AP50" s="1"/>
      <c r="AQ50" s="48" t="s">
        <v>23</v>
      </c>
      <c r="AR50" s="488" t="s">
        <v>58</v>
      </c>
      <c r="AS50" s="57"/>
      <c r="AT50" s="24"/>
    </row>
    <row r="51" spans="1:46" ht="21.75" customHeight="1">
      <c r="A51" s="50"/>
      <c r="B51" s="489"/>
      <c r="C51" s="74" t="s">
        <v>24</v>
      </c>
      <c r="D51" s="2"/>
      <c r="E51" s="2"/>
      <c r="F51" s="2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7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2"/>
      <c r="AO51" s="2"/>
      <c r="AP51" s="2"/>
      <c r="AQ51" s="422" t="s">
        <v>24</v>
      </c>
      <c r="AR51" s="489"/>
      <c r="AS51" s="59"/>
      <c r="AT51" s="24"/>
    </row>
    <row r="52" spans="1:46" ht="21.75" customHeight="1">
      <c r="A52" s="50"/>
      <c r="B52" s="488" t="s">
        <v>59</v>
      </c>
      <c r="C52" s="73" t="s">
        <v>23</v>
      </c>
      <c r="D52" s="1"/>
      <c r="E52" s="1"/>
      <c r="F52" s="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88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"/>
      <c r="AO52" s="1"/>
      <c r="AP52" s="1"/>
      <c r="AQ52" s="423" t="s">
        <v>23</v>
      </c>
      <c r="AR52" s="488" t="s">
        <v>59</v>
      </c>
      <c r="AS52" s="59"/>
      <c r="AT52" s="24"/>
    </row>
    <row r="53" spans="1:46" ht="21.75" customHeight="1">
      <c r="A53" s="50" t="s">
        <v>27</v>
      </c>
      <c r="B53" s="489"/>
      <c r="C53" s="74" t="s">
        <v>24</v>
      </c>
      <c r="D53" s="2"/>
      <c r="E53" s="2"/>
      <c r="F53" s="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7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2"/>
      <c r="AO53" s="2"/>
      <c r="AP53" s="2"/>
      <c r="AQ53" s="52" t="s">
        <v>24</v>
      </c>
      <c r="AR53" s="489"/>
      <c r="AS53" s="59" t="s">
        <v>27</v>
      </c>
      <c r="AT53" s="24"/>
    </row>
    <row r="54" spans="1:46" ht="21.75" customHeight="1">
      <c r="A54" s="50"/>
      <c r="B54" s="488" t="s">
        <v>60</v>
      </c>
      <c r="C54" s="73" t="s">
        <v>23</v>
      </c>
      <c r="D54" s="1"/>
      <c r="E54" s="1"/>
      <c r="F54" s="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88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"/>
      <c r="AO54" s="1"/>
      <c r="AP54" s="1"/>
      <c r="AQ54" s="48" t="s">
        <v>23</v>
      </c>
      <c r="AR54" s="488" t="s">
        <v>60</v>
      </c>
      <c r="AS54" s="49"/>
      <c r="AT54" s="24"/>
    </row>
    <row r="55" spans="1:46" ht="21.75" customHeight="1">
      <c r="A55" s="54"/>
      <c r="B55" s="489"/>
      <c r="C55" s="74" t="s">
        <v>24</v>
      </c>
      <c r="D55" s="2"/>
      <c r="E55" s="2"/>
      <c r="F55" s="2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7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2"/>
      <c r="AO55" s="2"/>
      <c r="AP55" s="2"/>
      <c r="AQ55" s="427" t="s">
        <v>24</v>
      </c>
      <c r="AR55" s="489"/>
      <c r="AS55" s="56"/>
      <c r="AT55" s="24"/>
    </row>
    <row r="56" spans="1:46" ht="21.75" customHeight="1">
      <c r="A56" s="500" t="s">
        <v>99</v>
      </c>
      <c r="B56" s="501" t="s">
        <v>61</v>
      </c>
      <c r="C56" s="73" t="s">
        <v>23</v>
      </c>
      <c r="D56" s="1"/>
      <c r="E56" s="1"/>
      <c r="F56" s="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8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"/>
      <c r="AO56" s="1"/>
      <c r="AP56" s="1"/>
      <c r="AQ56" s="428" t="s">
        <v>23</v>
      </c>
      <c r="AR56" s="494" t="s">
        <v>100</v>
      </c>
      <c r="AS56" s="495" t="s">
        <v>0</v>
      </c>
      <c r="AT56" s="24"/>
    </row>
    <row r="57" spans="1:46" ht="21.75" customHeight="1">
      <c r="A57" s="502"/>
      <c r="B57" s="503"/>
      <c r="C57" s="74" t="s">
        <v>24</v>
      </c>
      <c r="D57" s="2"/>
      <c r="E57" s="2"/>
      <c r="F57" s="2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291"/>
      <c r="Y57" s="131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2"/>
      <c r="AO57" s="2"/>
      <c r="AP57" s="2"/>
      <c r="AQ57" s="61" t="s">
        <v>24</v>
      </c>
      <c r="AR57" s="496"/>
      <c r="AS57" s="497"/>
      <c r="AT57" s="24"/>
    </row>
    <row r="58" spans="1:46" ht="21.75" customHeight="1">
      <c r="A58" s="25" t="s">
        <v>0</v>
      </c>
      <c r="C58" s="75" t="s">
        <v>23</v>
      </c>
      <c r="D58" s="3"/>
      <c r="E58" s="459"/>
      <c r="F58" s="3"/>
      <c r="G58" s="16"/>
      <c r="H58" s="460"/>
      <c r="I58" s="16"/>
      <c r="J58" s="16"/>
      <c r="K58" s="460"/>
      <c r="L58" s="16"/>
      <c r="M58" s="16"/>
      <c r="N58" s="16"/>
      <c r="O58" s="16"/>
      <c r="P58" s="16">
        <v>1</v>
      </c>
      <c r="Q58" s="16">
        <v>0.0113</v>
      </c>
      <c r="R58" s="16">
        <v>6.122</v>
      </c>
      <c r="S58" s="16"/>
      <c r="T58" s="16"/>
      <c r="U58" s="16"/>
      <c r="V58" s="16"/>
      <c r="W58" s="16"/>
      <c r="X58" s="86"/>
      <c r="Y58" s="84"/>
      <c r="Z58" s="16"/>
      <c r="AA58" s="16"/>
      <c r="AB58" s="16"/>
      <c r="AC58" s="16"/>
      <c r="AD58" s="16"/>
      <c r="AE58" s="16">
        <v>90</v>
      </c>
      <c r="AF58" s="16">
        <v>17.4442</v>
      </c>
      <c r="AG58" s="16">
        <v>5259.539</v>
      </c>
      <c r="AH58" s="16">
        <v>79</v>
      </c>
      <c r="AI58" s="16">
        <v>20.4742</v>
      </c>
      <c r="AJ58" s="16">
        <v>6115.262</v>
      </c>
      <c r="AK58" s="16">
        <v>11</v>
      </c>
      <c r="AL58" s="16">
        <v>1.307</v>
      </c>
      <c r="AM58" s="16">
        <v>422.96</v>
      </c>
      <c r="AN58" s="3">
        <f>+D58+G58+J58+M58+P58+S58+V58+Y58+AB58+AE58+AH58+AK58</f>
        <v>181</v>
      </c>
      <c r="AO58" s="3">
        <f>+E58+H58+K58+N58+Q58+T58+W58+Z58+AC58+AF58+AI58+AL58</f>
        <v>39.2367</v>
      </c>
      <c r="AP58" s="3">
        <f>+F58+I58+L58+O58+R58+U58+X58+AA58+AD58+AG58+AJ58+AM58</f>
        <v>11803.882999999998</v>
      </c>
      <c r="AQ58" s="63" t="s">
        <v>23</v>
      </c>
      <c r="AR58" s="64"/>
      <c r="AS58" s="49" t="s">
        <v>0</v>
      </c>
      <c r="AT58" s="24"/>
    </row>
    <row r="59" spans="1:46" ht="21.75" customHeight="1">
      <c r="A59" s="504" t="s">
        <v>62</v>
      </c>
      <c r="B59" s="505"/>
      <c r="C59" s="444" t="s">
        <v>63</v>
      </c>
      <c r="D59" s="400"/>
      <c r="E59" s="409"/>
      <c r="F59" s="400"/>
      <c r="G59" s="451"/>
      <c r="H59" s="452"/>
      <c r="I59" s="451"/>
      <c r="J59" s="451"/>
      <c r="K59" s="452"/>
      <c r="L59" s="451"/>
      <c r="M59" s="451"/>
      <c r="N59" s="452"/>
      <c r="O59" s="451"/>
      <c r="P59" s="451"/>
      <c r="Q59" s="452"/>
      <c r="R59" s="451"/>
      <c r="S59" s="451"/>
      <c r="T59" s="452"/>
      <c r="U59" s="451"/>
      <c r="V59" s="451"/>
      <c r="W59" s="452"/>
      <c r="X59" s="456"/>
      <c r="Y59" s="457"/>
      <c r="Z59" s="451"/>
      <c r="AA59" s="451"/>
      <c r="AB59" s="451"/>
      <c r="AC59" s="451"/>
      <c r="AD59" s="451"/>
      <c r="AE59" s="451"/>
      <c r="AF59" s="451"/>
      <c r="AG59" s="451"/>
      <c r="AH59" s="451"/>
      <c r="AI59" s="452"/>
      <c r="AJ59" s="451"/>
      <c r="AK59" s="451"/>
      <c r="AL59" s="452"/>
      <c r="AM59" s="451"/>
      <c r="AN59" s="400"/>
      <c r="AO59" s="400"/>
      <c r="AP59" s="400"/>
      <c r="AQ59" s="392" t="s">
        <v>63</v>
      </c>
      <c r="AR59" s="498" t="s">
        <v>62</v>
      </c>
      <c r="AS59" s="499"/>
      <c r="AT59" s="24"/>
    </row>
    <row r="60" spans="1:46" ht="21.75" customHeight="1">
      <c r="A60" s="39"/>
      <c r="B60" s="40"/>
      <c r="C60" s="74" t="s">
        <v>24</v>
      </c>
      <c r="D60" s="2"/>
      <c r="E60" s="2"/>
      <c r="F60" s="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75"/>
      <c r="Y60" s="131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2"/>
      <c r="AO60" s="2"/>
      <c r="AP60" s="2"/>
      <c r="AQ60" s="429" t="s">
        <v>24</v>
      </c>
      <c r="AR60" s="40"/>
      <c r="AS60" s="56"/>
      <c r="AT60" s="24"/>
    </row>
    <row r="61" spans="1:46" ht="21.75" customHeight="1">
      <c r="A61" s="25" t="s">
        <v>0</v>
      </c>
      <c r="C61" s="461" t="s">
        <v>23</v>
      </c>
      <c r="D61" s="261">
        <f aca="true" t="shared" si="0" ref="D61:R61">+D6+D8+D10+D12+D14+D16+D18+D20+D22+D24+D26+D28+D30+D32+D34+D36+D38+D40+D42+D44+D46+D48+D50+D52+D54+D56+D58</f>
        <v>32</v>
      </c>
      <c r="E61" s="261">
        <f t="shared" si="0"/>
        <v>9.276299999999999</v>
      </c>
      <c r="F61" s="261">
        <f t="shared" si="0"/>
        <v>3023.606</v>
      </c>
      <c r="G61" s="462">
        <f t="shared" si="0"/>
        <v>100</v>
      </c>
      <c r="H61" s="462">
        <f t="shared" si="0"/>
        <v>17.2375</v>
      </c>
      <c r="I61" s="462">
        <f t="shared" si="0"/>
        <v>7235.956</v>
      </c>
      <c r="J61" s="462">
        <f t="shared" si="0"/>
        <v>125</v>
      </c>
      <c r="K61" s="462">
        <f t="shared" si="0"/>
        <v>12.235899999999999</v>
      </c>
      <c r="L61" s="462">
        <f t="shared" si="0"/>
        <v>9788.774000000001</v>
      </c>
      <c r="M61" s="462">
        <f t="shared" si="0"/>
        <v>104</v>
      </c>
      <c r="N61" s="462">
        <f t="shared" si="0"/>
        <v>13.395999999999999</v>
      </c>
      <c r="O61" s="462">
        <f t="shared" si="0"/>
        <v>7659.151</v>
      </c>
      <c r="P61" s="462">
        <f t="shared" si="0"/>
        <v>192</v>
      </c>
      <c r="Q61" s="462">
        <f t="shared" si="0"/>
        <v>39.3285</v>
      </c>
      <c r="R61" s="462">
        <f t="shared" si="0"/>
        <v>20197.249999999996</v>
      </c>
      <c r="S61" s="462">
        <f aca="true" t="shared" si="1" ref="S61:AM61">+S6+S8+S10+S12+S14+S16+S18+S20+S22+S24+S26+S28+S30+S32+S34+S36+S38+S40+S42+S44+S46+S48+S50+S52+S54+S56+S58</f>
        <v>197</v>
      </c>
      <c r="T61" s="462">
        <f t="shared" si="1"/>
        <v>67.93469999999999</v>
      </c>
      <c r="U61" s="462">
        <f t="shared" si="1"/>
        <v>28599.2</v>
      </c>
      <c r="V61" s="462">
        <f t="shared" si="1"/>
        <v>210</v>
      </c>
      <c r="W61" s="462">
        <f t="shared" si="1"/>
        <v>75.0162</v>
      </c>
      <c r="X61" s="462">
        <f t="shared" si="1"/>
        <v>35429.804000000004</v>
      </c>
      <c r="Y61" s="462">
        <f t="shared" si="1"/>
        <v>138</v>
      </c>
      <c r="Z61" s="462">
        <f t="shared" si="1"/>
        <v>52.160700000000006</v>
      </c>
      <c r="AA61" s="462">
        <f t="shared" si="1"/>
        <v>39065.199</v>
      </c>
      <c r="AB61" s="462">
        <f t="shared" si="1"/>
        <v>86</v>
      </c>
      <c r="AC61" s="462">
        <f t="shared" si="1"/>
        <v>15.0896</v>
      </c>
      <c r="AD61" s="462">
        <f t="shared" si="1"/>
        <v>13678.491</v>
      </c>
      <c r="AE61" s="462">
        <f t="shared" si="1"/>
        <v>239</v>
      </c>
      <c r="AF61" s="462">
        <f t="shared" si="1"/>
        <v>108.6079</v>
      </c>
      <c r="AG61" s="462">
        <f t="shared" si="1"/>
        <v>47053.10999999999</v>
      </c>
      <c r="AH61" s="462">
        <f t="shared" si="1"/>
        <v>267</v>
      </c>
      <c r="AI61" s="462">
        <f t="shared" si="1"/>
        <v>109.4639</v>
      </c>
      <c r="AJ61" s="462">
        <f t="shared" si="1"/>
        <v>46192.659</v>
      </c>
      <c r="AK61" s="462">
        <f t="shared" si="1"/>
        <v>142</v>
      </c>
      <c r="AL61" s="462">
        <f t="shared" si="1"/>
        <v>41.210660000000004</v>
      </c>
      <c r="AM61" s="462">
        <f t="shared" si="1"/>
        <v>26819.855</v>
      </c>
      <c r="AN61" s="261">
        <f>+D61+G61+J61+M61+P61+S61+V61+Y61+AB61+AE61+AH61+AK61</f>
        <v>1832</v>
      </c>
      <c r="AO61" s="261">
        <f>+E61+H61+K61+N61+Q61+T61+W61+Z61+AC61+AF61+AI61+AL61</f>
        <v>560.95786</v>
      </c>
      <c r="AP61" s="261">
        <f>+F61+I61+L61+O61+R61+U61+X61+AA61+AD61+AG61+AJ61+AM61</f>
        <v>284743.055</v>
      </c>
      <c r="AQ61" s="463" t="s">
        <v>23</v>
      </c>
      <c r="AR61" s="65"/>
      <c r="AS61" s="49" t="s">
        <v>0</v>
      </c>
      <c r="AT61" s="24"/>
    </row>
    <row r="62" spans="1:46" ht="21.75" customHeight="1">
      <c r="A62" s="492" t="s">
        <v>91</v>
      </c>
      <c r="B62" s="493" t="s">
        <v>64</v>
      </c>
      <c r="C62" s="73" t="s">
        <v>63</v>
      </c>
      <c r="D62" s="1"/>
      <c r="E62" s="1"/>
      <c r="F62" s="1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173"/>
      <c r="Y62" s="132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"/>
      <c r="AO62" s="1"/>
      <c r="AP62" s="1"/>
      <c r="AQ62" s="395" t="s">
        <v>63</v>
      </c>
      <c r="AR62" s="490" t="s">
        <v>98</v>
      </c>
      <c r="AS62" s="491"/>
      <c r="AT62" s="24"/>
    </row>
    <row r="63" spans="1:46" ht="21.75" customHeight="1">
      <c r="A63" s="39"/>
      <c r="B63" s="40"/>
      <c r="C63" s="74" t="s">
        <v>24</v>
      </c>
      <c r="D63" s="2"/>
      <c r="E63" s="2"/>
      <c r="F63" s="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75"/>
      <c r="Y63" s="131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2"/>
      <c r="AP63" s="2"/>
      <c r="AQ63" s="61" t="s">
        <v>24</v>
      </c>
      <c r="AR63" s="44"/>
      <c r="AS63" s="56"/>
      <c r="AT63" s="24"/>
    </row>
    <row r="64" spans="1:46" ht="21.75" customHeight="1">
      <c r="A64" s="50" t="s">
        <v>65</v>
      </c>
      <c r="B64" s="488" t="s">
        <v>66</v>
      </c>
      <c r="C64" s="73" t="s">
        <v>23</v>
      </c>
      <c r="D64" s="1"/>
      <c r="E64" s="1"/>
      <c r="F64" s="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73"/>
      <c r="Y64" s="132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1"/>
      <c r="AQ64" s="48" t="s">
        <v>23</v>
      </c>
      <c r="AR64" s="488" t="s">
        <v>66</v>
      </c>
      <c r="AS64" s="66" t="s">
        <v>65</v>
      </c>
      <c r="AT64" s="24"/>
    </row>
    <row r="65" spans="1:46" ht="21.75" customHeight="1">
      <c r="A65" s="50"/>
      <c r="B65" s="489"/>
      <c r="C65" s="74" t="s">
        <v>24</v>
      </c>
      <c r="D65" s="2"/>
      <c r="E65" s="2"/>
      <c r="F65" s="2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75"/>
      <c r="Y65" s="131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2"/>
      <c r="AO65" s="2"/>
      <c r="AP65" s="2"/>
      <c r="AQ65" s="422" t="s">
        <v>24</v>
      </c>
      <c r="AR65" s="489"/>
      <c r="AS65" s="49"/>
      <c r="AT65" s="24"/>
    </row>
    <row r="66" spans="1:46" ht="21.75" customHeight="1">
      <c r="A66" s="50" t="s">
        <v>67</v>
      </c>
      <c r="B66" s="488" t="s">
        <v>68</v>
      </c>
      <c r="C66" s="73" t="s">
        <v>23</v>
      </c>
      <c r="D66" s="1"/>
      <c r="E66" s="1"/>
      <c r="F66" s="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73"/>
      <c r="Y66" s="132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"/>
      <c r="AO66" s="1"/>
      <c r="AP66" s="1"/>
      <c r="AQ66" s="423" t="s">
        <v>23</v>
      </c>
      <c r="AR66" s="488" t="s">
        <v>68</v>
      </c>
      <c r="AS66" s="49" t="s">
        <v>67</v>
      </c>
      <c r="AT66" s="24"/>
    </row>
    <row r="67" spans="1:46" ht="21.75" customHeight="1">
      <c r="A67" s="54" t="s">
        <v>49</v>
      </c>
      <c r="B67" s="489"/>
      <c r="C67" s="74" t="s">
        <v>24</v>
      </c>
      <c r="D67" s="2"/>
      <c r="E67" s="2"/>
      <c r="F67" s="2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75"/>
      <c r="Y67" s="131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2"/>
      <c r="AO67" s="2"/>
      <c r="AP67" s="2"/>
      <c r="AQ67" s="55" t="s">
        <v>24</v>
      </c>
      <c r="AR67" s="489"/>
      <c r="AS67" s="56" t="s">
        <v>49</v>
      </c>
      <c r="AT67" s="24"/>
    </row>
    <row r="68" spans="1:46" ht="21.75" customHeight="1">
      <c r="A68" s="476" t="s">
        <v>101</v>
      </c>
      <c r="B68" s="477"/>
      <c r="C68" s="73" t="s">
        <v>23</v>
      </c>
      <c r="D68" s="1">
        <f>D61+D62+D64+D66</f>
        <v>32</v>
      </c>
      <c r="E68" s="1">
        <f>+E61+E64+E66</f>
        <v>9.276299999999999</v>
      </c>
      <c r="F68" s="1">
        <f>F61+F62+F64+F66</f>
        <v>3023.606</v>
      </c>
      <c r="G68" s="9">
        <f>G61+G62+G64+G66</f>
        <v>100</v>
      </c>
      <c r="H68" s="9">
        <f>+H61+H64+H66</f>
        <v>17.2375</v>
      </c>
      <c r="I68" s="9">
        <f>I61+I62+I64+I66</f>
        <v>7235.956</v>
      </c>
      <c r="J68" s="9">
        <f>J61+J62+J64+J66</f>
        <v>125</v>
      </c>
      <c r="K68" s="9">
        <f>+K61+K64+K66</f>
        <v>12.235899999999999</v>
      </c>
      <c r="L68" s="9">
        <f aca="true" t="shared" si="2" ref="L68:AM68">L61+L62+L64+L66</f>
        <v>9788.774000000001</v>
      </c>
      <c r="M68" s="9">
        <f t="shared" si="2"/>
        <v>104</v>
      </c>
      <c r="N68" s="9">
        <f>+N61+N64+N66</f>
        <v>13.395999999999999</v>
      </c>
      <c r="O68" s="9">
        <f t="shared" si="2"/>
        <v>7659.151</v>
      </c>
      <c r="P68" s="9">
        <f t="shared" si="2"/>
        <v>192</v>
      </c>
      <c r="Q68" s="9">
        <f>+Q61+Q64+Q66</f>
        <v>39.3285</v>
      </c>
      <c r="R68" s="9">
        <f t="shared" si="2"/>
        <v>20197.249999999996</v>
      </c>
      <c r="S68" s="9">
        <f t="shared" si="2"/>
        <v>197</v>
      </c>
      <c r="T68" s="9">
        <f>+T61+T64+T66</f>
        <v>67.93469999999999</v>
      </c>
      <c r="U68" s="9">
        <f t="shared" si="2"/>
        <v>28599.2</v>
      </c>
      <c r="V68" s="9">
        <f t="shared" si="2"/>
        <v>210</v>
      </c>
      <c r="W68" s="9">
        <f>+W61+W64+W66</f>
        <v>75.0162</v>
      </c>
      <c r="X68" s="173">
        <f t="shared" si="2"/>
        <v>35429.804000000004</v>
      </c>
      <c r="Y68" s="132">
        <f t="shared" si="2"/>
        <v>138</v>
      </c>
      <c r="Z68" s="9">
        <f>+Z61+Z64+Z66</f>
        <v>52.160700000000006</v>
      </c>
      <c r="AA68" s="9">
        <f t="shared" si="2"/>
        <v>39065.199</v>
      </c>
      <c r="AB68" s="9">
        <f t="shared" si="2"/>
        <v>86</v>
      </c>
      <c r="AC68" s="9">
        <f>+AC61+AC64+AC66</f>
        <v>15.0896</v>
      </c>
      <c r="AD68" s="9">
        <f t="shared" si="2"/>
        <v>13678.491</v>
      </c>
      <c r="AE68" s="9">
        <f t="shared" si="2"/>
        <v>239</v>
      </c>
      <c r="AF68" s="9">
        <f>+AF61+AF64+AF66</f>
        <v>108.6079</v>
      </c>
      <c r="AG68" s="9">
        <f t="shared" si="2"/>
        <v>47053.10999999999</v>
      </c>
      <c r="AH68" s="9">
        <f t="shared" si="2"/>
        <v>267</v>
      </c>
      <c r="AI68" s="9">
        <f>+AI61+AI64+AI66</f>
        <v>109.4639</v>
      </c>
      <c r="AJ68" s="9">
        <f t="shared" si="2"/>
        <v>46192.659</v>
      </c>
      <c r="AK68" s="9">
        <f t="shared" si="2"/>
        <v>142</v>
      </c>
      <c r="AL68" s="9">
        <f>+AL61+AL64+AL66</f>
        <v>41.210660000000004</v>
      </c>
      <c r="AM68" s="9">
        <f t="shared" si="2"/>
        <v>26819.855</v>
      </c>
      <c r="AN68" s="9">
        <f>+AN61+AN64+AN66+AN62</f>
        <v>1832</v>
      </c>
      <c r="AO68" s="1">
        <f>+E68+H68+K68+N68+Q68+T68+W68+Z68+AC68+AF68+AI68+AL68</f>
        <v>560.95786</v>
      </c>
      <c r="AP68" s="1">
        <f>+F68+I68+L68+O68+R68+U68+X68+AA68+AD68+AG68+AJ68+AM68</f>
        <v>284743.055</v>
      </c>
      <c r="AQ68" s="428" t="s">
        <v>23</v>
      </c>
      <c r="AR68" s="484" t="s">
        <v>76</v>
      </c>
      <c r="AS68" s="485"/>
      <c r="AT68" s="24"/>
    </row>
    <row r="69" spans="1:46" ht="21.75" customHeight="1">
      <c r="A69" s="478"/>
      <c r="B69" s="479"/>
      <c r="C69" s="74" t="s">
        <v>24</v>
      </c>
      <c r="D69" s="2"/>
      <c r="E69" s="2"/>
      <c r="F69" s="2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7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2"/>
      <c r="AP69" s="2"/>
      <c r="AQ69" s="61" t="s">
        <v>24</v>
      </c>
      <c r="AR69" s="486"/>
      <c r="AS69" s="487"/>
      <c r="AT69" s="24"/>
    </row>
    <row r="70" spans="1:46" ht="21.75" customHeight="1" thickBot="1">
      <c r="A70" s="480" t="s">
        <v>94</v>
      </c>
      <c r="B70" s="481" t="s">
        <v>69</v>
      </c>
      <c r="C70" s="20"/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470" t="s">
        <v>94</v>
      </c>
      <c r="AR70" s="471" t="s">
        <v>69</v>
      </c>
      <c r="AS70" s="472"/>
      <c r="AT70" s="24"/>
    </row>
    <row r="71" spans="1:46" ht="21.75" customHeight="1" thickBot="1">
      <c r="A71" s="482" t="s">
        <v>96</v>
      </c>
      <c r="B71" s="483" t="s">
        <v>70</v>
      </c>
      <c r="C71" s="20"/>
      <c r="D71" s="10">
        <f aca="true" t="shared" si="3" ref="D71:O71">D68+D69</f>
        <v>32</v>
      </c>
      <c r="E71" s="11">
        <f t="shared" si="3"/>
        <v>9.276299999999999</v>
      </c>
      <c r="F71" s="11">
        <f t="shared" si="3"/>
        <v>3023.606</v>
      </c>
      <c r="G71" s="11">
        <f t="shared" si="3"/>
        <v>100</v>
      </c>
      <c r="H71" s="11">
        <f t="shared" si="3"/>
        <v>17.2375</v>
      </c>
      <c r="I71" s="11">
        <f t="shared" si="3"/>
        <v>7235.956</v>
      </c>
      <c r="J71" s="11">
        <f t="shared" si="3"/>
        <v>125</v>
      </c>
      <c r="K71" s="11">
        <f t="shared" si="3"/>
        <v>12.235899999999999</v>
      </c>
      <c r="L71" s="11">
        <f t="shared" si="3"/>
        <v>9788.774000000001</v>
      </c>
      <c r="M71" s="11">
        <f t="shared" si="3"/>
        <v>104</v>
      </c>
      <c r="N71" s="11">
        <f t="shared" si="3"/>
        <v>13.395999999999999</v>
      </c>
      <c r="O71" s="11">
        <f t="shared" si="3"/>
        <v>7659.151</v>
      </c>
      <c r="P71" s="11">
        <f aca="true" t="shared" si="4" ref="P71:AM71">P68+P69</f>
        <v>192</v>
      </c>
      <c r="Q71" s="11">
        <f t="shared" si="4"/>
        <v>39.3285</v>
      </c>
      <c r="R71" s="11">
        <f t="shared" si="4"/>
        <v>20197.249999999996</v>
      </c>
      <c r="S71" s="11">
        <f t="shared" si="4"/>
        <v>197</v>
      </c>
      <c r="T71" s="11">
        <f t="shared" si="4"/>
        <v>67.93469999999999</v>
      </c>
      <c r="U71" s="11">
        <f t="shared" si="4"/>
        <v>28599.2</v>
      </c>
      <c r="V71" s="11">
        <f>V68+V69+V70</f>
        <v>210</v>
      </c>
      <c r="W71" s="11">
        <f>W68+W69+W70</f>
        <v>75.0162</v>
      </c>
      <c r="X71" s="12">
        <f>X68+X69+X70</f>
        <v>35429.804000000004</v>
      </c>
      <c r="Y71" s="11">
        <f t="shared" si="4"/>
        <v>138</v>
      </c>
      <c r="Z71" s="11">
        <f t="shared" si="4"/>
        <v>52.160700000000006</v>
      </c>
      <c r="AA71" s="11">
        <f t="shared" si="4"/>
        <v>39065.199</v>
      </c>
      <c r="AB71" s="11">
        <f t="shared" si="4"/>
        <v>86</v>
      </c>
      <c r="AC71" s="11">
        <f t="shared" si="4"/>
        <v>15.0896</v>
      </c>
      <c r="AD71" s="11">
        <f t="shared" si="4"/>
        <v>13678.491</v>
      </c>
      <c r="AE71" s="11">
        <f t="shared" si="4"/>
        <v>239</v>
      </c>
      <c r="AF71" s="11">
        <f t="shared" si="4"/>
        <v>108.6079</v>
      </c>
      <c r="AG71" s="11">
        <f t="shared" si="4"/>
        <v>47053.10999999999</v>
      </c>
      <c r="AH71" s="11">
        <f t="shared" si="4"/>
        <v>267</v>
      </c>
      <c r="AI71" s="11">
        <f t="shared" si="4"/>
        <v>109.4639</v>
      </c>
      <c r="AJ71" s="11">
        <f t="shared" si="4"/>
        <v>46192.659</v>
      </c>
      <c r="AK71" s="11">
        <f t="shared" si="4"/>
        <v>142</v>
      </c>
      <c r="AL71" s="11">
        <f t="shared" si="4"/>
        <v>41.210660000000004</v>
      </c>
      <c r="AM71" s="11">
        <f t="shared" si="4"/>
        <v>26819.855</v>
      </c>
      <c r="AN71" s="11">
        <f>+D71+G71+J71+M71+P71+S71+V71+Y71+AB71+AE71+AH71+AK71</f>
        <v>1832</v>
      </c>
      <c r="AO71" s="11">
        <f>+E71+H71+K71+N71+Q71+T71+W71+Z71+AC71+AF71+AI71+AL71</f>
        <v>560.95786</v>
      </c>
      <c r="AP71" s="11">
        <f>+F71+I71+L71+O71+R71+U71+X71+AA71+AD71+AG71+AJ71+AM71</f>
        <v>284743.055</v>
      </c>
      <c r="AQ71" s="473" t="s">
        <v>96</v>
      </c>
      <c r="AR71" s="474" t="s">
        <v>70</v>
      </c>
      <c r="AS71" s="475" t="s">
        <v>0</v>
      </c>
      <c r="AT71" s="24"/>
    </row>
    <row r="72" spans="24:44" ht="21.75" customHeight="1">
      <c r="X72" s="290" t="s">
        <v>87</v>
      </c>
      <c r="AN72" s="68"/>
      <c r="AR72" s="67" t="s">
        <v>87</v>
      </c>
    </row>
    <row r="73" ht="21.75" customHeight="1"/>
    <row r="74" ht="21.75" customHeight="1"/>
  </sheetData>
  <sheetProtection/>
  <mergeCells count="67">
    <mergeCell ref="B6:B7"/>
    <mergeCell ref="B8:B9"/>
    <mergeCell ref="B10:B11"/>
    <mergeCell ref="B12:B13"/>
    <mergeCell ref="B48:B49"/>
    <mergeCell ref="B14:B15"/>
    <mergeCell ref="B16:B17"/>
    <mergeCell ref="B18:B19"/>
    <mergeCell ref="B20:B21"/>
    <mergeCell ref="B22:B23"/>
    <mergeCell ref="B24:B25"/>
    <mergeCell ref="AR32:AR33"/>
    <mergeCell ref="AR34:AR35"/>
    <mergeCell ref="A71:B71"/>
    <mergeCell ref="AR6:AR7"/>
    <mergeCell ref="AR8:AR9"/>
    <mergeCell ref="AR10:AR11"/>
    <mergeCell ref="AR12:AR13"/>
    <mergeCell ref="AR14:AR15"/>
    <mergeCell ref="B34:B35"/>
    <mergeCell ref="B36:B37"/>
    <mergeCell ref="AR38:AR39"/>
    <mergeCell ref="B50:B51"/>
    <mergeCell ref="B52:B53"/>
    <mergeCell ref="A59:B59"/>
    <mergeCell ref="B42:B43"/>
    <mergeCell ref="B44:B45"/>
    <mergeCell ref="B38:B39"/>
    <mergeCell ref="B40:B41"/>
    <mergeCell ref="B54:B55"/>
    <mergeCell ref="A56:B57"/>
    <mergeCell ref="AR24:AR25"/>
    <mergeCell ref="AR26:AR27"/>
    <mergeCell ref="A68:B69"/>
    <mergeCell ref="A70:B70"/>
    <mergeCell ref="A62:B62"/>
    <mergeCell ref="B26:B27"/>
    <mergeCell ref="B28:B29"/>
    <mergeCell ref="B30:B31"/>
    <mergeCell ref="B32:B33"/>
    <mergeCell ref="B66:B67"/>
    <mergeCell ref="B64:B65"/>
    <mergeCell ref="B46:B47"/>
    <mergeCell ref="AR59:AS59"/>
    <mergeCell ref="AQ71:AS71"/>
    <mergeCell ref="AR62:AS62"/>
    <mergeCell ref="AR64:AR65"/>
    <mergeCell ref="AR66:AR67"/>
    <mergeCell ref="AQ70:AS70"/>
    <mergeCell ref="AR68:AS69"/>
    <mergeCell ref="AR56:AS57"/>
    <mergeCell ref="AR36:AR37"/>
    <mergeCell ref="A1:X1"/>
    <mergeCell ref="AR52:AR53"/>
    <mergeCell ref="AR54:AR55"/>
    <mergeCell ref="AR16:AR17"/>
    <mergeCell ref="AR18:AR19"/>
    <mergeCell ref="AR20:AR21"/>
    <mergeCell ref="AR22:AR23"/>
    <mergeCell ref="AR28:AR29"/>
    <mergeCell ref="AR30:AR31"/>
    <mergeCell ref="AR48:AR49"/>
    <mergeCell ref="AR50:AR51"/>
    <mergeCell ref="AR40:AR41"/>
    <mergeCell ref="AR42:AR43"/>
    <mergeCell ref="AR44:AR45"/>
    <mergeCell ref="AR46:AR4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D70:E70 G70:AJ70 F70 D68 I68:J6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72"/>
  <sheetViews>
    <sheetView zoomScale="55" zoomScaleNormal="55" zoomScalePageLayoutView="0" workbookViewId="0" topLeftCell="A1">
      <pane xSplit="3" ySplit="5" topLeftCell="D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10.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17" customWidth="1"/>
    <col min="6" max="6" width="19.625" style="17" customWidth="1"/>
    <col min="7" max="8" width="15.125" style="283" customWidth="1"/>
    <col min="9" max="9" width="19.625" style="283" customWidth="1"/>
    <col min="10" max="11" width="15.125" style="283" customWidth="1"/>
    <col min="12" max="12" width="19.625" style="283" customWidth="1"/>
    <col min="13" max="14" width="15.125" style="283" customWidth="1"/>
    <col min="15" max="15" width="19.625" style="283" customWidth="1"/>
    <col min="16" max="17" width="15.125" style="283" customWidth="1"/>
    <col min="18" max="18" width="19.625" style="283" customWidth="1"/>
    <col min="19" max="20" width="15.125" style="283" customWidth="1"/>
    <col min="21" max="21" width="19.625" style="283" customWidth="1"/>
    <col min="22" max="23" width="15.125" style="283" customWidth="1"/>
    <col min="24" max="24" width="19.625" style="283" customWidth="1"/>
    <col min="25" max="26" width="15.125" style="283" customWidth="1"/>
    <col min="27" max="27" width="19.625" style="283" customWidth="1"/>
    <col min="28" max="29" width="15.125" style="283" customWidth="1"/>
    <col min="30" max="30" width="19.625" style="283" customWidth="1"/>
    <col min="31" max="32" width="15.125" style="283" customWidth="1"/>
    <col min="33" max="33" width="19.625" style="283" customWidth="1"/>
    <col min="34" max="35" width="15.125" style="283" customWidth="1"/>
    <col min="36" max="36" width="19.625" style="283" customWidth="1"/>
    <col min="37" max="38" width="15.125" style="17" customWidth="1"/>
    <col min="39" max="39" width="19.625" style="17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16384" width="10.625" style="18" customWidth="1"/>
  </cols>
  <sheetData>
    <row r="1" spans="1:24" ht="32.25">
      <c r="A1" s="506" t="s">
        <v>88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45" ht="21.75" customHeight="1" thickBot="1">
      <c r="A2" s="20" t="s">
        <v>75</v>
      </c>
      <c r="B2" s="20"/>
      <c r="C2" s="20"/>
      <c r="D2" s="21"/>
      <c r="E2" s="21"/>
      <c r="F2" s="2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 t="s">
        <v>75</v>
      </c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21"/>
      <c r="AL2" s="21"/>
      <c r="AM2" s="21"/>
      <c r="AN2" s="21"/>
      <c r="AO2" s="21"/>
      <c r="AP2" s="21"/>
      <c r="AQ2" s="23"/>
      <c r="AR2" s="24"/>
      <c r="AS2" s="24"/>
    </row>
    <row r="3" spans="1:46" ht="21.75" customHeight="1">
      <c r="A3" s="25"/>
      <c r="D3" s="554" t="s">
        <v>2</v>
      </c>
      <c r="E3" s="555"/>
      <c r="F3" s="556"/>
      <c r="G3" s="551" t="s">
        <v>3</v>
      </c>
      <c r="H3" s="552"/>
      <c r="I3" s="553"/>
      <c r="J3" s="551" t="s">
        <v>4</v>
      </c>
      <c r="K3" s="552"/>
      <c r="L3" s="553"/>
      <c r="M3" s="551" t="s">
        <v>5</v>
      </c>
      <c r="N3" s="552"/>
      <c r="O3" s="553"/>
      <c r="P3" s="551" t="s">
        <v>6</v>
      </c>
      <c r="Q3" s="552"/>
      <c r="R3" s="553"/>
      <c r="S3" s="551" t="s">
        <v>7</v>
      </c>
      <c r="T3" s="552"/>
      <c r="U3" s="553"/>
      <c r="V3" s="551" t="s">
        <v>8</v>
      </c>
      <c r="W3" s="552"/>
      <c r="X3" s="553"/>
      <c r="Y3" s="551" t="s">
        <v>9</v>
      </c>
      <c r="Z3" s="552"/>
      <c r="AA3" s="553"/>
      <c r="AB3" s="551" t="s">
        <v>10</v>
      </c>
      <c r="AC3" s="552"/>
      <c r="AD3" s="553"/>
      <c r="AE3" s="551" t="s">
        <v>11</v>
      </c>
      <c r="AF3" s="552"/>
      <c r="AG3" s="553"/>
      <c r="AH3" s="551" t="s">
        <v>12</v>
      </c>
      <c r="AI3" s="552"/>
      <c r="AJ3" s="553"/>
      <c r="AK3" s="554" t="s">
        <v>13</v>
      </c>
      <c r="AL3" s="555"/>
      <c r="AM3" s="556"/>
      <c r="AN3" s="554" t="s">
        <v>14</v>
      </c>
      <c r="AO3" s="555"/>
      <c r="AP3" s="557"/>
      <c r="AQ3" s="29"/>
      <c r="AR3" s="30"/>
      <c r="AS3" s="31"/>
      <c r="AT3" s="24"/>
    </row>
    <row r="4" spans="1:46" ht="21.75" customHeight="1">
      <c r="A4" s="25"/>
      <c r="D4" s="33" t="s">
        <v>15</v>
      </c>
      <c r="E4" s="33" t="s">
        <v>16</v>
      </c>
      <c r="F4" s="33" t="s">
        <v>17</v>
      </c>
      <c r="G4" s="280" t="s">
        <v>15</v>
      </c>
      <c r="H4" s="280" t="s">
        <v>16</v>
      </c>
      <c r="I4" s="280" t="s">
        <v>17</v>
      </c>
      <c r="J4" s="280" t="s">
        <v>15</v>
      </c>
      <c r="K4" s="280" t="s">
        <v>16</v>
      </c>
      <c r="L4" s="280" t="s">
        <v>17</v>
      </c>
      <c r="M4" s="280" t="s">
        <v>15</v>
      </c>
      <c r="N4" s="280" t="s">
        <v>16</v>
      </c>
      <c r="O4" s="280" t="s">
        <v>17</v>
      </c>
      <c r="P4" s="280" t="s">
        <v>15</v>
      </c>
      <c r="Q4" s="280" t="s">
        <v>16</v>
      </c>
      <c r="R4" s="280" t="s">
        <v>17</v>
      </c>
      <c r="S4" s="280" t="s">
        <v>15</v>
      </c>
      <c r="T4" s="280" t="s">
        <v>16</v>
      </c>
      <c r="U4" s="280" t="s">
        <v>17</v>
      </c>
      <c r="V4" s="280" t="s">
        <v>15</v>
      </c>
      <c r="W4" s="280" t="s">
        <v>16</v>
      </c>
      <c r="X4" s="287" t="s">
        <v>17</v>
      </c>
      <c r="Y4" s="280" t="s">
        <v>15</v>
      </c>
      <c r="Z4" s="280" t="s">
        <v>16</v>
      </c>
      <c r="AA4" s="280" t="s">
        <v>17</v>
      </c>
      <c r="AB4" s="280" t="s">
        <v>15</v>
      </c>
      <c r="AC4" s="280" t="s">
        <v>16</v>
      </c>
      <c r="AD4" s="280" t="s">
        <v>17</v>
      </c>
      <c r="AE4" s="280" t="s">
        <v>15</v>
      </c>
      <c r="AF4" s="280" t="s">
        <v>16</v>
      </c>
      <c r="AG4" s="280" t="s">
        <v>17</v>
      </c>
      <c r="AH4" s="280" t="s">
        <v>15</v>
      </c>
      <c r="AI4" s="280" t="s">
        <v>16</v>
      </c>
      <c r="AJ4" s="280" t="s">
        <v>17</v>
      </c>
      <c r="AK4" s="33" t="s">
        <v>15</v>
      </c>
      <c r="AL4" s="33" t="s">
        <v>16</v>
      </c>
      <c r="AM4" s="33" t="s">
        <v>17</v>
      </c>
      <c r="AN4" s="33" t="s">
        <v>15</v>
      </c>
      <c r="AO4" s="33" t="s">
        <v>16</v>
      </c>
      <c r="AP4" s="33" t="s">
        <v>17</v>
      </c>
      <c r="AQ4" s="37"/>
      <c r="AR4" s="24"/>
      <c r="AS4" s="38"/>
      <c r="AT4" s="24"/>
    </row>
    <row r="5" spans="1:46" ht="21.75" customHeight="1">
      <c r="A5" s="39"/>
      <c r="B5" s="40"/>
      <c r="C5" s="40"/>
      <c r="D5" s="41" t="s">
        <v>18</v>
      </c>
      <c r="E5" s="41" t="s">
        <v>19</v>
      </c>
      <c r="F5" s="41" t="s">
        <v>20</v>
      </c>
      <c r="G5" s="281" t="s">
        <v>18</v>
      </c>
      <c r="H5" s="281" t="s">
        <v>19</v>
      </c>
      <c r="I5" s="281" t="s">
        <v>20</v>
      </c>
      <c r="J5" s="281" t="s">
        <v>18</v>
      </c>
      <c r="K5" s="281" t="s">
        <v>19</v>
      </c>
      <c r="L5" s="281" t="s">
        <v>20</v>
      </c>
      <c r="M5" s="281" t="s">
        <v>18</v>
      </c>
      <c r="N5" s="281" t="s">
        <v>19</v>
      </c>
      <c r="O5" s="281" t="s">
        <v>20</v>
      </c>
      <c r="P5" s="281" t="s">
        <v>18</v>
      </c>
      <c r="Q5" s="281" t="s">
        <v>19</v>
      </c>
      <c r="R5" s="281" t="s">
        <v>20</v>
      </c>
      <c r="S5" s="281" t="s">
        <v>18</v>
      </c>
      <c r="T5" s="281" t="s">
        <v>19</v>
      </c>
      <c r="U5" s="281" t="s">
        <v>20</v>
      </c>
      <c r="V5" s="281" t="s">
        <v>18</v>
      </c>
      <c r="W5" s="281" t="s">
        <v>19</v>
      </c>
      <c r="X5" s="288" t="s">
        <v>20</v>
      </c>
      <c r="Y5" s="281" t="s">
        <v>18</v>
      </c>
      <c r="Z5" s="281" t="s">
        <v>19</v>
      </c>
      <c r="AA5" s="281" t="s">
        <v>20</v>
      </c>
      <c r="AB5" s="281" t="s">
        <v>18</v>
      </c>
      <c r="AC5" s="281" t="s">
        <v>19</v>
      </c>
      <c r="AD5" s="281" t="s">
        <v>20</v>
      </c>
      <c r="AE5" s="281" t="s">
        <v>18</v>
      </c>
      <c r="AF5" s="281" t="s">
        <v>19</v>
      </c>
      <c r="AG5" s="281" t="s">
        <v>20</v>
      </c>
      <c r="AH5" s="281" t="s">
        <v>18</v>
      </c>
      <c r="AI5" s="281" t="s">
        <v>19</v>
      </c>
      <c r="AJ5" s="281" t="s">
        <v>20</v>
      </c>
      <c r="AK5" s="41" t="s">
        <v>18</v>
      </c>
      <c r="AL5" s="41" t="s">
        <v>19</v>
      </c>
      <c r="AM5" s="41" t="s">
        <v>20</v>
      </c>
      <c r="AN5" s="41" t="s">
        <v>18</v>
      </c>
      <c r="AO5" s="41" t="s">
        <v>19</v>
      </c>
      <c r="AP5" s="41" t="s">
        <v>20</v>
      </c>
      <c r="AQ5" s="44"/>
      <c r="AR5" s="40"/>
      <c r="AS5" s="45"/>
      <c r="AT5" s="24"/>
    </row>
    <row r="6" spans="1:46" ht="21.75" customHeight="1">
      <c r="A6" s="50" t="s">
        <v>21</v>
      </c>
      <c r="B6" s="488" t="s">
        <v>22</v>
      </c>
      <c r="C6" s="73" t="s">
        <v>23</v>
      </c>
      <c r="D6" s="1"/>
      <c r="E6" s="1"/>
      <c r="F6" s="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8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"/>
      <c r="AL6" s="1"/>
      <c r="AM6" s="1"/>
      <c r="AN6" s="1"/>
      <c r="AO6" s="1"/>
      <c r="AP6" s="1"/>
      <c r="AQ6" s="48" t="s">
        <v>23</v>
      </c>
      <c r="AR6" s="488" t="s">
        <v>22</v>
      </c>
      <c r="AS6" s="49" t="s">
        <v>21</v>
      </c>
      <c r="AT6" s="24"/>
    </row>
    <row r="7" spans="1:46" ht="21.75" customHeight="1">
      <c r="A7" s="50"/>
      <c r="B7" s="489"/>
      <c r="C7" s="74" t="s">
        <v>24</v>
      </c>
      <c r="D7" s="2"/>
      <c r="E7" s="2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7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2"/>
      <c r="AL7" s="2"/>
      <c r="AM7" s="2"/>
      <c r="AN7" s="2"/>
      <c r="AO7" s="2"/>
      <c r="AP7" s="2"/>
      <c r="AQ7" s="422" t="s">
        <v>24</v>
      </c>
      <c r="AR7" s="489"/>
      <c r="AS7" s="49"/>
      <c r="AT7" s="24"/>
    </row>
    <row r="8" spans="1:46" ht="21.75" customHeight="1">
      <c r="A8" s="50" t="s">
        <v>25</v>
      </c>
      <c r="B8" s="488" t="s">
        <v>26</v>
      </c>
      <c r="C8" s="73" t="s">
        <v>23</v>
      </c>
      <c r="D8" s="1"/>
      <c r="E8" s="1"/>
      <c r="F8" s="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8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"/>
      <c r="AL8" s="1"/>
      <c r="AM8" s="1"/>
      <c r="AN8" s="1"/>
      <c r="AO8" s="1"/>
      <c r="AP8" s="1"/>
      <c r="AQ8" s="423" t="s">
        <v>23</v>
      </c>
      <c r="AR8" s="488" t="s">
        <v>26</v>
      </c>
      <c r="AS8" s="49" t="s">
        <v>25</v>
      </c>
      <c r="AT8" s="24"/>
    </row>
    <row r="9" spans="1:46" ht="21.75" customHeight="1">
      <c r="A9" s="50"/>
      <c r="B9" s="489"/>
      <c r="C9" s="74" t="s">
        <v>24</v>
      </c>
      <c r="D9" s="2"/>
      <c r="E9" s="2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7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2"/>
      <c r="AL9" s="2"/>
      <c r="AM9" s="2"/>
      <c r="AN9" s="2"/>
      <c r="AO9" s="2"/>
      <c r="AP9" s="2"/>
      <c r="AQ9" s="52" t="s">
        <v>24</v>
      </c>
      <c r="AR9" s="489"/>
      <c r="AS9" s="49"/>
      <c r="AT9" s="24"/>
    </row>
    <row r="10" spans="1:46" ht="21.75" customHeight="1">
      <c r="A10" s="50" t="s">
        <v>27</v>
      </c>
      <c r="B10" s="488" t="s">
        <v>28</v>
      </c>
      <c r="C10" s="73" t="s">
        <v>23</v>
      </c>
      <c r="D10" s="1"/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88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"/>
      <c r="AL10" s="1"/>
      <c r="AM10" s="1"/>
      <c r="AN10" s="1"/>
      <c r="AO10" s="1"/>
      <c r="AP10" s="1"/>
      <c r="AQ10" s="48" t="s">
        <v>23</v>
      </c>
      <c r="AR10" s="488" t="s">
        <v>28</v>
      </c>
      <c r="AS10" s="49" t="s">
        <v>27</v>
      </c>
      <c r="AT10" s="24"/>
    </row>
    <row r="11" spans="1:46" ht="21.75" customHeight="1">
      <c r="A11" s="54"/>
      <c r="B11" s="489"/>
      <c r="C11" s="74" t="s">
        <v>24</v>
      </c>
      <c r="D11" s="2"/>
      <c r="E11" s="2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7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"/>
      <c r="AL11" s="2"/>
      <c r="AM11" s="2"/>
      <c r="AN11" s="2"/>
      <c r="AO11" s="2"/>
      <c r="AP11" s="2"/>
      <c r="AQ11" s="424" t="s">
        <v>24</v>
      </c>
      <c r="AR11" s="489"/>
      <c r="AS11" s="56"/>
      <c r="AT11" s="24"/>
    </row>
    <row r="12" spans="1:46" ht="21.75" customHeight="1">
      <c r="A12" s="50"/>
      <c r="B12" s="488" t="s">
        <v>29</v>
      </c>
      <c r="C12" s="73" t="s">
        <v>23</v>
      </c>
      <c r="D12" s="1"/>
      <c r="E12" s="1"/>
      <c r="F12" s="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88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"/>
      <c r="AL12" s="1"/>
      <c r="AM12" s="1"/>
      <c r="AN12" s="1"/>
      <c r="AO12" s="1"/>
      <c r="AP12" s="1"/>
      <c r="AQ12" s="423" t="s">
        <v>23</v>
      </c>
      <c r="AR12" s="488" t="s">
        <v>29</v>
      </c>
      <c r="AS12" s="49"/>
      <c r="AT12" s="24"/>
    </row>
    <row r="13" spans="1:46" ht="21.75" customHeight="1">
      <c r="A13" s="50" t="s">
        <v>30</v>
      </c>
      <c r="B13" s="489"/>
      <c r="C13" s="74" t="s">
        <v>24</v>
      </c>
      <c r="D13" s="2"/>
      <c r="E13" s="2"/>
      <c r="F13" s="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7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"/>
      <c r="AL13" s="2"/>
      <c r="AM13" s="2"/>
      <c r="AN13" s="2"/>
      <c r="AO13" s="2"/>
      <c r="AP13" s="2"/>
      <c r="AQ13" s="52" t="s">
        <v>24</v>
      </c>
      <c r="AR13" s="489"/>
      <c r="AS13" s="49" t="s">
        <v>30</v>
      </c>
      <c r="AT13" s="24"/>
    </row>
    <row r="14" spans="1:46" ht="21.75" customHeight="1">
      <c r="A14" s="50"/>
      <c r="B14" s="488" t="s">
        <v>31</v>
      </c>
      <c r="C14" s="73" t="s">
        <v>23</v>
      </c>
      <c r="D14" s="1"/>
      <c r="E14" s="1"/>
      <c r="F14" s="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8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"/>
      <c r="AL14" s="1"/>
      <c r="AM14" s="1"/>
      <c r="AN14" s="1"/>
      <c r="AO14" s="1"/>
      <c r="AP14" s="1"/>
      <c r="AQ14" s="48" t="s">
        <v>23</v>
      </c>
      <c r="AR14" s="488" t="s">
        <v>31</v>
      </c>
      <c r="AS14" s="49"/>
      <c r="AT14" s="24"/>
    </row>
    <row r="15" spans="1:46" ht="21.75" customHeight="1">
      <c r="A15" s="50" t="s">
        <v>25</v>
      </c>
      <c r="B15" s="489"/>
      <c r="C15" s="74" t="s">
        <v>24</v>
      </c>
      <c r="D15" s="2"/>
      <c r="E15" s="2"/>
      <c r="F15" s="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7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"/>
      <c r="AL15" s="2"/>
      <c r="AM15" s="2"/>
      <c r="AN15" s="2"/>
      <c r="AO15" s="2"/>
      <c r="AP15" s="2"/>
      <c r="AQ15" s="422" t="s">
        <v>24</v>
      </c>
      <c r="AR15" s="489"/>
      <c r="AS15" s="49" t="s">
        <v>25</v>
      </c>
      <c r="AT15" s="24"/>
    </row>
    <row r="16" spans="1:46" ht="21.75" customHeight="1">
      <c r="A16" s="50"/>
      <c r="B16" s="488" t="s">
        <v>32</v>
      </c>
      <c r="C16" s="73" t="s">
        <v>23</v>
      </c>
      <c r="D16" s="1"/>
      <c r="E16" s="1"/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88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"/>
      <c r="AL16" s="1"/>
      <c r="AM16" s="1"/>
      <c r="AN16" s="1"/>
      <c r="AO16" s="1"/>
      <c r="AP16" s="1"/>
      <c r="AQ16" s="423" t="s">
        <v>23</v>
      </c>
      <c r="AR16" s="488" t="s">
        <v>32</v>
      </c>
      <c r="AS16" s="49"/>
      <c r="AT16" s="24"/>
    </row>
    <row r="17" spans="1:46" ht="21.75" customHeight="1">
      <c r="A17" s="50" t="s">
        <v>27</v>
      </c>
      <c r="B17" s="489"/>
      <c r="C17" s="74" t="s">
        <v>24</v>
      </c>
      <c r="D17" s="2"/>
      <c r="E17" s="2"/>
      <c r="F17" s="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7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"/>
      <c r="AL17" s="2"/>
      <c r="AM17" s="2"/>
      <c r="AN17" s="2"/>
      <c r="AO17" s="2"/>
      <c r="AP17" s="2"/>
      <c r="AQ17" s="52" t="s">
        <v>24</v>
      </c>
      <c r="AR17" s="489"/>
      <c r="AS17" s="49" t="s">
        <v>27</v>
      </c>
      <c r="AT17" s="24"/>
    </row>
    <row r="18" spans="1:46" ht="21.75" customHeight="1">
      <c r="A18" s="50"/>
      <c r="B18" s="488" t="s">
        <v>33</v>
      </c>
      <c r="C18" s="73" t="s">
        <v>23</v>
      </c>
      <c r="D18" s="1"/>
      <c r="E18" s="1"/>
      <c r="F18" s="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88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"/>
      <c r="AL18" s="1"/>
      <c r="AM18" s="1"/>
      <c r="AN18" s="1"/>
      <c r="AO18" s="1"/>
      <c r="AP18" s="1"/>
      <c r="AQ18" s="48" t="s">
        <v>23</v>
      </c>
      <c r="AR18" s="488" t="s">
        <v>33</v>
      </c>
      <c r="AS18" s="49"/>
      <c r="AT18" s="24"/>
    </row>
    <row r="19" spans="1:46" ht="21.75" customHeight="1">
      <c r="A19" s="54"/>
      <c r="B19" s="489"/>
      <c r="C19" s="74" t="s">
        <v>24</v>
      </c>
      <c r="D19" s="2"/>
      <c r="E19" s="2"/>
      <c r="F19" s="2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7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"/>
      <c r="AL19" s="2"/>
      <c r="AM19" s="2"/>
      <c r="AN19" s="2"/>
      <c r="AO19" s="2"/>
      <c r="AP19" s="2"/>
      <c r="AQ19" s="424" t="s">
        <v>24</v>
      </c>
      <c r="AR19" s="489"/>
      <c r="AS19" s="56"/>
      <c r="AT19" s="24"/>
    </row>
    <row r="20" spans="1:46" ht="21.75" customHeight="1">
      <c r="A20" s="50" t="s">
        <v>34</v>
      </c>
      <c r="B20" s="488" t="s">
        <v>35</v>
      </c>
      <c r="C20" s="73" t="s">
        <v>23</v>
      </c>
      <c r="D20" s="1"/>
      <c r="E20" s="1"/>
      <c r="F20" s="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88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"/>
      <c r="AL20" s="1"/>
      <c r="AM20" s="1"/>
      <c r="AN20" s="1"/>
      <c r="AO20" s="1"/>
      <c r="AP20" s="1"/>
      <c r="AQ20" s="423" t="s">
        <v>23</v>
      </c>
      <c r="AR20" s="488" t="s">
        <v>35</v>
      </c>
      <c r="AS20" s="49" t="s">
        <v>34</v>
      </c>
      <c r="AT20" s="24"/>
    </row>
    <row r="21" spans="1:46" ht="21.75" customHeight="1">
      <c r="A21" s="50" t="s">
        <v>25</v>
      </c>
      <c r="B21" s="489"/>
      <c r="C21" s="74" t="s">
        <v>24</v>
      </c>
      <c r="D21" s="2"/>
      <c r="E21" s="2"/>
      <c r="F21" s="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7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"/>
      <c r="AL21" s="2"/>
      <c r="AM21" s="2"/>
      <c r="AN21" s="2"/>
      <c r="AO21" s="2"/>
      <c r="AP21" s="2"/>
      <c r="AQ21" s="52" t="s">
        <v>24</v>
      </c>
      <c r="AR21" s="489"/>
      <c r="AS21" s="49" t="s">
        <v>25</v>
      </c>
      <c r="AT21" s="24"/>
    </row>
    <row r="22" spans="1:46" ht="21.75" customHeight="1">
      <c r="A22" s="50" t="s">
        <v>27</v>
      </c>
      <c r="B22" s="488" t="s">
        <v>36</v>
      </c>
      <c r="C22" s="73" t="s">
        <v>23</v>
      </c>
      <c r="D22" s="1"/>
      <c r="E22" s="1"/>
      <c r="F22" s="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8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"/>
      <c r="AL22" s="1"/>
      <c r="AM22" s="1"/>
      <c r="AN22" s="1"/>
      <c r="AO22" s="1"/>
      <c r="AP22" s="1"/>
      <c r="AQ22" s="48" t="s">
        <v>23</v>
      </c>
      <c r="AR22" s="488" t="s">
        <v>36</v>
      </c>
      <c r="AS22" s="49" t="s">
        <v>27</v>
      </c>
      <c r="AT22" s="24"/>
    </row>
    <row r="23" spans="1:46" ht="21.75" customHeight="1">
      <c r="A23" s="54"/>
      <c r="B23" s="489"/>
      <c r="C23" s="74" t="s">
        <v>24</v>
      </c>
      <c r="D23" s="2"/>
      <c r="E23" s="2"/>
      <c r="F23" s="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7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2"/>
      <c r="AL23" s="2"/>
      <c r="AM23" s="2"/>
      <c r="AN23" s="2"/>
      <c r="AO23" s="2"/>
      <c r="AP23" s="2"/>
      <c r="AQ23" s="424" t="s">
        <v>24</v>
      </c>
      <c r="AR23" s="489"/>
      <c r="AS23" s="56"/>
      <c r="AT23" s="24"/>
    </row>
    <row r="24" spans="1:46" ht="21.75" customHeight="1">
      <c r="A24" s="50"/>
      <c r="B24" s="488" t="s">
        <v>37</v>
      </c>
      <c r="C24" s="73" t="s">
        <v>23</v>
      </c>
      <c r="D24" s="1"/>
      <c r="E24" s="1"/>
      <c r="F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8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"/>
      <c r="AL24" s="1"/>
      <c r="AM24" s="1"/>
      <c r="AN24" s="1"/>
      <c r="AO24" s="1"/>
      <c r="AP24" s="1"/>
      <c r="AQ24" s="423" t="s">
        <v>23</v>
      </c>
      <c r="AR24" s="488" t="s">
        <v>37</v>
      </c>
      <c r="AS24" s="49"/>
      <c r="AT24" s="24"/>
    </row>
    <row r="25" spans="1:46" ht="21.75" customHeight="1">
      <c r="A25" s="50" t="s">
        <v>38</v>
      </c>
      <c r="B25" s="489"/>
      <c r="C25" s="74" t="s">
        <v>24</v>
      </c>
      <c r="D25" s="2"/>
      <c r="E25" s="2"/>
      <c r="F25" s="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7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"/>
      <c r="AL25" s="2"/>
      <c r="AM25" s="2"/>
      <c r="AN25" s="2"/>
      <c r="AO25" s="2"/>
      <c r="AP25" s="2"/>
      <c r="AQ25" s="52" t="s">
        <v>24</v>
      </c>
      <c r="AR25" s="489"/>
      <c r="AS25" s="49" t="s">
        <v>38</v>
      </c>
      <c r="AT25" s="24"/>
    </row>
    <row r="26" spans="1:46" ht="21.75" customHeight="1">
      <c r="A26" s="50"/>
      <c r="B26" s="488" t="s">
        <v>39</v>
      </c>
      <c r="C26" s="73" t="s">
        <v>23</v>
      </c>
      <c r="D26" s="1"/>
      <c r="E26" s="1"/>
      <c r="F26" s="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8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"/>
      <c r="AL26" s="1"/>
      <c r="AM26" s="1"/>
      <c r="AN26" s="1"/>
      <c r="AO26" s="1"/>
      <c r="AP26" s="1"/>
      <c r="AQ26" s="48" t="s">
        <v>23</v>
      </c>
      <c r="AR26" s="488" t="s">
        <v>39</v>
      </c>
      <c r="AS26" s="49"/>
      <c r="AT26" s="24"/>
    </row>
    <row r="27" spans="1:46" ht="21.75" customHeight="1">
      <c r="A27" s="50" t="s">
        <v>25</v>
      </c>
      <c r="B27" s="489"/>
      <c r="C27" s="74" t="s">
        <v>24</v>
      </c>
      <c r="D27" s="2"/>
      <c r="E27" s="2"/>
      <c r="F27" s="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7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"/>
      <c r="AL27" s="2"/>
      <c r="AM27" s="2"/>
      <c r="AN27" s="2"/>
      <c r="AO27" s="2"/>
      <c r="AP27" s="2"/>
      <c r="AQ27" s="422" t="s">
        <v>24</v>
      </c>
      <c r="AR27" s="489"/>
      <c r="AS27" s="49" t="s">
        <v>25</v>
      </c>
      <c r="AT27" s="24"/>
    </row>
    <row r="28" spans="1:46" ht="21.75" customHeight="1">
      <c r="A28" s="50"/>
      <c r="B28" s="488" t="s">
        <v>40</v>
      </c>
      <c r="C28" s="73" t="s">
        <v>23</v>
      </c>
      <c r="D28" s="1"/>
      <c r="E28" s="1"/>
      <c r="F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8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"/>
      <c r="AL28" s="1"/>
      <c r="AM28" s="1"/>
      <c r="AN28" s="1"/>
      <c r="AO28" s="1"/>
      <c r="AP28" s="1"/>
      <c r="AQ28" s="423" t="s">
        <v>23</v>
      </c>
      <c r="AR28" s="488" t="s">
        <v>40</v>
      </c>
      <c r="AS28" s="49"/>
      <c r="AT28" s="24"/>
    </row>
    <row r="29" spans="1:46" ht="21.75" customHeight="1">
      <c r="A29" s="50" t="s">
        <v>27</v>
      </c>
      <c r="B29" s="489"/>
      <c r="C29" s="74" t="s">
        <v>24</v>
      </c>
      <c r="D29" s="2"/>
      <c r="E29" s="2"/>
      <c r="F29" s="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7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"/>
      <c r="AL29" s="2"/>
      <c r="AM29" s="2"/>
      <c r="AN29" s="2"/>
      <c r="AO29" s="2"/>
      <c r="AP29" s="2"/>
      <c r="AQ29" s="52" t="s">
        <v>24</v>
      </c>
      <c r="AR29" s="489"/>
      <c r="AS29" s="49" t="s">
        <v>27</v>
      </c>
      <c r="AT29" s="24"/>
    </row>
    <row r="30" spans="1:46" ht="21.75" customHeight="1">
      <c r="A30" s="50"/>
      <c r="B30" s="488" t="s">
        <v>41</v>
      </c>
      <c r="C30" s="73" t="s">
        <v>23</v>
      </c>
      <c r="D30" s="1">
        <v>74</v>
      </c>
      <c r="E30" s="1">
        <v>4.8218</v>
      </c>
      <c r="F30" s="1">
        <v>995.439</v>
      </c>
      <c r="G30" s="9">
        <v>56</v>
      </c>
      <c r="H30" s="9">
        <v>2.5993</v>
      </c>
      <c r="I30" s="9">
        <v>883.644</v>
      </c>
      <c r="J30" s="9">
        <v>72</v>
      </c>
      <c r="K30" s="9">
        <v>2.4187</v>
      </c>
      <c r="L30" s="9">
        <v>1768.82</v>
      </c>
      <c r="M30" s="9">
        <v>87</v>
      </c>
      <c r="N30" s="9">
        <v>2.7267</v>
      </c>
      <c r="O30" s="9">
        <v>2388.546</v>
      </c>
      <c r="P30" s="9">
        <v>155</v>
      </c>
      <c r="Q30" s="9">
        <v>9.0521</v>
      </c>
      <c r="R30" s="9">
        <v>4247.779</v>
      </c>
      <c r="S30" s="9">
        <v>470</v>
      </c>
      <c r="T30" s="9">
        <v>38.4049</v>
      </c>
      <c r="U30" s="9">
        <v>8718.017</v>
      </c>
      <c r="V30" s="9">
        <v>620</v>
      </c>
      <c r="W30" s="9">
        <v>42.9556</v>
      </c>
      <c r="X30" s="88">
        <v>17957.348</v>
      </c>
      <c r="Y30" s="9">
        <v>596</v>
      </c>
      <c r="Z30" s="9">
        <v>22.3355</v>
      </c>
      <c r="AA30" s="9">
        <v>20339.38</v>
      </c>
      <c r="AB30" s="9">
        <v>304</v>
      </c>
      <c r="AC30" s="9">
        <v>6.2577</v>
      </c>
      <c r="AD30" s="9">
        <v>7286.247</v>
      </c>
      <c r="AE30" s="9">
        <v>66</v>
      </c>
      <c r="AF30" s="9">
        <v>1.1567</v>
      </c>
      <c r="AG30" s="9">
        <v>1279.317</v>
      </c>
      <c r="AH30" s="9">
        <v>84</v>
      </c>
      <c r="AI30" s="9">
        <v>2.9787</v>
      </c>
      <c r="AJ30" s="9">
        <v>2320.53</v>
      </c>
      <c r="AK30" s="1">
        <v>76</v>
      </c>
      <c r="AL30" s="1">
        <v>3.4437</v>
      </c>
      <c r="AM30" s="1">
        <v>2154.064</v>
      </c>
      <c r="AN30" s="1">
        <f>+D30+G30+J30+M30+P30+S30+V30+Y30+AB30+AE30+AH30+AK30</f>
        <v>2660</v>
      </c>
      <c r="AO30" s="1">
        <f>+E30+H30+K30+N30+Q30+T30+W30+Z30+AC30+AF30+AI30+AL30</f>
        <v>139.1514</v>
      </c>
      <c r="AP30" s="1">
        <f>+F30+I30+L30+O30+R30+U30+X30+AA30+AD30+AG30+AJ30+AM30</f>
        <v>70339.13100000001</v>
      </c>
      <c r="AQ30" s="48" t="s">
        <v>23</v>
      </c>
      <c r="AR30" s="547" t="s">
        <v>41</v>
      </c>
      <c r="AS30" s="57"/>
      <c r="AT30" s="24"/>
    </row>
    <row r="31" spans="1:46" ht="21.75" customHeight="1">
      <c r="A31" s="54"/>
      <c r="B31" s="489"/>
      <c r="C31" s="74" t="s">
        <v>24</v>
      </c>
      <c r="D31" s="2"/>
      <c r="E31" s="2"/>
      <c r="F31" s="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7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"/>
      <c r="AL31" s="2"/>
      <c r="AM31" s="2"/>
      <c r="AN31" s="2"/>
      <c r="AO31" s="2"/>
      <c r="AP31" s="2"/>
      <c r="AQ31" s="424" t="s">
        <v>24</v>
      </c>
      <c r="AR31" s="548"/>
      <c r="AS31" s="56"/>
      <c r="AT31" s="24"/>
    </row>
    <row r="32" spans="1:46" ht="21.75" customHeight="1">
      <c r="A32" s="50" t="s">
        <v>42</v>
      </c>
      <c r="B32" s="488" t="s">
        <v>43</v>
      </c>
      <c r="C32" s="73" t="s">
        <v>23</v>
      </c>
      <c r="D32" s="1">
        <v>13</v>
      </c>
      <c r="E32" s="1">
        <v>1.069</v>
      </c>
      <c r="F32" s="1">
        <v>2613.861</v>
      </c>
      <c r="G32" s="9">
        <v>3</v>
      </c>
      <c r="H32" s="9">
        <v>0.0237</v>
      </c>
      <c r="I32" s="9">
        <v>4.639</v>
      </c>
      <c r="J32" s="9">
        <v>4</v>
      </c>
      <c r="K32" s="9">
        <v>0.003</v>
      </c>
      <c r="L32" s="9">
        <v>8200.506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88"/>
      <c r="Y32" s="9">
        <v>14</v>
      </c>
      <c r="Z32" s="9">
        <v>0.1046</v>
      </c>
      <c r="AA32" s="9">
        <v>85.755</v>
      </c>
      <c r="AB32" s="9"/>
      <c r="AC32" s="9"/>
      <c r="AD32" s="9"/>
      <c r="AE32" s="9"/>
      <c r="AF32" s="9"/>
      <c r="AG32" s="9"/>
      <c r="AH32" s="9">
        <v>1</v>
      </c>
      <c r="AI32" s="9">
        <v>0.002</v>
      </c>
      <c r="AJ32" s="9">
        <v>3.276</v>
      </c>
      <c r="AK32" s="1">
        <v>1</v>
      </c>
      <c r="AL32" s="1">
        <v>0.0191</v>
      </c>
      <c r="AM32" s="1">
        <v>9.209</v>
      </c>
      <c r="AN32" s="1">
        <f>+D32+G32+J32+M32+P32+S32+V32+Y32+AB32+AE32+AH32+AK32</f>
        <v>36</v>
      </c>
      <c r="AO32" s="1">
        <f>+E32+H32+K32+N32+Q32+T32+W32+Z32+AC32+AF32+AI32+AL32</f>
        <v>1.2213999999999998</v>
      </c>
      <c r="AP32" s="1">
        <f>+F32+I32+L32+O32+R32+U32+X32+AA32+AD32+AG32+AJ32+AM32</f>
        <v>10917.246</v>
      </c>
      <c r="AQ32" s="423" t="s">
        <v>23</v>
      </c>
      <c r="AR32" s="488" t="s">
        <v>43</v>
      </c>
      <c r="AS32" s="49" t="s">
        <v>42</v>
      </c>
      <c r="AT32" s="24"/>
    </row>
    <row r="33" spans="1:46" ht="21.75" customHeight="1">
      <c r="A33" s="50" t="s">
        <v>44</v>
      </c>
      <c r="B33" s="489"/>
      <c r="C33" s="74" t="s">
        <v>24</v>
      </c>
      <c r="D33" s="2"/>
      <c r="E33" s="2"/>
      <c r="F33" s="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7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"/>
      <c r="AL33" s="2"/>
      <c r="AM33" s="2"/>
      <c r="AN33" s="2"/>
      <c r="AO33" s="2"/>
      <c r="AP33" s="2"/>
      <c r="AQ33" s="52" t="s">
        <v>24</v>
      </c>
      <c r="AR33" s="489"/>
      <c r="AS33" s="49" t="s">
        <v>44</v>
      </c>
      <c r="AT33" s="24"/>
    </row>
    <row r="34" spans="1:46" ht="21.75" customHeight="1">
      <c r="A34" s="50" t="s">
        <v>25</v>
      </c>
      <c r="B34" s="488" t="s">
        <v>45</v>
      </c>
      <c r="C34" s="73" t="s">
        <v>23</v>
      </c>
      <c r="D34" s="1"/>
      <c r="E34" s="1"/>
      <c r="F34" s="1"/>
      <c r="G34" s="9"/>
      <c r="H34" s="9"/>
      <c r="I34" s="9"/>
      <c r="J34" s="9"/>
      <c r="K34" s="9"/>
      <c r="L34" s="9"/>
      <c r="M34" s="9"/>
      <c r="N34" s="9"/>
      <c r="O34" s="9"/>
      <c r="P34" s="9">
        <v>3</v>
      </c>
      <c r="Q34" s="9">
        <v>0.127</v>
      </c>
      <c r="R34" s="9">
        <v>98.836</v>
      </c>
      <c r="S34" s="9"/>
      <c r="T34" s="9"/>
      <c r="U34" s="9"/>
      <c r="V34" s="9"/>
      <c r="W34" s="9"/>
      <c r="X34" s="88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">
        <v>1</v>
      </c>
      <c r="AL34" s="1">
        <v>0.002</v>
      </c>
      <c r="AM34" s="1">
        <v>0.63</v>
      </c>
      <c r="AN34" s="1">
        <f>+D34+G34+J34+M34+P34+S34+V34+Y34+AB34+AE34+AH34+AK34</f>
        <v>4</v>
      </c>
      <c r="AO34" s="1">
        <f>+E34+H34+K34+N34+Q34+T34+W34+Z34+AC34+AF34+AI34+AL34</f>
        <v>0.129</v>
      </c>
      <c r="AP34" s="1">
        <f>+F34+I34+L34+O34+R34+U34+X34+AA34+AD34+AG34+AJ34+AM34</f>
        <v>99.466</v>
      </c>
      <c r="AQ34" s="48" t="s">
        <v>23</v>
      </c>
      <c r="AR34" s="488" t="s">
        <v>45</v>
      </c>
      <c r="AS34" s="49" t="s">
        <v>25</v>
      </c>
      <c r="AT34" s="24"/>
    </row>
    <row r="35" spans="1:46" ht="21.75" customHeight="1">
      <c r="A35" s="54" t="s">
        <v>27</v>
      </c>
      <c r="B35" s="489"/>
      <c r="C35" s="74" t="s">
        <v>24</v>
      </c>
      <c r="D35" s="2"/>
      <c r="E35" s="2"/>
      <c r="F35" s="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7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"/>
      <c r="AL35" s="2"/>
      <c r="AM35" s="2"/>
      <c r="AN35" s="2"/>
      <c r="AO35" s="2"/>
      <c r="AP35" s="2"/>
      <c r="AQ35" s="424" t="s">
        <v>24</v>
      </c>
      <c r="AR35" s="489"/>
      <c r="AS35" s="56" t="s">
        <v>27</v>
      </c>
      <c r="AT35" s="24"/>
    </row>
    <row r="36" spans="1:46" ht="21.75" customHeight="1">
      <c r="A36" s="50" t="s">
        <v>46</v>
      </c>
      <c r="B36" s="488" t="s">
        <v>47</v>
      </c>
      <c r="C36" s="73" t="s">
        <v>23</v>
      </c>
      <c r="D36" s="1"/>
      <c r="E36" s="1"/>
      <c r="F36" s="1"/>
      <c r="G36" s="9"/>
      <c r="H36" s="9"/>
      <c r="I36" s="9"/>
      <c r="J36" s="9"/>
      <c r="K36" s="9"/>
      <c r="L36" s="169"/>
      <c r="M36" s="132"/>
      <c r="N36" s="9"/>
      <c r="O36" s="9"/>
      <c r="P36" s="9"/>
      <c r="Q36" s="9"/>
      <c r="R36" s="9"/>
      <c r="S36" s="9"/>
      <c r="T36" s="9"/>
      <c r="U36" s="9"/>
      <c r="V36" s="9"/>
      <c r="W36" s="9"/>
      <c r="X36" s="8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"/>
      <c r="AL36" s="1"/>
      <c r="AM36" s="1"/>
      <c r="AN36" s="1"/>
      <c r="AO36" s="1"/>
      <c r="AP36" s="1"/>
      <c r="AQ36" s="423" t="s">
        <v>23</v>
      </c>
      <c r="AR36" s="488" t="s">
        <v>47</v>
      </c>
      <c r="AS36" s="49" t="s">
        <v>46</v>
      </c>
      <c r="AT36" s="24"/>
    </row>
    <row r="37" spans="1:46" ht="21.75" customHeight="1">
      <c r="A37" s="50" t="s">
        <v>25</v>
      </c>
      <c r="B37" s="489"/>
      <c r="C37" s="74" t="s">
        <v>24</v>
      </c>
      <c r="D37" s="2"/>
      <c r="E37" s="2"/>
      <c r="F37" s="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7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2"/>
      <c r="AL37" s="2"/>
      <c r="AM37" s="2"/>
      <c r="AN37" s="2"/>
      <c r="AO37" s="2"/>
      <c r="AP37" s="2"/>
      <c r="AQ37" s="52" t="s">
        <v>24</v>
      </c>
      <c r="AR37" s="489"/>
      <c r="AS37" s="49" t="s">
        <v>25</v>
      </c>
      <c r="AT37" s="24"/>
    </row>
    <row r="38" spans="1:46" ht="21.75" customHeight="1">
      <c r="A38" s="50" t="s">
        <v>27</v>
      </c>
      <c r="B38" s="488" t="s">
        <v>48</v>
      </c>
      <c r="C38" s="73" t="s">
        <v>23</v>
      </c>
      <c r="D38" s="1"/>
      <c r="E38" s="1"/>
      <c r="F38" s="1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88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"/>
      <c r="AL38" s="1"/>
      <c r="AM38" s="1"/>
      <c r="AN38" s="1"/>
      <c r="AO38" s="1"/>
      <c r="AP38" s="1"/>
      <c r="AQ38" s="48" t="s">
        <v>23</v>
      </c>
      <c r="AR38" s="488" t="s">
        <v>48</v>
      </c>
      <c r="AS38" s="49" t="s">
        <v>27</v>
      </c>
      <c r="AT38" s="24"/>
    </row>
    <row r="39" spans="1:46" ht="21.75" customHeight="1">
      <c r="A39" s="54" t="s">
        <v>49</v>
      </c>
      <c r="B39" s="489"/>
      <c r="C39" s="74" t="s">
        <v>24</v>
      </c>
      <c r="D39" s="2"/>
      <c r="E39" s="2"/>
      <c r="F39" s="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7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2"/>
      <c r="AL39" s="2"/>
      <c r="AM39" s="2"/>
      <c r="AN39" s="2"/>
      <c r="AO39" s="2"/>
      <c r="AP39" s="2"/>
      <c r="AQ39" s="424" t="s">
        <v>24</v>
      </c>
      <c r="AR39" s="489"/>
      <c r="AS39" s="56" t="s">
        <v>49</v>
      </c>
      <c r="AT39" s="24"/>
    </row>
    <row r="40" spans="1:46" ht="21.75" customHeight="1">
      <c r="A40" s="50"/>
      <c r="B40" s="488" t="s">
        <v>50</v>
      </c>
      <c r="C40" s="73" t="s">
        <v>23</v>
      </c>
      <c r="D40" s="1"/>
      <c r="E40" s="1"/>
      <c r="F40" s="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88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"/>
      <c r="AL40" s="1"/>
      <c r="AM40" s="1"/>
      <c r="AN40" s="1"/>
      <c r="AO40" s="1"/>
      <c r="AP40" s="1"/>
      <c r="AQ40" s="423" t="s">
        <v>23</v>
      </c>
      <c r="AR40" s="488" t="s">
        <v>50</v>
      </c>
      <c r="AS40" s="49"/>
      <c r="AT40" s="24"/>
    </row>
    <row r="41" spans="1:46" ht="21.75" customHeight="1">
      <c r="A41" s="50" t="s">
        <v>51</v>
      </c>
      <c r="B41" s="489"/>
      <c r="C41" s="74" t="s">
        <v>24</v>
      </c>
      <c r="D41" s="2"/>
      <c r="E41" s="2"/>
      <c r="F41" s="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7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2"/>
      <c r="AL41" s="2"/>
      <c r="AM41" s="2"/>
      <c r="AN41" s="2"/>
      <c r="AO41" s="2"/>
      <c r="AP41" s="2"/>
      <c r="AQ41" s="52" t="s">
        <v>24</v>
      </c>
      <c r="AR41" s="489"/>
      <c r="AS41" s="49" t="s">
        <v>51</v>
      </c>
      <c r="AT41" s="24"/>
    </row>
    <row r="42" spans="1:46" ht="21.75" customHeight="1">
      <c r="A42" s="50"/>
      <c r="B42" s="488" t="s">
        <v>52</v>
      </c>
      <c r="C42" s="73" t="s">
        <v>23</v>
      </c>
      <c r="D42" s="1"/>
      <c r="E42" s="1"/>
      <c r="F42" s="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8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"/>
      <c r="AL42" s="1"/>
      <c r="AM42" s="1"/>
      <c r="AN42" s="1"/>
      <c r="AO42" s="1"/>
      <c r="AP42" s="1"/>
      <c r="AQ42" s="48" t="s">
        <v>23</v>
      </c>
      <c r="AR42" s="488" t="s">
        <v>52</v>
      </c>
      <c r="AS42" s="49"/>
      <c r="AT42" s="24"/>
    </row>
    <row r="43" spans="1:46" ht="21.75" customHeight="1">
      <c r="A43" s="50" t="s">
        <v>53</v>
      </c>
      <c r="B43" s="489"/>
      <c r="C43" s="74" t="s">
        <v>24</v>
      </c>
      <c r="D43" s="2"/>
      <c r="E43" s="2"/>
      <c r="F43" s="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7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"/>
      <c r="AL43" s="2"/>
      <c r="AM43" s="2"/>
      <c r="AN43" s="2"/>
      <c r="AO43" s="2"/>
      <c r="AP43" s="2"/>
      <c r="AQ43" s="425" t="s">
        <v>24</v>
      </c>
      <c r="AR43" s="489"/>
      <c r="AS43" s="49" t="s">
        <v>53</v>
      </c>
      <c r="AT43" s="24"/>
    </row>
    <row r="44" spans="1:46" ht="21.75" customHeight="1">
      <c r="A44" s="50"/>
      <c r="B44" s="488" t="s">
        <v>54</v>
      </c>
      <c r="C44" s="73" t="s">
        <v>23</v>
      </c>
      <c r="D44" s="1"/>
      <c r="E44" s="1"/>
      <c r="F44" s="1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8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"/>
      <c r="AL44" s="1"/>
      <c r="AM44" s="1"/>
      <c r="AN44" s="1"/>
      <c r="AO44" s="1"/>
      <c r="AP44" s="1"/>
      <c r="AQ44" s="426" t="s">
        <v>23</v>
      </c>
      <c r="AR44" s="488" t="s">
        <v>54</v>
      </c>
      <c r="AS44" s="49"/>
      <c r="AT44" s="24"/>
    </row>
    <row r="45" spans="1:46" ht="21.75" customHeight="1">
      <c r="A45" s="50" t="s">
        <v>27</v>
      </c>
      <c r="B45" s="489"/>
      <c r="C45" s="74" t="s">
        <v>24</v>
      </c>
      <c r="D45" s="2"/>
      <c r="E45" s="2"/>
      <c r="F45" s="2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7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2"/>
      <c r="AL45" s="2"/>
      <c r="AM45" s="2"/>
      <c r="AN45" s="2"/>
      <c r="AO45" s="2"/>
      <c r="AP45" s="2"/>
      <c r="AQ45" s="52" t="s">
        <v>24</v>
      </c>
      <c r="AR45" s="489"/>
      <c r="AS45" s="59" t="s">
        <v>27</v>
      </c>
      <c r="AT45" s="24"/>
    </row>
    <row r="46" spans="1:46" ht="21.75" customHeight="1">
      <c r="A46" s="50"/>
      <c r="B46" s="488" t="s">
        <v>55</v>
      </c>
      <c r="C46" s="73" t="s">
        <v>23</v>
      </c>
      <c r="D46" s="1"/>
      <c r="E46" s="1"/>
      <c r="F46" s="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88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"/>
      <c r="AL46" s="1"/>
      <c r="AM46" s="1"/>
      <c r="AN46" s="1"/>
      <c r="AO46" s="1"/>
      <c r="AP46" s="1"/>
      <c r="AQ46" s="48" t="s">
        <v>23</v>
      </c>
      <c r="AR46" s="488" t="s">
        <v>55</v>
      </c>
      <c r="AS46" s="59"/>
      <c r="AT46" s="24"/>
    </row>
    <row r="47" spans="1:46" ht="21.75" customHeight="1">
      <c r="A47" s="54"/>
      <c r="B47" s="489"/>
      <c r="C47" s="74" t="s">
        <v>24</v>
      </c>
      <c r="D47" s="2"/>
      <c r="E47" s="2"/>
      <c r="F47" s="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7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"/>
      <c r="AL47" s="2"/>
      <c r="AM47" s="2"/>
      <c r="AN47" s="2"/>
      <c r="AO47" s="2"/>
      <c r="AP47" s="2"/>
      <c r="AQ47" s="424" t="s">
        <v>24</v>
      </c>
      <c r="AR47" s="489"/>
      <c r="AS47" s="60"/>
      <c r="AT47" s="24"/>
    </row>
    <row r="48" spans="1:46" ht="21.75" customHeight="1">
      <c r="A48" s="50"/>
      <c r="B48" s="488" t="s">
        <v>56</v>
      </c>
      <c r="C48" s="73" t="s">
        <v>23</v>
      </c>
      <c r="D48" s="1"/>
      <c r="E48" s="1"/>
      <c r="F48" s="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8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"/>
      <c r="AL48" s="1"/>
      <c r="AM48" s="1"/>
      <c r="AN48" s="1"/>
      <c r="AO48" s="1"/>
      <c r="AP48" s="1"/>
      <c r="AQ48" s="423" t="s">
        <v>23</v>
      </c>
      <c r="AR48" s="488" t="s">
        <v>56</v>
      </c>
      <c r="AS48" s="59"/>
      <c r="AT48" s="24"/>
    </row>
    <row r="49" spans="1:46" ht="21.75" customHeight="1">
      <c r="A49" s="50" t="s">
        <v>57</v>
      </c>
      <c r="B49" s="489"/>
      <c r="C49" s="74" t="s">
        <v>24</v>
      </c>
      <c r="D49" s="2"/>
      <c r="E49" s="2"/>
      <c r="F49" s="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7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"/>
      <c r="AL49" s="2"/>
      <c r="AM49" s="2"/>
      <c r="AN49" s="2"/>
      <c r="AO49" s="2"/>
      <c r="AP49" s="2"/>
      <c r="AQ49" s="52" t="s">
        <v>24</v>
      </c>
      <c r="AR49" s="489"/>
      <c r="AS49" s="59" t="s">
        <v>57</v>
      </c>
      <c r="AT49" s="24"/>
    </row>
    <row r="50" spans="1:46" ht="21.75" customHeight="1">
      <c r="A50" s="50"/>
      <c r="B50" s="488" t="s">
        <v>58</v>
      </c>
      <c r="C50" s="73" t="s">
        <v>23</v>
      </c>
      <c r="D50" s="1"/>
      <c r="E50" s="1"/>
      <c r="F50" s="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88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"/>
      <c r="AL50" s="1"/>
      <c r="AM50" s="1"/>
      <c r="AN50" s="1"/>
      <c r="AO50" s="1"/>
      <c r="AP50" s="1"/>
      <c r="AQ50" s="48" t="s">
        <v>23</v>
      </c>
      <c r="AR50" s="547" t="s">
        <v>58</v>
      </c>
      <c r="AS50" s="57"/>
      <c r="AT50" s="24"/>
    </row>
    <row r="51" spans="1:46" ht="21.75" customHeight="1">
      <c r="A51" s="50"/>
      <c r="B51" s="489"/>
      <c r="C51" s="74" t="s">
        <v>24</v>
      </c>
      <c r="D51" s="2"/>
      <c r="E51" s="2"/>
      <c r="F51" s="2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7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2"/>
      <c r="AL51" s="2"/>
      <c r="AM51" s="2"/>
      <c r="AN51" s="2"/>
      <c r="AO51" s="2"/>
      <c r="AP51" s="2"/>
      <c r="AQ51" s="422" t="s">
        <v>24</v>
      </c>
      <c r="AR51" s="548"/>
      <c r="AS51" s="59"/>
      <c r="AT51" s="24"/>
    </row>
    <row r="52" spans="1:46" ht="21.75" customHeight="1">
      <c r="A52" s="50"/>
      <c r="B52" s="488" t="s">
        <v>59</v>
      </c>
      <c r="C52" s="73" t="s">
        <v>23</v>
      </c>
      <c r="D52" s="1"/>
      <c r="E52" s="1"/>
      <c r="F52" s="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88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"/>
      <c r="AL52" s="1"/>
      <c r="AM52" s="1"/>
      <c r="AN52" s="1"/>
      <c r="AO52" s="1"/>
      <c r="AP52" s="1"/>
      <c r="AQ52" s="423" t="s">
        <v>23</v>
      </c>
      <c r="AR52" s="488" t="s">
        <v>59</v>
      </c>
      <c r="AS52" s="59"/>
      <c r="AT52" s="24"/>
    </row>
    <row r="53" spans="1:46" ht="21.75" customHeight="1">
      <c r="A53" s="50" t="s">
        <v>27</v>
      </c>
      <c r="B53" s="489"/>
      <c r="C53" s="74" t="s">
        <v>24</v>
      </c>
      <c r="D53" s="2"/>
      <c r="E53" s="2"/>
      <c r="F53" s="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7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"/>
      <c r="AL53" s="2"/>
      <c r="AM53" s="2"/>
      <c r="AN53" s="2"/>
      <c r="AO53" s="2"/>
      <c r="AP53" s="2"/>
      <c r="AQ53" s="52" t="s">
        <v>24</v>
      </c>
      <c r="AR53" s="489"/>
      <c r="AS53" s="59" t="s">
        <v>27</v>
      </c>
      <c r="AT53" s="24"/>
    </row>
    <row r="54" spans="1:46" ht="21.75" customHeight="1">
      <c r="A54" s="50"/>
      <c r="B54" s="488" t="s">
        <v>60</v>
      </c>
      <c r="C54" s="73" t="s">
        <v>23</v>
      </c>
      <c r="D54" s="1"/>
      <c r="E54" s="1"/>
      <c r="F54" s="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v>19</v>
      </c>
      <c r="T54" s="9">
        <v>0.2217</v>
      </c>
      <c r="U54" s="9">
        <v>132.847</v>
      </c>
      <c r="V54" s="9">
        <v>10</v>
      </c>
      <c r="W54" s="9">
        <v>0.0888</v>
      </c>
      <c r="X54" s="88">
        <v>71.961</v>
      </c>
      <c r="Y54" s="9">
        <v>12</v>
      </c>
      <c r="Z54" s="9">
        <v>0.0947</v>
      </c>
      <c r="AA54" s="9">
        <v>79.842</v>
      </c>
      <c r="AB54" s="9">
        <v>4</v>
      </c>
      <c r="AC54" s="9">
        <v>0.0875</v>
      </c>
      <c r="AD54" s="9">
        <v>35.7</v>
      </c>
      <c r="AE54" s="9">
        <v>2</v>
      </c>
      <c r="AF54" s="9">
        <v>0.0275</v>
      </c>
      <c r="AG54" s="9">
        <v>16.139</v>
      </c>
      <c r="AH54" s="9">
        <v>3</v>
      </c>
      <c r="AI54" s="9">
        <v>0.0368</v>
      </c>
      <c r="AJ54" s="9">
        <v>27.92</v>
      </c>
      <c r="AK54" s="1"/>
      <c r="AL54" s="1"/>
      <c r="AM54" s="1"/>
      <c r="AN54" s="1">
        <f>+D54+G54+J54+M54+P54+S54+V54+Y54+AB54+AE54+AH54+AK54</f>
        <v>50</v>
      </c>
      <c r="AO54" s="1">
        <f>+E54+H54+K54+N54+Q54+T54+W54+Z54+AC54+AF54+AI54+AL54</f>
        <v>0.5569999999999999</v>
      </c>
      <c r="AP54" s="1">
        <f>+F54+I54+L54+O54+R54+U54+X54+AA54+AD54+AG54+AJ54+AM54</f>
        <v>364.409</v>
      </c>
      <c r="AQ54" s="48" t="s">
        <v>23</v>
      </c>
      <c r="AR54" s="488" t="s">
        <v>60</v>
      </c>
      <c r="AS54" s="49"/>
      <c r="AT54" s="24"/>
    </row>
    <row r="55" spans="1:46" ht="21.75" customHeight="1">
      <c r="A55" s="54"/>
      <c r="B55" s="489"/>
      <c r="C55" s="74" t="s">
        <v>24</v>
      </c>
      <c r="D55" s="2"/>
      <c r="E55" s="2"/>
      <c r="F55" s="2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7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2"/>
      <c r="AL55" s="2"/>
      <c r="AM55" s="2"/>
      <c r="AN55" s="2"/>
      <c r="AO55" s="2"/>
      <c r="AP55" s="2"/>
      <c r="AQ55" s="427" t="s">
        <v>24</v>
      </c>
      <c r="AR55" s="489"/>
      <c r="AS55" s="56"/>
      <c r="AT55" s="24"/>
    </row>
    <row r="56" spans="1:46" ht="21.75" customHeight="1">
      <c r="A56" s="500" t="s">
        <v>99</v>
      </c>
      <c r="B56" s="501"/>
      <c r="C56" s="73" t="s">
        <v>23</v>
      </c>
      <c r="D56" s="1"/>
      <c r="E56" s="1"/>
      <c r="F56" s="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8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"/>
      <c r="AL56" s="1"/>
      <c r="AM56" s="1"/>
      <c r="AN56" s="1"/>
      <c r="AO56" s="1"/>
      <c r="AP56" s="1"/>
      <c r="AQ56" s="428" t="s">
        <v>23</v>
      </c>
      <c r="AR56" s="494" t="s">
        <v>100</v>
      </c>
      <c r="AS56" s="495"/>
      <c r="AT56" s="24"/>
    </row>
    <row r="57" spans="1:46" ht="21.75" customHeight="1">
      <c r="A57" s="502"/>
      <c r="B57" s="503"/>
      <c r="C57" s="74" t="s">
        <v>24</v>
      </c>
      <c r="D57" s="2"/>
      <c r="E57" s="2"/>
      <c r="F57" s="2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7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"/>
      <c r="AL57" s="2"/>
      <c r="AM57" s="2"/>
      <c r="AN57" s="2"/>
      <c r="AO57" s="2"/>
      <c r="AP57" s="2"/>
      <c r="AQ57" s="61" t="s">
        <v>24</v>
      </c>
      <c r="AR57" s="496"/>
      <c r="AS57" s="497"/>
      <c r="AT57" s="24"/>
    </row>
    <row r="58" spans="1:46" ht="21.75" customHeight="1">
      <c r="A58" s="25" t="s">
        <v>0</v>
      </c>
      <c r="C58" s="75" t="s">
        <v>23</v>
      </c>
      <c r="D58" s="3">
        <v>37</v>
      </c>
      <c r="E58" s="3">
        <v>1.7476</v>
      </c>
      <c r="F58" s="3">
        <v>1006.395</v>
      </c>
      <c r="G58" s="16">
        <v>21</v>
      </c>
      <c r="H58" s="16">
        <v>1.0479</v>
      </c>
      <c r="I58" s="16">
        <v>881.418</v>
      </c>
      <c r="J58" s="16">
        <v>27</v>
      </c>
      <c r="K58" s="16">
        <v>1.2182</v>
      </c>
      <c r="L58" s="16">
        <v>1040.932</v>
      </c>
      <c r="M58" s="16">
        <v>19</v>
      </c>
      <c r="N58" s="16">
        <v>0.6476</v>
      </c>
      <c r="O58" s="16">
        <v>578.633</v>
      </c>
      <c r="P58" s="16">
        <v>68</v>
      </c>
      <c r="Q58" s="16">
        <v>3.2257</v>
      </c>
      <c r="R58" s="16">
        <v>2078.933</v>
      </c>
      <c r="S58" s="16">
        <v>103</v>
      </c>
      <c r="T58" s="16">
        <v>5.5962</v>
      </c>
      <c r="U58" s="16">
        <v>2605.2</v>
      </c>
      <c r="V58" s="16">
        <v>55</v>
      </c>
      <c r="W58" s="16">
        <v>3.7954</v>
      </c>
      <c r="X58" s="91">
        <v>2337.647</v>
      </c>
      <c r="Y58" s="16">
        <v>50</v>
      </c>
      <c r="Z58" s="16">
        <v>1.993</v>
      </c>
      <c r="AA58" s="16">
        <v>1881.563</v>
      </c>
      <c r="AB58" s="16">
        <v>55</v>
      </c>
      <c r="AC58" s="16">
        <v>1.4342</v>
      </c>
      <c r="AD58" s="16">
        <v>1432.399</v>
      </c>
      <c r="AE58" s="16">
        <v>98</v>
      </c>
      <c r="AF58" s="16">
        <v>3.4975</v>
      </c>
      <c r="AG58" s="16">
        <v>2627.755</v>
      </c>
      <c r="AH58" s="16">
        <v>287</v>
      </c>
      <c r="AI58" s="16">
        <v>17.90738</v>
      </c>
      <c r="AJ58" s="16">
        <v>8050.38</v>
      </c>
      <c r="AK58" s="3">
        <v>162</v>
      </c>
      <c r="AL58" s="3">
        <v>18.4798</v>
      </c>
      <c r="AM58" s="3">
        <v>7571.292</v>
      </c>
      <c r="AN58" s="3">
        <f>+D58+G58+J58+M58+P58+S58+V58+Y58+AB58+AE58+AH58+AK58</f>
        <v>982</v>
      </c>
      <c r="AO58" s="3">
        <f>+E58+H58+K58+N58+Q58+T58+W58+Z58+AC58+AF58+AI58+AL58</f>
        <v>60.59048</v>
      </c>
      <c r="AP58" s="3">
        <f>+F58+I58+L58+O58+R58+U58+X58+AA58+AD58+AG58+AJ58+AM58</f>
        <v>32092.547000000002</v>
      </c>
      <c r="AQ58" s="63" t="s">
        <v>23</v>
      </c>
      <c r="AR58" s="64"/>
      <c r="AS58" s="49" t="s">
        <v>0</v>
      </c>
      <c r="AT58" s="24"/>
    </row>
    <row r="59" spans="1:46" ht="21.75" customHeight="1">
      <c r="A59" s="504" t="s">
        <v>62</v>
      </c>
      <c r="B59" s="505"/>
      <c r="C59" s="444" t="s">
        <v>63</v>
      </c>
      <c r="D59" s="400"/>
      <c r="E59" s="409"/>
      <c r="F59" s="400"/>
      <c r="G59" s="451"/>
      <c r="H59" s="452"/>
      <c r="I59" s="451"/>
      <c r="J59" s="451"/>
      <c r="K59" s="452"/>
      <c r="L59" s="451"/>
      <c r="M59" s="451"/>
      <c r="N59" s="452"/>
      <c r="O59" s="451"/>
      <c r="P59" s="451"/>
      <c r="Q59" s="452"/>
      <c r="R59" s="451"/>
      <c r="S59" s="451"/>
      <c r="T59" s="452"/>
      <c r="U59" s="451"/>
      <c r="V59" s="451"/>
      <c r="W59" s="452"/>
      <c r="X59" s="453"/>
      <c r="Y59" s="451"/>
      <c r="Z59" s="451"/>
      <c r="AA59" s="451"/>
      <c r="AB59" s="451"/>
      <c r="AC59" s="451"/>
      <c r="AD59" s="451"/>
      <c r="AE59" s="451"/>
      <c r="AF59" s="451"/>
      <c r="AG59" s="451"/>
      <c r="AH59" s="451"/>
      <c r="AI59" s="452"/>
      <c r="AJ59" s="451"/>
      <c r="AK59" s="400"/>
      <c r="AL59" s="409"/>
      <c r="AM59" s="400"/>
      <c r="AN59" s="400"/>
      <c r="AO59" s="400"/>
      <c r="AP59" s="400"/>
      <c r="AQ59" s="392" t="s">
        <v>63</v>
      </c>
      <c r="AR59" s="498" t="s">
        <v>62</v>
      </c>
      <c r="AS59" s="499"/>
      <c r="AT59" s="24"/>
    </row>
    <row r="60" spans="1:46" ht="21.75" customHeight="1">
      <c r="A60" s="39"/>
      <c r="B60" s="40"/>
      <c r="C60" s="74" t="s">
        <v>24</v>
      </c>
      <c r="D60" s="2"/>
      <c r="E60" s="2"/>
      <c r="F60" s="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7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2">
        <v>1</v>
      </c>
      <c r="AL60" s="2">
        <v>0.0346</v>
      </c>
      <c r="AM60" s="2">
        <v>17.976</v>
      </c>
      <c r="AN60" s="2">
        <f aca="true" t="shared" si="0" ref="AN60:AP61">+D60+G60+J60+M60+P60+S60+V60+Y60+AB60+AE60+AH60+AK60</f>
        <v>1</v>
      </c>
      <c r="AO60" s="2">
        <f t="shared" si="0"/>
        <v>0.0346</v>
      </c>
      <c r="AP60" s="2">
        <f t="shared" si="0"/>
        <v>17.976</v>
      </c>
      <c r="AQ60" s="429" t="s">
        <v>24</v>
      </c>
      <c r="AR60" s="40"/>
      <c r="AS60" s="56"/>
      <c r="AT60" s="24"/>
    </row>
    <row r="61" spans="1:46" ht="21.75" customHeight="1">
      <c r="A61" s="25" t="s">
        <v>0</v>
      </c>
      <c r="C61" s="73" t="s">
        <v>23</v>
      </c>
      <c r="D61" s="1">
        <f aca="true" t="shared" si="1" ref="D61:I61">+D6+D8+D10+D12+D14+D16+D18+D20+D22+D24+D26+D28+D30+D32+D34+D36+D38+D40+D42+D44+D46+D48+D50+D52+D54+D56+D58</f>
        <v>124</v>
      </c>
      <c r="E61" s="1">
        <f t="shared" si="1"/>
        <v>7.6384</v>
      </c>
      <c r="F61" s="1">
        <f t="shared" si="1"/>
        <v>4615.695</v>
      </c>
      <c r="G61" s="9">
        <f t="shared" si="1"/>
        <v>80</v>
      </c>
      <c r="H61" s="9">
        <f t="shared" si="1"/>
        <v>3.6708999999999996</v>
      </c>
      <c r="I61" s="9">
        <f t="shared" si="1"/>
        <v>1769.701</v>
      </c>
      <c r="J61" s="9">
        <f aca="true" t="shared" si="2" ref="J61:AM61">+J6+J8+J10+J12+J14+J16+J18+J20+J22+J24+J26+J28+J30+J32+J34+J36+J38+J40+J42+J44+J46+J48+J50+J52+J54+J56+J58</f>
        <v>103</v>
      </c>
      <c r="K61" s="9">
        <f t="shared" si="2"/>
        <v>3.6399</v>
      </c>
      <c r="L61" s="9">
        <f t="shared" si="2"/>
        <v>11010.258</v>
      </c>
      <c r="M61" s="9">
        <f t="shared" si="2"/>
        <v>106</v>
      </c>
      <c r="N61" s="9">
        <f t="shared" si="2"/>
        <v>3.3743</v>
      </c>
      <c r="O61" s="9">
        <f t="shared" si="2"/>
        <v>2967.179</v>
      </c>
      <c r="P61" s="9">
        <f t="shared" si="2"/>
        <v>226</v>
      </c>
      <c r="Q61" s="9">
        <f t="shared" si="2"/>
        <v>12.4048</v>
      </c>
      <c r="R61" s="9">
        <f t="shared" si="2"/>
        <v>6425.548000000001</v>
      </c>
      <c r="S61" s="9">
        <f t="shared" si="2"/>
        <v>592</v>
      </c>
      <c r="T61" s="9">
        <f t="shared" si="2"/>
        <v>44.22279999999999</v>
      </c>
      <c r="U61" s="9">
        <f t="shared" si="2"/>
        <v>11456.063999999998</v>
      </c>
      <c r="V61" s="9">
        <f t="shared" si="2"/>
        <v>685</v>
      </c>
      <c r="W61" s="9">
        <f t="shared" si="2"/>
        <v>46.8398</v>
      </c>
      <c r="X61" s="88">
        <f t="shared" si="2"/>
        <v>20366.956000000002</v>
      </c>
      <c r="Y61" s="9">
        <f t="shared" si="2"/>
        <v>672</v>
      </c>
      <c r="Z61" s="9">
        <f t="shared" si="2"/>
        <v>24.5278</v>
      </c>
      <c r="AA61" s="9">
        <f t="shared" si="2"/>
        <v>22386.54</v>
      </c>
      <c r="AB61" s="9">
        <f t="shared" si="2"/>
        <v>363</v>
      </c>
      <c r="AC61" s="9">
        <f t="shared" si="2"/>
        <v>7.7794</v>
      </c>
      <c r="AD61" s="9">
        <f t="shared" si="2"/>
        <v>8754.346</v>
      </c>
      <c r="AE61" s="9">
        <f t="shared" si="2"/>
        <v>166</v>
      </c>
      <c r="AF61" s="9">
        <f t="shared" si="2"/>
        <v>4.6817</v>
      </c>
      <c r="AG61" s="9">
        <f t="shared" si="2"/>
        <v>3923.2110000000002</v>
      </c>
      <c r="AH61" s="9">
        <f t="shared" si="2"/>
        <v>375</v>
      </c>
      <c r="AI61" s="9">
        <f t="shared" si="2"/>
        <v>20.924879999999998</v>
      </c>
      <c r="AJ61" s="9">
        <f t="shared" si="2"/>
        <v>10402.106</v>
      </c>
      <c r="AK61" s="1">
        <f t="shared" si="2"/>
        <v>240</v>
      </c>
      <c r="AL61" s="1">
        <f t="shared" si="2"/>
        <v>21.9446</v>
      </c>
      <c r="AM61" s="1">
        <f t="shared" si="2"/>
        <v>9735.195</v>
      </c>
      <c r="AN61" s="1">
        <f t="shared" si="0"/>
        <v>3732</v>
      </c>
      <c r="AO61" s="1">
        <f t="shared" si="0"/>
        <v>201.64928</v>
      </c>
      <c r="AP61" s="1">
        <f t="shared" si="0"/>
        <v>113812.799</v>
      </c>
      <c r="AQ61" s="395" t="s">
        <v>23</v>
      </c>
      <c r="AR61" s="65"/>
      <c r="AS61" s="49" t="s">
        <v>0</v>
      </c>
      <c r="AT61" s="24"/>
    </row>
    <row r="62" spans="1:46" ht="21.75" customHeight="1">
      <c r="A62" s="492" t="s">
        <v>91</v>
      </c>
      <c r="B62" s="493"/>
      <c r="C62" s="73" t="s">
        <v>63</v>
      </c>
      <c r="D62" s="1"/>
      <c r="E62" s="1"/>
      <c r="F62" s="1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8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"/>
      <c r="AL62" s="1"/>
      <c r="AM62" s="1"/>
      <c r="AN62" s="1"/>
      <c r="AO62" s="1"/>
      <c r="AP62" s="1"/>
      <c r="AQ62" s="398" t="s">
        <v>63</v>
      </c>
      <c r="AR62" s="490" t="s">
        <v>98</v>
      </c>
      <c r="AS62" s="491"/>
      <c r="AT62" s="24"/>
    </row>
    <row r="63" spans="1:46" ht="21.75" customHeight="1">
      <c r="A63" s="39"/>
      <c r="B63" s="40"/>
      <c r="C63" s="74" t="s">
        <v>24</v>
      </c>
      <c r="D63" s="2"/>
      <c r="E63" s="2"/>
      <c r="F63" s="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7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2">
        <f>AK7+AK9+AK11+AK13+AK15+AK17+AK19+AK21+AK23+AK25+AK27+AK29+AK31+AK33+AK35+AK37+AK39+AK41+AK43+AK45+AK47+AK49+AK51+AK53+AK55+AK57+AK60</f>
        <v>1</v>
      </c>
      <c r="AL63" s="2">
        <f>AL7+AL9+AL11+AL13+AL15+AL17+AL19+AL21+AL23+AL25+AL27+AL29+AL31+AL33+AL35+AL37+AL39+AL41+AL43+AL45+AL47+AL49+AL51+AL53+AL55+AL57+AL60</f>
        <v>0.0346</v>
      </c>
      <c r="AM63" s="2">
        <f>AM7+AM9+AM11+AM13+AM15+AM17+AM19+AM21+AM23+AM25+AM27+AM29+AM31+AM33+AM35+AM37+AM39+AM41+AM43+AM45+AM47+AM49+AM51+AM53+AM55+AM57+AM60</f>
        <v>17.976</v>
      </c>
      <c r="AN63" s="8">
        <f aca="true" t="shared" si="3" ref="AN63:AN69">+D63+G63+J63+M63+P63+S63+V63+Y63+AB63+AE63+AH63+AK63</f>
        <v>1</v>
      </c>
      <c r="AO63" s="2">
        <f>+E63+H63+K63+N63+Q63+T63+W63+Z63+AC63+AF63+AI63+AL63</f>
        <v>0.0346</v>
      </c>
      <c r="AP63" s="2">
        <f>+F63+I63+L63+O63+R63+U63+X63+AA63+AD63+AG63+AJ63+AM63</f>
        <v>17.976</v>
      </c>
      <c r="AQ63" s="61" t="s">
        <v>24</v>
      </c>
      <c r="AR63" s="44"/>
      <c r="AS63" s="56"/>
      <c r="AT63" s="24"/>
    </row>
    <row r="64" spans="1:46" ht="21.75" customHeight="1">
      <c r="A64" s="50" t="s">
        <v>65</v>
      </c>
      <c r="B64" s="488" t="s">
        <v>66</v>
      </c>
      <c r="C64" s="73" t="s">
        <v>23</v>
      </c>
      <c r="D64" s="1"/>
      <c r="E64" s="1"/>
      <c r="F64" s="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88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"/>
      <c r="AL64" s="1"/>
      <c r="AM64" s="1"/>
      <c r="AN64" s="9"/>
      <c r="AO64" s="9"/>
      <c r="AP64" s="1"/>
      <c r="AQ64" s="48" t="s">
        <v>23</v>
      </c>
      <c r="AR64" s="547" t="s">
        <v>66</v>
      </c>
      <c r="AS64" s="66" t="s">
        <v>65</v>
      </c>
      <c r="AT64" s="24"/>
    </row>
    <row r="65" spans="1:46" ht="21.75" customHeight="1">
      <c r="A65" s="50"/>
      <c r="B65" s="489"/>
      <c r="C65" s="74" t="s">
        <v>24</v>
      </c>
      <c r="D65" s="2"/>
      <c r="E65" s="2"/>
      <c r="F65" s="2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7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2"/>
      <c r="AL65" s="2"/>
      <c r="AM65" s="2"/>
      <c r="AN65" s="2"/>
      <c r="AO65" s="2"/>
      <c r="AP65" s="2"/>
      <c r="AQ65" s="422" t="s">
        <v>24</v>
      </c>
      <c r="AR65" s="548"/>
      <c r="AS65" s="49"/>
      <c r="AT65" s="24"/>
    </row>
    <row r="66" spans="1:46" ht="21.75" customHeight="1">
      <c r="A66" s="50" t="s">
        <v>67</v>
      </c>
      <c r="B66" s="488" t="s">
        <v>68</v>
      </c>
      <c r="C66" s="73" t="s">
        <v>23</v>
      </c>
      <c r="D66" s="1"/>
      <c r="E66" s="1"/>
      <c r="F66" s="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88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"/>
      <c r="AL66" s="1"/>
      <c r="AM66" s="1"/>
      <c r="AN66" s="1"/>
      <c r="AO66" s="1"/>
      <c r="AP66" s="1"/>
      <c r="AQ66" s="423" t="s">
        <v>23</v>
      </c>
      <c r="AR66" s="488" t="s">
        <v>68</v>
      </c>
      <c r="AS66" s="49" t="s">
        <v>67</v>
      </c>
      <c r="AT66" s="24"/>
    </row>
    <row r="67" spans="1:46" ht="21.75" customHeight="1">
      <c r="A67" s="54" t="s">
        <v>49</v>
      </c>
      <c r="B67" s="489"/>
      <c r="C67" s="74" t="s">
        <v>24</v>
      </c>
      <c r="D67" s="2"/>
      <c r="E67" s="2"/>
      <c r="F67" s="2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7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2"/>
      <c r="AL67" s="2"/>
      <c r="AM67" s="2"/>
      <c r="AN67" s="2"/>
      <c r="AO67" s="2"/>
      <c r="AP67" s="2"/>
      <c r="AQ67" s="55" t="s">
        <v>24</v>
      </c>
      <c r="AR67" s="489"/>
      <c r="AS67" s="56" t="s">
        <v>49</v>
      </c>
      <c r="AT67" s="24"/>
    </row>
    <row r="68" spans="1:46" ht="21.75" customHeight="1">
      <c r="A68" s="476" t="s">
        <v>92</v>
      </c>
      <c r="B68" s="477"/>
      <c r="C68" s="73" t="s">
        <v>23</v>
      </c>
      <c r="D68" s="1">
        <f>D61+D62+D64+D66</f>
        <v>124</v>
      </c>
      <c r="E68" s="1">
        <f>+E61+E64+E66</f>
        <v>7.6384</v>
      </c>
      <c r="F68" s="1">
        <f>F61+F62+F64+F66</f>
        <v>4615.695</v>
      </c>
      <c r="G68" s="9">
        <f>G61+G62+G64+G66</f>
        <v>80</v>
      </c>
      <c r="H68" s="9">
        <f>+H61+H64+H66</f>
        <v>3.6708999999999996</v>
      </c>
      <c r="I68" s="9">
        <f>I61+I62+I64+I66</f>
        <v>1769.701</v>
      </c>
      <c r="J68" s="9">
        <f>J61+J62+J64+J66</f>
        <v>103</v>
      </c>
      <c r="K68" s="9">
        <f>+K61+K64+K66</f>
        <v>3.6399</v>
      </c>
      <c r="L68" s="9">
        <f>L61+L62+L64+L66</f>
        <v>11010.258</v>
      </c>
      <c r="M68" s="9">
        <f>M61+M62+M64+M66</f>
        <v>106</v>
      </c>
      <c r="N68" s="9">
        <f>+N61+N64+N66</f>
        <v>3.3743</v>
      </c>
      <c r="O68" s="9">
        <f>O61+O62+O64+O66</f>
        <v>2967.179</v>
      </c>
      <c r="P68" s="9">
        <f>P61+P62+P64+P66</f>
        <v>226</v>
      </c>
      <c r="Q68" s="9">
        <f>+Q61+Q64+Q66</f>
        <v>12.4048</v>
      </c>
      <c r="R68" s="9">
        <f>R61+R62+R64+R66</f>
        <v>6425.548000000001</v>
      </c>
      <c r="S68" s="9">
        <f>S61+S62+S64+S66</f>
        <v>592</v>
      </c>
      <c r="T68" s="9">
        <f>+T61+T64+T66</f>
        <v>44.22279999999999</v>
      </c>
      <c r="U68" s="9">
        <f>U61+U62+U64+U66</f>
        <v>11456.063999999998</v>
      </c>
      <c r="V68" s="9">
        <f>V61+V62+V64+V66</f>
        <v>685</v>
      </c>
      <c r="W68" s="9">
        <f>+W61+W64+W66</f>
        <v>46.8398</v>
      </c>
      <c r="X68" s="88">
        <f>X61+X62+X64+X66</f>
        <v>20366.956000000002</v>
      </c>
      <c r="Y68" s="9">
        <f>Y61+Y62+Y64+Y66</f>
        <v>672</v>
      </c>
      <c r="Z68" s="9">
        <f>+Z61+Z64+Z66</f>
        <v>24.5278</v>
      </c>
      <c r="AA68" s="9">
        <f>AA61+AA62+AA64+AA66</f>
        <v>22386.54</v>
      </c>
      <c r="AB68" s="9">
        <f>AB61+AB62+AB64+AB66</f>
        <v>363</v>
      </c>
      <c r="AC68" s="9">
        <f>+AC61+AC64+AC66</f>
        <v>7.7794</v>
      </c>
      <c r="AD68" s="9">
        <f>AD61+AD62+AD64+AD66</f>
        <v>8754.346</v>
      </c>
      <c r="AE68" s="9">
        <f>AE61+AE62+AE64+AE66</f>
        <v>166</v>
      </c>
      <c r="AF68" s="9">
        <f>+AF61+AF64+AF66</f>
        <v>4.6817</v>
      </c>
      <c r="AG68" s="9">
        <f>AG61+AG62+AG64+AG66</f>
        <v>3923.2110000000002</v>
      </c>
      <c r="AH68" s="9">
        <f>AH61+AH62+AH64+AH66</f>
        <v>375</v>
      </c>
      <c r="AI68" s="9">
        <f>+AI61+AI64+AI66</f>
        <v>20.924879999999998</v>
      </c>
      <c r="AJ68" s="9">
        <f>AJ61+AJ62+AJ64+AJ66</f>
        <v>10402.106</v>
      </c>
      <c r="AK68" s="1">
        <f>AK61+AK62+AK64+AK66</f>
        <v>240</v>
      </c>
      <c r="AL68" s="1">
        <f>+AL61+AL64+AL66</f>
        <v>21.9446</v>
      </c>
      <c r="AM68" s="1">
        <f>AM61+AM62+AM64+AM66</f>
        <v>9735.195</v>
      </c>
      <c r="AN68" s="9">
        <f t="shared" si="3"/>
        <v>3732</v>
      </c>
      <c r="AO68" s="1">
        <f>+E68+H68+K68+N68+Q68+T68+W68+Z68+AC68+AF68+AI68+AL68</f>
        <v>201.64928</v>
      </c>
      <c r="AP68" s="1">
        <f>+F68+I68+L68+O68+R68+U68+X68+AA68+AD68+AG68+AJ68+AM68</f>
        <v>113812.799</v>
      </c>
      <c r="AQ68" s="428" t="s">
        <v>23</v>
      </c>
      <c r="AR68" s="549" t="s">
        <v>93</v>
      </c>
      <c r="AS68" s="485"/>
      <c r="AT68" s="24"/>
    </row>
    <row r="69" spans="1:46" ht="21.75" customHeight="1">
      <c r="A69" s="478"/>
      <c r="B69" s="479"/>
      <c r="C69" s="74" t="s">
        <v>24</v>
      </c>
      <c r="D69" s="2"/>
      <c r="E69" s="2"/>
      <c r="F69" s="2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7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2">
        <f>+AK63+AK65+AK67</f>
        <v>1</v>
      </c>
      <c r="AL69" s="2">
        <f>+AL63+AL65+AL67</f>
        <v>0.0346</v>
      </c>
      <c r="AM69" s="2">
        <f>+AM63+AM65+AM67</f>
        <v>17.976</v>
      </c>
      <c r="AN69" s="8">
        <f t="shared" si="3"/>
        <v>1</v>
      </c>
      <c r="AO69" s="2">
        <f>+E69+H69+K69+N69+Q69+T69+W69+Z69+AC69+AF69+AI69+AL69</f>
        <v>0.0346</v>
      </c>
      <c r="AP69" s="2">
        <f>+F69+I69+L69+O69+R69+U69+X69+AA69+AD69+AG69+AJ69+AM69</f>
        <v>17.976</v>
      </c>
      <c r="AQ69" s="61" t="s">
        <v>24</v>
      </c>
      <c r="AR69" s="550"/>
      <c r="AS69" s="487"/>
      <c r="AT69" s="24"/>
    </row>
    <row r="70" spans="1:46" ht="21.75" customHeight="1" thickBot="1">
      <c r="A70" s="480" t="s">
        <v>94</v>
      </c>
      <c r="B70" s="481"/>
      <c r="C70" s="20"/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0"/>
      <c r="AL70" s="11"/>
      <c r="AM70" s="11"/>
      <c r="AN70" s="11"/>
      <c r="AO70" s="11"/>
      <c r="AP70" s="11"/>
      <c r="AQ70" s="470" t="s">
        <v>94</v>
      </c>
      <c r="AR70" s="471"/>
      <c r="AS70" s="472"/>
      <c r="AT70" s="24"/>
    </row>
    <row r="71" spans="1:46" ht="21.75" customHeight="1" thickBot="1">
      <c r="A71" s="482" t="s">
        <v>96</v>
      </c>
      <c r="B71" s="483"/>
      <c r="C71" s="20"/>
      <c r="D71" s="10">
        <f>D68+D69</f>
        <v>124</v>
      </c>
      <c r="E71" s="11">
        <f>E68+E69</f>
        <v>7.6384</v>
      </c>
      <c r="F71" s="11">
        <f>F68+F69</f>
        <v>4615.695</v>
      </c>
      <c r="G71" s="11">
        <f aca="true" t="shared" si="4" ref="G71:L71">G68+G69</f>
        <v>80</v>
      </c>
      <c r="H71" s="11">
        <f t="shared" si="4"/>
        <v>3.6708999999999996</v>
      </c>
      <c r="I71" s="11">
        <f t="shared" si="4"/>
        <v>1769.701</v>
      </c>
      <c r="J71" s="11">
        <f t="shared" si="4"/>
        <v>103</v>
      </c>
      <c r="K71" s="11">
        <f t="shared" si="4"/>
        <v>3.6399</v>
      </c>
      <c r="L71" s="11">
        <f t="shared" si="4"/>
        <v>11010.258</v>
      </c>
      <c r="M71" s="11">
        <f aca="true" t="shared" si="5" ref="M71:AM71">M68+M69</f>
        <v>106</v>
      </c>
      <c r="N71" s="11">
        <f t="shared" si="5"/>
        <v>3.3743</v>
      </c>
      <c r="O71" s="11">
        <f t="shared" si="5"/>
        <v>2967.179</v>
      </c>
      <c r="P71" s="11">
        <f t="shared" si="5"/>
        <v>226</v>
      </c>
      <c r="Q71" s="11">
        <f t="shared" si="5"/>
        <v>12.4048</v>
      </c>
      <c r="R71" s="11">
        <f t="shared" si="5"/>
        <v>6425.548000000001</v>
      </c>
      <c r="S71" s="11">
        <f t="shared" si="5"/>
        <v>592</v>
      </c>
      <c r="T71" s="11">
        <f>T68+T69</f>
        <v>44.22279999999999</v>
      </c>
      <c r="U71" s="11">
        <f>U68+U69</f>
        <v>11456.063999999998</v>
      </c>
      <c r="V71" s="11">
        <f>V68+V69+V70</f>
        <v>685</v>
      </c>
      <c r="W71" s="11">
        <f>W68+W69+W70</f>
        <v>46.8398</v>
      </c>
      <c r="X71" s="12">
        <f>X68+X69+X70</f>
        <v>20366.956000000002</v>
      </c>
      <c r="Y71" s="11">
        <f t="shared" si="5"/>
        <v>672</v>
      </c>
      <c r="Z71" s="11">
        <f t="shared" si="5"/>
        <v>24.5278</v>
      </c>
      <c r="AA71" s="11">
        <f t="shared" si="5"/>
        <v>22386.54</v>
      </c>
      <c r="AB71" s="11">
        <f t="shared" si="5"/>
        <v>363</v>
      </c>
      <c r="AC71" s="11">
        <f t="shared" si="5"/>
        <v>7.7794</v>
      </c>
      <c r="AD71" s="11">
        <f t="shared" si="5"/>
        <v>8754.346</v>
      </c>
      <c r="AE71" s="11">
        <f t="shared" si="5"/>
        <v>166</v>
      </c>
      <c r="AF71" s="11">
        <f t="shared" si="5"/>
        <v>4.6817</v>
      </c>
      <c r="AG71" s="11">
        <f t="shared" si="5"/>
        <v>3923.2110000000002</v>
      </c>
      <c r="AH71" s="11">
        <f t="shared" si="5"/>
        <v>375</v>
      </c>
      <c r="AI71" s="11">
        <f t="shared" si="5"/>
        <v>20.924879999999998</v>
      </c>
      <c r="AJ71" s="11">
        <f t="shared" si="5"/>
        <v>10402.106</v>
      </c>
      <c r="AK71" s="10">
        <f t="shared" si="5"/>
        <v>241</v>
      </c>
      <c r="AL71" s="11">
        <f t="shared" si="5"/>
        <v>21.979200000000002</v>
      </c>
      <c r="AM71" s="11">
        <f t="shared" si="5"/>
        <v>9753.171</v>
      </c>
      <c r="AN71" s="11">
        <f>+D71+G71+J71+M71+P71+S71+V71+Y71+AB71+AE71+AH71+AK71</f>
        <v>3733</v>
      </c>
      <c r="AO71" s="11">
        <f>+E71+H71+K71+N71+Q71+T71+W71+Z71+AC71+AF71+AI71+AL71</f>
        <v>201.68388</v>
      </c>
      <c r="AP71" s="11">
        <f>+F71+I71+L71+O71+R71+U71+X71+AA71+AD71+AG71+AJ71+AM71</f>
        <v>113830.775</v>
      </c>
      <c r="AQ71" s="473" t="s">
        <v>96</v>
      </c>
      <c r="AR71" s="474"/>
      <c r="AS71" s="475"/>
      <c r="AT71" s="24"/>
    </row>
    <row r="72" spans="24:44" ht="21.75" customHeight="1">
      <c r="X72" s="290" t="s">
        <v>87</v>
      </c>
      <c r="AN72" s="68"/>
      <c r="AR72" s="67" t="s">
        <v>87</v>
      </c>
    </row>
    <row r="73" ht="21.75" customHeight="1"/>
    <row r="74" ht="21.75" customHeight="1"/>
  </sheetData>
  <sheetProtection/>
  <mergeCells count="80">
    <mergeCell ref="D3:F3"/>
    <mergeCell ref="V3:X3"/>
    <mergeCell ref="S3:U3"/>
    <mergeCell ref="AN3:AP3"/>
    <mergeCell ref="AK3:AM3"/>
    <mergeCell ref="AH3:AJ3"/>
    <mergeCell ref="AE3:AG3"/>
    <mergeCell ref="AB3:AD3"/>
    <mergeCell ref="Y3:AA3"/>
    <mergeCell ref="P3:R3"/>
    <mergeCell ref="A70:B70"/>
    <mergeCell ref="A59:B59"/>
    <mergeCell ref="B44:B45"/>
    <mergeCell ref="B46:B47"/>
    <mergeCell ref="B48:B49"/>
    <mergeCell ref="A56:B57"/>
    <mergeCell ref="B52:B53"/>
    <mergeCell ref="B54:B55"/>
    <mergeCell ref="B50:B51"/>
    <mergeCell ref="M3:O3"/>
    <mergeCell ref="J3:L3"/>
    <mergeCell ref="G3:I3"/>
    <mergeCell ref="B20:B21"/>
    <mergeCell ref="B18:B19"/>
    <mergeCell ref="B6:B7"/>
    <mergeCell ref="B8:B9"/>
    <mergeCell ref="B10:B11"/>
    <mergeCell ref="B12:B13"/>
    <mergeCell ref="B14:B15"/>
    <mergeCell ref="B34:B35"/>
    <mergeCell ref="B16:B17"/>
    <mergeCell ref="AR22:AR23"/>
    <mergeCell ref="AR24:AR25"/>
    <mergeCell ref="AR26:AR27"/>
    <mergeCell ref="B22:B23"/>
    <mergeCell ref="B24:B25"/>
    <mergeCell ref="B26:B27"/>
    <mergeCell ref="B28:B29"/>
    <mergeCell ref="B30:B31"/>
    <mergeCell ref="AR8:AR9"/>
    <mergeCell ref="AR10:AR11"/>
    <mergeCell ref="AR12:AR13"/>
    <mergeCell ref="AR14:AR15"/>
    <mergeCell ref="AR30:AR31"/>
    <mergeCell ref="AR32:AR33"/>
    <mergeCell ref="AR20:AR21"/>
    <mergeCell ref="B32:B33"/>
    <mergeCell ref="A71:B71"/>
    <mergeCell ref="B64:B65"/>
    <mergeCell ref="B66:B67"/>
    <mergeCell ref="B36:B37"/>
    <mergeCell ref="B38:B39"/>
    <mergeCell ref="A62:B62"/>
    <mergeCell ref="A68:B69"/>
    <mergeCell ref="B40:B41"/>
    <mergeCell ref="B42:B43"/>
    <mergeCell ref="AQ71:AS71"/>
    <mergeCell ref="AR62:AS62"/>
    <mergeCell ref="AR64:AR65"/>
    <mergeCell ref="AR66:AR67"/>
    <mergeCell ref="AQ70:AS70"/>
    <mergeCell ref="AR68:AS69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R40:AR41"/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D68:AL68 AK69:AL6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T72"/>
  <sheetViews>
    <sheetView zoomScale="55" zoomScaleNormal="55" zoomScalePageLayoutView="0" workbookViewId="0" topLeftCell="A1">
      <pane xSplit="3" ySplit="5" topLeftCell="D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10.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17" customWidth="1"/>
    <col min="6" max="6" width="19.625" style="17" customWidth="1"/>
    <col min="7" max="8" width="15.125" style="283" customWidth="1"/>
    <col min="9" max="9" width="19.625" style="283" customWidth="1"/>
    <col min="10" max="11" width="15.125" style="283" customWidth="1"/>
    <col min="12" max="12" width="19.625" style="283" customWidth="1"/>
    <col min="13" max="14" width="15.125" style="283" customWidth="1"/>
    <col min="15" max="15" width="19.625" style="283" customWidth="1"/>
    <col min="16" max="17" width="15.125" style="283" customWidth="1"/>
    <col min="18" max="18" width="19.625" style="283" customWidth="1"/>
    <col min="19" max="20" width="15.125" style="283" customWidth="1"/>
    <col min="21" max="21" width="19.625" style="283" customWidth="1"/>
    <col min="22" max="23" width="15.125" style="283" customWidth="1"/>
    <col min="24" max="24" width="19.625" style="283" customWidth="1"/>
    <col min="25" max="26" width="15.125" style="283" customWidth="1"/>
    <col min="27" max="27" width="19.625" style="283" customWidth="1"/>
    <col min="28" max="29" width="15.125" style="283" customWidth="1"/>
    <col min="30" max="30" width="19.625" style="283" customWidth="1"/>
    <col min="31" max="32" width="15.125" style="283" customWidth="1"/>
    <col min="33" max="33" width="19.625" style="283" customWidth="1"/>
    <col min="34" max="35" width="15.125" style="283" customWidth="1"/>
    <col min="36" max="36" width="19.625" style="283" customWidth="1"/>
    <col min="37" max="38" width="15.125" style="283" customWidth="1"/>
    <col min="39" max="39" width="19.625" style="283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16384" width="10.625" style="18" customWidth="1"/>
  </cols>
  <sheetData>
    <row r="1" spans="1:24" ht="32.25">
      <c r="A1" s="506" t="s">
        <v>88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45" ht="21.75" customHeight="1" thickBot="1">
      <c r="A2" s="20" t="s">
        <v>109</v>
      </c>
      <c r="B2" s="20"/>
      <c r="C2" s="20"/>
      <c r="D2" s="21"/>
      <c r="E2" s="21"/>
      <c r="F2" s="2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277" t="s">
        <v>109</v>
      </c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21"/>
      <c r="AO2" s="21"/>
      <c r="AP2" s="21"/>
      <c r="AQ2" s="23"/>
      <c r="AR2" s="24"/>
      <c r="AS2" s="24"/>
    </row>
    <row r="3" spans="1:46" ht="21.75" customHeight="1">
      <c r="A3" s="25"/>
      <c r="D3" s="26" t="s">
        <v>2</v>
      </c>
      <c r="E3" s="27"/>
      <c r="F3" s="27"/>
      <c r="G3" s="278" t="s">
        <v>3</v>
      </c>
      <c r="H3" s="279"/>
      <c r="I3" s="279"/>
      <c r="J3" s="278" t="s">
        <v>4</v>
      </c>
      <c r="K3" s="279"/>
      <c r="L3" s="279"/>
      <c r="M3" s="278" t="s">
        <v>5</v>
      </c>
      <c r="N3" s="279"/>
      <c r="O3" s="279"/>
      <c r="P3" s="278" t="s">
        <v>6</v>
      </c>
      <c r="Q3" s="279"/>
      <c r="R3" s="279"/>
      <c r="S3" s="278" t="s">
        <v>7</v>
      </c>
      <c r="T3" s="279"/>
      <c r="U3" s="279"/>
      <c r="V3" s="284" t="s">
        <v>8</v>
      </c>
      <c r="W3" s="285"/>
      <c r="X3" s="286"/>
      <c r="Y3" s="284" t="s">
        <v>9</v>
      </c>
      <c r="Z3" s="279"/>
      <c r="AA3" s="279"/>
      <c r="AB3" s="278" t="s">
        <v>10</v>
      </c>
      <c r="AC3" s="279"/>
      <c r="AD3" s="279"/>
      <c r="AE3" s="278" t="s">
        <v>11</v>
      </c>
      <c r="AF3" s="279"/>
      <c r="AG3" s="279"/>
      <c r="AH3" s="278" t="s">
        <v>12</v>
      </c>
      <c r="AI3" s="279"/>
      <c r="AJ3" s="279"/>
      <c r="AK3" s="278" t="s">
        <v>13</v>
      </c>
      <c r="AL3" s="279"/>
      <c r="AM3" s="279"/>
      <c r="AN3" s="26" t="s">
        <v>14</v>
      </c>
      <c r="AO3" s="27"/>
      <c r="AP3" s="27"/>
      <c r="AQ3" s="29"/>
      <c r="AR3" s="30"/>
      <c r="AS3" s="31"/>
      <c r="AT3" s="24"/>
    </row>
    <row r="4" spans="1:46" ht="21.75" customHeight="1">
      <c r="A4" s="25"/>
      <c r="D4" s="33" t="s">
        <v>15</v>
      </c>
      <c r="E4" s="33" t="s">
        <v>16</v>
      </c>
      <c r="F4" s="33" t="s">
        <v>17</v>
      </c>
      <c r="G4" s="280" t="s">
        <v>15</v>
      </c>
      <c r="H4" s="280" t="s">
        <v>16</v>
      </c>
      <c r="I4" s="280" t="s">
        <v>17</v>
      </c>
      <c r="J4" s="280" t="s">
        <v>15</v>
      </c>
      <c r="K4" s="280" t="s">
        <v>16</v>
      </c>
      <c r="L4" s="280" t="s">
        <v>17</v>
      </c>
      <c r="M4" s="280" t="s">
        <v>15</v>
      </c>
      <c r="N4" s="280" t="s">
        <v>16</v>
      </c>
      <c r="O4" s="280" t="s">
        <v>17</v>
      </c>
      <c r="P4" s="280" t="s">
        <v>15</v>
      </c>
      <c r="Q4" s="280" t="s">
        <v>16</v>
      </c>
      <c r="R4" s="280" t="s">
        <v>17</v>
      </c>
      <c r="S4" s="280" t="s">
        <v>15</v>
      </c>
      <c r="T4" s="280" t="s">
        <v>16</v>
      </c>
      <c r="U4" s="280" t="s">
        <v>17</v>
      </c>
      <c r="V4" s="280" t="s">
        <v>15</v>
      </c>
      <c r="W4" s="280" t="s">
        <v>16</v>
      </c>
      <c r="X4" s="287" t="s">
        <v>17</v>
      </c>
      <c r="Y4" s="280" t="s">
        <v>15</v>
      </c>
      <c r="Z4" s="280" t="s">
        <v>16</v>
      </c>
      <c r="AA4" s="280" t="s">
        <v>17</v>
      </c>
      <c r="AB4" s="280" t="s">
        <v>15</v>
      </c>
      <c r="AC4" s="280" t="s">
        <v>16</v>
      </c>
      <c r="AD4" s="280" t="s">
        <v>17</v>
      </c>
      <c r="AE4" s="280" t="s">
        <v>15</v>
      </c>
      <c r="AF4" s="280" t="s">
        <v>16</v>
      </c>
      <c r="AG4" s="280" t="s">
        <v>17</v>
      </c>
      <c r="AH4" s="280" t="s">
        <v>15</v>
      </c>
      <c r="AI4" s="280" t="s">
        <v>16</v>
      </c>
      <c r="AJ4" s="280" t="s">
        <v>17</v>
      </c>
      <c r="AK4" s="280" t="s">
        <v>15</v>
      </c>
      <c r="AL4" s="280" t="s">
        <v>16</v>
      </c>
      <c r="AM4" s="280" t="s">
        <v>17</v>
      </c>
      <c r="AN4" s="33" t="s">
        <v>15</v>
      </c>
      <c r="AO4" s="33" t="s">
        <v>16</v>
      </c>
      <c r="AP4" s="33" t="s">
        <v>17</v>
      </c>
      <c r="AQ4" s="37"/>
      <c r="AR4" s="24"/>
      <c r="AS4" s="38"/>
      <c r="AT4" s="24"/>
    </row>
    <row r="5" spans="1:46" ht="21.75" customHeight="1">
      <c r="A5" s="39"/>
      <c r="B5" s="40"/>
      <c r="C5" s="40"/>
      <c r="D5" s="41" t="s">
        <v>18</v>
      </c>
      <c r="E5" s="41" t="s">
        <v>19</v>
      </c>
      <c r="F5" s="41" t="s">
        <v>20</v>
      </c>
      <c r="G5" s="281" t="s">
        <v>18</v>
      </c>
      <c r="H5" s="281" t="s">
        <v>19</v>
      </c>
      <c r="I5" s="281" t="s">
        <v>20</v>
      </c>
      <c r="J5" s="281" t="s">
        <v>18</v>
      </c>
      <c r="K5" s="281" t="s">
        <v>19</v>
      </c>
      <c r="L5" s="281" t="s">
        <v>20</v>
      </c>
      <c r="M5" s="281" t="s">
        <v>18</v>
      </c>
      <c r="N5" s="281" t="s">
        <v>19</v>
      </c>
      <c r="O5" s="281" t="s">
        <v>20</v>
      </c>
      <c r="P5" s="281" t="s">
        <v>18</v>
      </c>
      <c r="Q5" s="281" t="s">
        <v>19</v>
      </c>
      <c r="R5" s="281" t="s">
        <v>20</v>
      </c>
      <c r="S5" s="281" t="s">
        <v>18</v>
      </c>
      <c r="T5" s="281" t="s">
        <v>19</v>
      </c>
      <c r="U5" s="281" t="s">
        <v>20</v>
      </c>
      <c r="V5" s="281" t="s">
        <v>18</v>
      </c>
      <c r="W5" s="281" t="s">
        <v>19</v>
      </c>
      <c r="X5" s="288" t="s">
        <v>20</v>
      </c>
      <c r="Y5" s="281" t="s">
        <v>18</v>
      </c>
      <c r="Z5" s="281" t="s">
        <v>19</v>
      </c>
      <c r="AA5" s="281" t="s">
        <v>20</v>
      </c>
      <c r="AB5" s="281" t="s">
        <v>18</v>
      </c>
      <c r="AC5" s="281" t="s">
        <v>19</v>
      </c>
      <c r="AD5" s="281" t="s">
        <v>20</v>
      </c>
      <c r="AE5" s="281" t="s">
        <v>18</v>
      </c>
      <c r="AF5" s="281" t="s">
        <v>19</v>
      </c>
      <c r="AG5" s="281" t="s">
        <v>20</v>
      </c>
      <c r="AH5" s="281" t="s">
        <v>18</v>
      </c>
      <c r="AI5" s="281" t="s">
        <v>19</v>
      </c>
      <c r="AJ5" s="281" t="s">
        <v>20</v>
      </c>
      <c r="AK5" s="281" t="s">
        <v>18</v>
      </c>
      <c r="AL5" s="281" t="s">
        <v>19</v>
      </c>
      <c r="AM5" s="281" t="s">
        <v>20</v>
      </c>
      <c r="AN5" s="41" t="s">
        <v>18</v>
      </c>
      <c r="AO5" s="41" t="s">
        <v>19</v>
      </c>
      <c r="AP5" s="41" t="s">
        <v>20</v>
      </c>
      <c r="AQ5" s="44"/>
      <c r="AR5" s="40"/>
      <c r="AS5" s="45"/>
      <c r="AT5" s="24"/>
    </row>
    <row r="6" spans="1:46" ht="21.75" customHeight="1">
      <c r="A6" s="50" t="s">
        <v>21</v>
      </c>
      <c r="B6" s="488" t="s">
        <v>22</v>
      </c>
      <c r="C6" s="73" t="s">
        <v>23</v>
      </c>
      <c r="D6" s="1"/>
      <c r="E6" s="1"/>
      <c r="F6" s="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8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"/>
      <c r="AO6" s="1"/>
      <c r="AP6" s="1"/>
      <c r="AQ6" s="48" t="s">
        <v>23</v>
      </c>
      <c r="AR6" s="488" t="s">
        <v>22</v>
      </c>
      <c r="AS6" s="49" t="s">
        <v>21</v>
      </c>
      <c r="AT6" s="24"/>
    </row>
    <row r="7" spans="1:46" ht="21.75" customHeight="1">
      <c r="A7" s="50"/>
      <c r="B7" s="489"/>
      <c r="C7" s="74" t="s">
        <v>24</v>
      </c>
      <c r="D7" s="2"/>
      <c r="E7" s="2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7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2"/>
      <c r="AO7" s="2"/>
      <c r="AP7" s="2"/>
      <c r="AQ7" s="422" t="s">
        <v>24</v>
      </c>
      <c r="AR7" s="489"/>
      <c r="AS7" s="49"/>
      <c r="AT7" s="24"/>
    </row>
    <row r="8" spans="1:46" ht="21.75" customHeight="1">
      <c r="A8" s="50" t="s">
        <v>25</v>
      </c>
      <c r="B8" s="488" t="s">
        <v>26</v>
      </c>
      <c r="C8" s="73" t="s">
        <v>23</v>
      </c>
      <c r="D8" s="1"/>
      <c r="E8" s="1"/>
      <c r="F8" s="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8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"/>
      <c r="AO8" s="1"/>
      <c r="AP8" s="1"/>
      <c r="AQ8" s="423" t="s">
        <v>23</v>
      </c>
      <c r="AR8" s="488" t="s">
        <v>26</v>
      </c>
      <c r="AS8" s="49" t="s">
        <v>25</v>
      </c>
      <c r="AT8" s="24"/>
    </row>
    <row r="9" spans="1:46" ht="21.75" customHeight="1">
      <c r="A9" s="50"/>
      <c r="B9" s="489"/>
      <c r="C9" s="74" t="s">
        <v>24</v>
      </c>
      <c r="D9" s="2"/>
      <c r="E9" s="2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7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2"/>
      <c r="AO9" s="2"/>
      <c r="AP9" s="2"/>
      <c r="AQ9" s="52" t="s">
        <v>24</v>
      </c>
      <c r="AR9" s="489"/>
      <c r="AS9" s="49"/>
      <c r="AT9" s="24"/>
    </row>
    <row r="10" spans="1:46" ht="21.75" customHeight="1">
      <c r="A10" s="50" t="s">
        <v>27</v>
      </c>
      <c r="B10" s="488" t="s">
        <v>28</v>
      </c>
      <c r="C10" s="73" t="s">
        <v>23</v>
      </c>
      <c r="D10" s="1"/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88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"/>
      <c r="AO10" s="1"/>
      <c r="AP10" s="1"/>
      <c r="AQ10" s="48" t="s">
        <v>23</v>
      </c>
      <c r="AR10" s="488" t="s">
        <v>28</v>
      </c>
      <c r="AS10" s="49" t="s">
        <v>27</v>
      </c>
      <c r="AT10" s="24"/>
    </row>
    <row r="11" spans="1:46" ht="21.75" customHeight="1">
      <c r="A11" s="54"/>
      <c r="B11" s="489"/>
      <c r="C11" s="74" t="s">
        <v>24</v>
      </c>
      <c r="D11" s="2"/>
      <c r="E11" s="2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7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2"/>
      <c r="AO11" s="2"/>
      <c r="AP11" s="2"/>
      <c r="AQ11" s="424" t="s">
        <v>24</v>
      </c>
      <c r="AR11" s="489"/>
      <c r="AS11" s="56"/>
      <c r="AT11" s="24"/>
    </row>
    <row r="12" spans="1:46" ht="21.75" customHeight="1">
      <c r="A12" s="50"/>
      <c r="B12" s="488" t="s">
        <v>29</v>
      </c>
      <c r="C12" s="73" t="s">
        <v>23</v>
      </c>
      <c r="D12" s="1"/>
      <c r="E12" s="1"/>
      <c r="F12" s="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88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"/>
      <c r="AO12" s="1"/>
      <c r="AP12" s="1"/>
      <c r="AQ12" s="423" t="s">
        <v>23</v>
      </c>
      <c r="AR12" s="488" t="s">
        <v>29</v>
      </c>
      <c r="AS12" s="49"/>
      <c r="AT12" s="24"/>
    </row>
    <row r="13" spans="1:46" ht="21.75" customHeight="1">
      <c r="A13" s="50" t="s">
        <v>30</v>
      </c>
      <c r="B13" s="489"/>
      <c r="C13" s="74" t="s">
        <v>24</v>
      </c>
      <c r="D13" s="2"/>
      <c r="E13" s="2"/>
      <c r="F13" s="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7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2"/>
      <c r="AO13" s="2"/>
      <c r="AP13" s="2"/>
      <c r="AQ13" s="52" t="s">
        <v>24</v>
      </c>
      <c r="AR13" s="489"/>
      <c r="AS13" s="49" t="s">
        <v>30</v>
      </c>
      <c r="AT13" s="24"/>
    </row>
    <row r="14" spans="1:46" ht="21.75" customHeight="1">
      <c r="A14" s="50"/>
      <c r="B14" s="488" t="s">
        <v>31</v>
      </c>
      <c r="C14" s="73" t="s">
        <v>23</v>
      </c>
      <c r="D14" s="1"/>
      <c r="E14" s="1"/>
      <c r="F14" s="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8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"/>
      <c r="AO14" s="1"/>
      <c r="AP14" s="1"/>
      <c r="AQ14" s="48" t="s">
        <v>23</v>
      </c>
      <c r="AR14" s="488" t="s">
        <v>31</v>
      </c>
      <c r="AS14" s="49"/>
      <c r="AT14" s="24"/>
    </row>
    <row r="15" spans="1:46" ht="21.75" customHeight="1">
      <c r="A15" s="50" t="s">
        <v>25</v>
      </c>
      <c r="B15" s="489"/>
      <c r="C15" s="74" t="s">
        <v>24</v>
      </c>
      <c r="D15" s="2"/>
      <c r="E15" s="2"/>
      <c r="F15" s="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7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2"/>
      <c r="AO15" s="2"/>
      <c r="AP15" s="2"/>
      <c r="AQ15" s="422" t="s">
        <v>24</v>
      </c>
      <c r="AR15" s="489"/>
      <c r="AS15" s="49" t="s">
        <v>25</v>
      </c>
      <c r="AT15" s="24"/>
    </row>
    <row r="16" spans="1:46" ht="21.75" customHeight="1">
      <c r="A16" s="50"/>
      <c r="B16" s="488" t="s">
        <v>32</v>
      </c>
      <c r="C16" s="73" t="s">
        <v>23</v>
      </c>
      <c r="D16" s="1"/>
      <c r="E16" s="1"/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88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"/>
      <c r="AO16" s="1"/>
      <c r="AP16" s="1"/>
      <c r="AQ16" s="423" t="s">
        <v>23</v>
      </c>
      <c r="AR16" s="488" t="s">
        <v>32</v>
      </c>
      <c r="AS16" s="49"/>
      <c r="AT16" s="24"/>
    </row>
    <row r="17" spans="1:46" ht="21.75" customHeight="1">
      <c r="A17" s="50" t="s">
        <v>27</v>
      </c>
      <c r="B17" s="489"/>
      <c r="C17" s="74" t="s">
        <v>24</v>
      </c>
      <c r="D17" s="2"/>
      <c r="E17" s="2"/>
      <c r="F17" s="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7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2"/>
      <c r="AO17" s="2"/>
      <c r="AP17" s="2"/>
      <c r="AQ17" s="52" t="s">
        <v>24</v>
      </c>
      <c r="AR17" s="489"/>
      <c r="AS17" s="49" t="s">
        <v>27</v>
      </c>
      <c r="AT17" s="24"/>
    </row>
    <row r="18" spans="1:46" ht="21.75" customHeight="1">
      <c r="A18" s="50"/>
      <c r="B18" s="488" t="s">
        <v>33</v>
      </c>
      <c r="C18" s="73" t="s">
        <v>23</v>
      </c>
      <c r="D18" s="1"/>
      <c r="E18" s="1"/>
      <c r="F18" s="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88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"/>
      <c r="AO18" s="1"/>
      <c r="AP18" s="1"/>
      <c r="AQ18" s="48" t="s">
        <v>23</v>
      </c>
      <c r="AR18" s="488" t="s">
        <v>33</v>
      </c>
      <c r="AS18" s="49"/>
      <c r="AT18" s="24"/>
    </row>
    <row r="19" spans="1:46" ht="21.75" customHeight="1">
      <c r="A19" s="54"/>
      <c r="B19" s="489"/>
      <c r="C19" s="74" t="s">
        <v>24</v>
      </c>
      <c r="D19" s="2"/>
      <c r="E19" s="2"/>
      <c r="F19" s="2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7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2"/>
      <c r="AO19" s="2"/>
      <c r="AP19" s="2"/>
      <c r="AQ19" s="424" t="s">
        <v>24</v>
      </c>
      <c r="AR19" s="489"/>
      <c r="AS19" s="56"/>
      <c r="AT19" s="24"/>
    </row>
    <row r="20" spans="1:46" ht="21.75" customHeight="1">
      <c r="A20" s="50" t="s">
        <v>34</v>
      </c>
      <c r="B20" s="488" t="s">
        <v>35</v>
      </c>
      <c r="C20" s="73" t="s">
        <v>23</v>
      </c>
      <c r="D20" s="1"/>
      <c r="E20" s="1"/>
      <c r="F20" s="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88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"/>
      <c r="AO20" s="1"/>
      <c r="AP20" s="1"/>
      <c r="AQ20" s="423" t="s">
        <v>23</v>
      </c>
      <c r="AR20" s="488" t="s">
        <v>35</v>
      </c>
      <c r="AS20" s="49" t="s">
        <v>34</v>
      </c>
      <c r="AT20" s="24"/>
    </row>
    <row r="21" spans="1:46" ht="21.75" customHeight="1">
      <c r="A21" s="50" t="s">
        <v>25</v>
      </c>
      <c r="B21" s="489"/>
      <c r="C21" s="74" t="s">
        <v>24</v>
      </c>
      <c r="D21" s="2"/>
      <c r="E21" s="2"/>
      <c r="F21" s="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7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2"/>
      <c r="AO21" s="2"/>
      <c r="AP21" s="2"/>
      <c r="AQ21" s="52" t="s">
        <v>24</v>
      </c>
      <c r="AR21" s="489"/>
      <c r="AS21" s="49" t="s">
        <v>25</v>
      </c>
      <c r="AT21" s="24"/>
    </row>
    <row r="22" spans="1:46" ht="21.75" customHeight="1">
      <c r="A22" s="50" t="s">
        <v>27</v>
      </c>
      <c r="B22" s="488" t="s">
        <v>36</v>
      </c>
      <c r="C22" s="73" t="s">
        <v>23</v>
      </c>
      <c r="D22" s="1"/>
      <c r="E22" s="1"/>
      <c r="F22" s="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8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"/>
      <c r="AO22" s="1"/>
      <c r="AP22" s="1"/>
      <c r="AQ22" s="48" t="s">
        <v>23</v>
      </c>
      <c r="AR22" s="488" t="s">
        <v>36</v>
      </c>
      <c r="AS22" s="49" t="s">
        <v>27</v>
      </c>
      <c r="AT22" s="24"/>
    </row>
    <row r="23" spans="1:46" ht="21.75" customHeight="1">
      <c r="A23" s="54"/>
      <c r="B23" s="489"/>
      <c r="C23" s="74" t="s">
        <v>24</v>
      </c>
      <c r="D23" s="2"/>
      <c r="E23" s="2"/>
      <c r="F23" s="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7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2"/>
      <c r="AO23" s="2"/>
      <c r="AP23" s="2"/>
      <c r="AQ23" s="424" t="s">
        <v>24</v>
      </c>
      <c r="AR23" s="489"/>
      <c r="AS23" s="56"/>
      <c r="AT23" s="24"/>
    </row>
    <row r="24" spans="1:46" ht="21.75" customHeight="1">
      <c r="A24" s="50"/>
      <c r="B24" s="488" t="s">
        <v>37</v>
      </c>
      <c r="C24" s="73" t="s">
        <v>23</v>
      </c>
      <c r="D24" s="1"/>
      <c r="E24" s="1"/>
      <c r="F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8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"/>
      <c r="AO24" s="1"/>
      <c r="AP24" s="1"/>
      <c r="AQ24" s="423" t="s">
        <v>23</v>
      </c>
      <c r="AR24" s="488" t="s">
        <v>37</v>
      </c>
      <c r="AS24" s="49"/>
      <c r="AT24" s="24"/>
    </row>
    <row r="25" spans="1:46" ht="21.75" customHeight="1">
      <c r="A25" s="50" t="s">
        <v>38</v>
      </c>
      <c r="B25" s="489"/>
      <c r="C25" s="74" t="s">
        <v>24</v>
      </c>
      <c r="D25" s="2"/>
      <c r="E25" s="2"/>
      <c r="F25" s="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7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2"/>
      <c r="AO25" s="2"/>
      <c r="AP25" s="2"/>
      <c r="AQ25" s="52" t="s">
        <v>24</v>
      </c>
      <c r="AR25" s="489"/>
      <c r="AS25" s="49" t="s">
        <v>38</v>
      </c>
      <c r="AT25" s="24"/>
    </row>
    <row r="26" spans="1:46" ht="21.75" customHeight="1">
      <c r="A26" s="50"/>
      <c r="B26" s="488" t="s">
        <v>39</v>
      </c>
      <c r="C26" s="73" t="s">
        <v>23</v>
      </c>
      <c r="D26" s="1"/>
      <c r="E26" s="1"/>
      <c r="F26" s="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8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"/>
      <c r="AO26" s="1"/>
      <c r="AP26" s="1"/>
      <c r="AQ26" s="48" t="s">
        <v>23</v>
      </c>
      <c r="AR26" s="488" t="s">
        <v>39</v>
      </c>
      <c r="AS26" s="49"/>
      <c r="AT26" s="24"/>
    </row>
    <row r="27" spans="1:46" ht="21.75" customHeight="1">
      <c r="A27" s="50" t="s">
        <v>25</v>
      </c>
      <c r="B27" s="489"/>
      <c r="C27" s="74" t="s">
        <v>24</v>
      </c>
      <c r="D27" s="2"/>
      <c r="E27" s="2"/>
      <c r="F27" s="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7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2"/>
      <c r="AO27" s="2"/>
      <c r="AP27" s="2"/>
      <c r="AQ27" s="422" t="s">
        <v>24</v>
      </c>
      <c r="AR27" s="489"/>
      <c r="AS27" s="49" t="s">
        <v>25</v>
      </c>
      <c r="AT27" s="24"/>
    </row>
    <row r="28" spans="1:46" ht="21.75" customHeight="1">
      <c r="A28" s="50"/>
      <c r="B28" s="488" t="s">
        <v>40</v>
      </c>
      <c r="C28" s="73" t="s">
        <v>23</v>
      </c>
      <c r="D28" s="1"/>
      <c r="E28" s="1"/>
      <c r="F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8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"/>
      <c r="AO28" s="1"/>
      <c r="AP28" s="1"/>
      <c r="AQ28" s="423" t="s">
        <v>23</v>
      </c>
      <c r="AR28" s="488" t="s">
        <v>40</v>
      </c>
      <c r="AS28" s="49"/>
      <c r="AT28" s="24"/>
    </row>
    <row r="29" spans="1:46" ht="21.75" customHeight="1">
      <c r="A29" s="50" t="s">
        <v>27</v>
      </c>
      <c r="B29" s="489"/>
      <c r="C29" s="74" t="s">
        <v>24</v>
      </c>
      <c r="D29" s="2"/>
      <c r="E29" s="2"/>
      <c r="F29" s="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7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2"/>
      <c r="AO29" s="2"/>
      <c r="AP29" s="2"/>
      <c r="AQ29" s="52" t="s">
        <v>24</v>
      </c>
      <c r="AR29" s="489"/>
      <c r="AS29" s="49" t="s">
        <v>27</v>
      </c>
      <c r="AT29" s="24"/>
    </row>
    <row r="30" spans="1:46" s="90" customFormat="1" ht="21.75" customHeight="1">
      <c r="A30" s="292"/>
      <c r="B30" s="488" t="s">
        <v>41</v>
      </c>
      <c r="C30" s="87" t="s">
        <v>23</v>
      </c>
      <c r="D30" s="9">
        <v>96</v>
      </c>
      <c r="E30" s="9">
        <v>10.14503</v>
      </c>
      <c r="F30" s="9">
        <v>3578.449</v>
      </c>
      <c r="G30" s="9">
        <v>100</v>
      </c>
      <c r="H30" s="9">
        <v>20.7574</v>
      </c>
      <c r="I30" s="9">
        <v>4953.136</v>
      </c>
      <c r="J30" s="9">
        <v>244</v>
      </c>
      <c r="K30" s="9">
        <v>33.4026</v>
      </c>
      <c r="L30" s="9">
        <v>18079.952</v>
      </c>
      <c r="M30" s="9">
        <v>313</v>
      </c>
      <c r="N30" s="9">
        <v>24.24126</v>
      </c>
      <c r="O30" s="9">
        <v>21539.78</v>
      </c>
      <c r="P30" s="9">
        <v>375</v>
      </c>
      <c r="Q30" s="9">
        <v>37.07045</v>
      </c>
      <c r="R30" s="9">
        <v>23244.649</v>
      </c>
      <c r="S30" s="9">
        <v>331</v>
      </c>
      <c r="T30" s="9">
        <v>40.2859</v>
      </c>
      <c r="U30" s="9">
        <v>21163.678</v>
      </c>
      <c r="V30" s="9">
        <v>391</v>
      </c>
      <c r="W30" s="9">
        <v>28.08896</v>
      </c>
      <c r="X30" s="88">
        <v>17523.366</v>
      </c>
      <c r="Y30" s="9">
        <v>337</v>
      </c>
      <c r="Z30" s="9">
        <v>23.395</v>
      </c>
      <c r="AA30" s="9">
        <v>20804.572</v>
      </c>
      <c r="AB30" s="9">
        <v>318</v>
      </c>
      <c r="AC30" s="9">
        <v>13.7541</v>
      </c>
      <c r="AD30" s="9">
        <v>11586.56</v>
      </c>
      <c r="AE30" s="9">
        <v>240</v>
      </c>
      <c r="AF30" s="9">
        <v>12.6724</v>
      </c>
      <c r="AG30" s="9">
        <v>9091.223</v>
      </c>
      <c r="AH30" s="9">
        <v>454</v>
      </c>
      <c r="AI30" s="9">
        <v>28.6248</v>
      </c>
      <c r="AJ30" s="9">
        <v>15807.869</v>
      </c>
      <c r="AK30" s="9">
        <v>413</v>
      </c>
      <c r="AL30" s="9">
        <v>24.28079</v>
      </c>
      <c r="AM30" s="9">
        <v>18726.198</v>
      </c>
      <c r="AN30" s="9">
        <f>+D30+G30+J30+M30+P30+S30+V30+Y30+AB30+AE30+AH30+AK30</f>
        <v>3612</v>
      </c>
      <c r="AO30" s="9">
        <f>+E30+H30+K30+N30+Q30+T30+W30+Z30+AC30+AF30+AI30+AL30</f>
        <v>296.71869000000004</v>
      </c>
      <c r="AP30" s="9">
        <f>+F30+I30+L30+O30+R30+U30+X30+AA30+AD30+AG30+AJ30+AM30</f>
        <v>186099.43200000003</v>
      </c>
      <c r="AQ30" s="293" t="s">
        <v>23</v>
      </c>
      <c r="AR30" s="488" t="s">
        <v>41</v>
      </c>
      <c r="AS30" s="294"/>
      <c r="AT30" s="89"/>
    </row>
    <row r="31" spans="1:46" ht="21.75" customHeight="1">
      <c r="A31" s="54"/>
      <c r="B31" s="489"/>
      <c r="C31" s="74" t="s">
        <v>24</v>
      </c>
      <c r="D31" s="2"/>
      <c r="E31" s="2"/>
      <c r="F31" s="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7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2"/>
      <c r="AO31" s="2"/>
      <c r="AP31" s="2"/>
      <c r="AQ31" s="424" t="s">
        <v>24</v>
      </c>
      <c r="AR31" s="489"/>
      <c r="AS31" s="56"/>
      <c r="AT31" s="24"/>
    </row>
    <row r="32" spans="1:46" ht="21.75" customHeight="1">
      <c r="A32" s="50" t="s">
        <v>42</v>
      </c>
      <c r="B32" s="488" t="s">
        <v>43</v>
      </c>
      <c r="C32" s="73" t="s">
        <v>23</v>
      </c>
      <c r="D32" s="1"/>
      <c r="E32" s="1"/>
      <c r="F32" s="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8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"/>
      <c r="AO32" s="1"/>
      <c r="AP32" s="1"/>
      <c r="AQ32" s="423" t="s">
        <v>23</v>
      </c>
      <c r="AR32" s="488" t="s">
        <v>43</v>
      </c>
      <c r="AS32" s="49" t="s">
        <v>42</v>
      </c>
      <c r="AT32" s="24"/>
    </row>
    <row r="33" spans="1:46" ht="21.75" customHeight="1">
      <c r="A33" s="50" t="s">
        <v>44</v>
      </c>
      <c r="B33" s="489"/>
      <c r="C33" s="74" t="s">
        <v>24</v>
      </c>
      <c r="D33" s="2"/>
      <c r="E33" s="2"/>
      <c r="F33" s="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7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2"/>
      <c r="AO33" s="2"/>
      <c r="AP33" s="2"/>
      <c r="AQ33" s="52" t="s">
        <v>24</v>
      </c>
      <c r="AR33" s="489"/>
      <c r="AS33" s="49" t="s">
        <v>44</v>
      </c>
      <c r="AT33" s="24"/>
    </row>
    <row r="34" spans="1:46" s="90" customFormat="1" ht="21.75" customHeight="1">
      <c r="A34" s="292" t="s">
        <v>25</v>
      </c>
      <c r="B34" s="488" t="s">
        <v>45</v>
      </c>
      <c r="C34" s="87" t="s">
        <v>23</v>
      </c>
      <c r="D34" s="9"/>
      <c r="E34" s="9"/>
      <c r="F34" s="9"/>
      <c r="G34" s="9"/>
      <c r="H34" s="9"/>
      <c r="I34" s="9"/>
      <c r="J34" s="9">
        <v>2</v>
      </c>
      <c r="K34" s="9">
        <v>0.0062</v>
      </c>
      <c r="L34" s="9">
        <v>4.37</v>
      </c>
      <c r="M34" s="9">
        <v>9</v>
      </c>
      <c r="N34" s="9">
        <v>0.0688</v>
      </c>
      <c r="O34" s="9">
        <v>52.339</v>
      </c>
      <c r="P34" s="9">
        <v>14</v>
      </c>
      <c r="Q34" s="9">
        <v>0.1526</v>
      </c>
      <c r="R34" s="9">
        <v>107.17</v>
      </c>
      <c r="S34" s="9">
        <v>11</v>
      </c>
      <c r="T34" s="9">
        <v>0.2896</v>
      </c>
      <c r="U34" s="9">
        <v>126.528</v>
      </c>
      <c r="V34" s="9">
        <v>9</v>
      </c>
      <c r="W34" s="9">
        <v>0.0846</v>
      </c>
      <c r="X34" s="88">
        <v>57.08</v>
      </c>
      <c r="Y34" s="9">
        <v>4</v>
      </c>
      <c r="Z34" s="9">
        <v>0.0229</v>
      </c>
      <c r="AA34" s="9">
        <v>14.715</v>
      </c>
      <c r="AB34" s="9">
        <v>5</v>
      </c>
      <c r="AC34" s="9">
        <v>0.0165</v>
      </c>
      <c r="AD34" s="9">
        <v>12.12</v>
      </c>
      <c r="AE34" s="9">
        <v>2</v>
      </c>
      <c r="AF34" s="9">
        <v>0.0141</v>
      </c>
      <c r="AG34" s="9">
        <v>19.2</v>
      </c>
      <c r="AH34" s="9"/>
      <c r="AI34" s="9"/>
      <c r="AJ34" s="9"/>
      <c r="AK34" s="9"/>
      <c r="AL34" s="9"/>
      <c r="AM34" s="9"/>
      <c r="AN34" s="9">
        <f>+D34+G34+J34+M34+P34+S34+V34+Y34+AB34+AE34+AH34+AK34</f>
        <v>56</v>
      </c>
      <c r="AO34" s="9">
        <f>+E34+H34+K34+N34+Q34+T34+W34+Z34+AC34+AF34+AI34+AL34</f>
        <v>0.6553000000000001</v>
      </c>
      <c r="AP34" s="9">
        <f>+F34+I34+L34+O34+R34+U34+X34+AA34+AD34+AG34+AJ34+AM34</f>
        <v>393.52199999999993</v>
      </c>
      <c r="AQ34" s="293" t="s">
        <v>23</v>
      </c>
      <c r="AR34" s="488" t="s">
        <v>45</v>
      </c>
      <c r="AS34" s="295" t="s">
        <v>25</v>
      </c>
      <c r="AT34" s="89"/>
    </row>
    <row r="35" spans="1:46" ht="21.75" customHeight="1">
      <c r="A35" s="54" t="s">
        <v>27</v>
      </c>
      <c r="B35" s="489"/>
      <c r="C35" s="74" t="s">
        <v>24</v>
      </c>
      <c r="D35" s="2"/>
      <c r="E35" s="2"/>
      <c r="F35" s="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7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2"/>
      <c r="AO35" s="2"/>
      <c r="AP35" s="2"/>
      <c r="AQ35" s="424" t="s">
        <v>24</v>
      </c>
      <c r="AR35" s="489"/>
      <c r="AS35" s="56" t="s">
        <v>27</v>
      </c>
      <c r="AT35" s="24"/>
    </row>
    <row r="36" spans="1:46" ht="21.75" customHeight="1">
      <c r="A36" s="50" t="s">
        <v>46</v>
      </c>
      <c r="B36" s="488" t="s">
        <v>47</v>
      </c>
      <c r="C36" s="73" t="s">
        <v>23</v>
      </c>
      <c r="D36" s="1"/>
      <c r="E36" s="1"/>
      <c r="F36" s="1"/>
      <c r="G36" s="9"/>
      <c r="H36" s="9"/>
      <c r="I36" s="9"/>
      <c r="J36" s="9"/>
      <c r="K36" s="9"/>
      <c r="L36" s="169"/>
      <c r="M36" s="132"/>
      <c r="N36" s="9"/>
      <c r="O36" s="9"/>
      <c r="P36" s="9"/>
      <c r="Q36" s="9"/>
      <c r="R36" s="9"/>
      <c r="S36" s="9"/>
      <c r="T36" s="9"/>
      <c r="U36" s="9"/>
      <c r="V36" s="9"/>
      <c r="W36" s="9"/>
      <c r="X36" s="8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"/>
      <c r="AO36" s="1"/>
      <c r="AP36" s="1"/>
      <c r="AQ36" s="423" t="s">
        <v>23</v>
      </c>
      <c r="AR36" s="488" t="s">
        <v>47</v>
      </c>
      <c r="AS36" s="49" t="s">
        <v>46</v>
      </c>
      <c r="AT36" s="24"/>
    </row>
    <row r="37" spans="1:46" ht="21.75" customHeight="1">
      <c r="A37" s="50" t="s">
        <v>25</v>
      </c>
      <c r="B37" s="489"/>
      <c r="C37" s="74" t="s">
        <v>24</v>
      </c>
      <c r="D37" s="2"/>
      <c r="E37" s="2"/>
      <c r="F37" s="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7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2"/>
      <c r="AO37" s="2"/>
      <c r="AP37" s="2"/>
      <c r="AQ37" s="52" t="s">
        <v>24</v>
      </c>
      <c r="AR37" s="489"/>
      <c r="AS37" s="49" t="s">
        <v>25</v>
      </c>
      <c r="AT37" s="24"/>
    </row>
    <row r="38" spans="1:46" ht="21.75" customHeight="1">
      <c r="A38" s="50" t="s">
        <v>27</v>
      </c>
      <c r="B38" s="488" t="s">
        <v>48</v>
      </c>
      <c r="C38" s="73" t="s">
        <v>23</v>
      </c>
      <c r="D38" s="1">
        <v>7</v>
      </c>
      <c r="E38" s="1">
        <v>0.67225</v>
      </c>
      <c r="F38" s="1">
        <v>905.315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88"/>
      <c r="Y38" s="9"/>
      <c r="Z38" s="9"/>
      <c r="AA38" s="9"/>
      <c r="AB38" s="9"/>
      <c r="AC38" s="9"/>
      <c r="AD38" s="9"/>
      <c r="AE38" s="9"/>
      <c r="AF38" s="9"/>
      <c r="AG38" s="9"/>
      <c r="AH38" s="9">
        <v>4</v>
      </c>
      <c r="AI38" s="9">
        <v>0.3792</v>
      </c>
      <c r="AJ38" s="9">
        <v>729.97</v>
      </c>
      <c r="AK38" s="9">
        <v>16</v>
      </c>
      <c r="AL38" s="9">
        <v>1.0134</v>
      </c>
      <c r="AM38" s="9">
        <v>1881.22</v>
      </c>
      <c r="AN38" s="1">
        <f>+D38+G38+J38+M38+P38+S38+V38+Y38+AB38+AE38+AH38+AK38</f>
        <v>27</v>
      </c>
      <c r="AO38" s="1">
        <f>+E38+H38+K38+N38+Q38+T38+W38+Z38+AC38+AF38+AI38+AL38</f>
        <v>2.06485</v>
      </c>
      <c r="AP38" s="1">
        <f>+F38+I38+L38+O38+R38+U38+X38+AA38+AD38+AG38+AJ38+AM38</f>
        <v>3516.505</v>
      </c>
      <c r="AQ38" s="48" t="s">
        <v>23</v>
      </c>
      <c r="AR38" s="488" t="s">
        <v>48</v>
      </c>
      <c r="AS38" s="49" t="s">
        <v>27</v>
      </c>
      <c r="AT38" s="24"/>
    </row>
    <row r="39" spans="1:46" ht="21.75" customHeight="1">
      <c r="A39" s="54" t="s">
        <v>49</v>
      </c>
      <c r="B39" s="489"/>
      <c r="C39" s="74" t="s">
        <v>24</v>
      </c>
      <c r="D39" s="2"/>
      <c r="E39" s="2"/>
      <c r="F39" s="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7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2"/>
      <c r="AO39" s="2"/>
      <c r="AP39" s="2"/>
      <c r="AQ39" s="424" t="s">
        <v>24</v>
      </c>
      <c r="AR39" s="489"/>
      <c r="AS39" s="56" t="s">
        <v>49</v>
      </c>
      <c r="AT39" s="24"/>
    </row>
    <row r="40" spans="1:46" ht="21.75" customHeight="1">
      <c r="A40" s="50"/>
      <c r="B40" s="488" t="s">
        <v>50</v>
      </c>
      <c r="C40" s="73" t="s">
        <v>23</v>
      </c>
      <c r="D40" s="1"/>
      <c r="E40" s="1"/>
      <c r="F40" s="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88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"/>
      <c r="AO40" s="1"/>
      <c r="AP40" s="1"/>
      <c r="AQ40" s="423" t="s">
        <v>23</v>
      </c>
      <c r="AR40" s="488" t="s">
        <v>50</v>
      </c>
      <c r="AS40" s="49"/>
      <c r="AT40" s="24"/>
    </row>
    <row r="41" spans="1:46" ht="21.75" customHeight="1">
      <c r="A41" s="50" t="s">
        <v>51</v>
      </c>
      <c r="B41" s="489"/>
      <c r="C41" s="74" t="s">
        <v>24</v>
      </c>
      <c r="D41" s="2"/>
      <c r="E41" s="2"/>
      <c r="F41" s="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7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2"/>
      <c r="AO41" s="2"/>
      <c r="AP41" s="2"/>
      <c r="AQ41" s="52" t="s">
        <v>24</v>
      </c>
      <c r="AR41" s="489"/>
      <c r="AS41" s="49" t="s">
        <v>51</v>
      </c>
      <c r="AT41" s="24"/>
    </row>
    <row r="42" spans="1:46" ht="21.75" customHeight="1">
      <c r="A42" s="50"/>
      <c r="B42" s="488" t="s">
        <v>52</v>
      </c>
      <c r="C42" s="73" t="s">
        <v>23</v>
      </c>
      <c r="D42" s="1"/>
      <c r="E42" s="1"/>
      <c r="F42" s="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8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"/>
      <c r="AO42" s="1"/>
      <c r="AP42" s="1"/>
      <c r="AQ42" s="48" t="s">
        <v>23</v>
      </c>
      <c r="AR42" s="488" t="s">
        <v>52</v>
      </c>
      <c r="AS42" s="49"/>
      <c r="AT42" s="24"/>
    </row>
    <row r="43" spans="1:46" ht="21.75" customHeight="1">
      <c r="A43" s="50" t="s">
        <v>53</v>
      </c>
      <c r="B43" s="489"/>
      <c r="C43" s="74" t="s">
        <v>24</v>
      </c>
      <c r="D43" s="2"/>
      <c r="E43" s="2"/>
      <c r="F43" s="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7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2"/>
      <c r="AO43" s="2"/>
      <c r="AP43" s="2"/>
      <c r="AQ43" s="425" t="s">
        <v>24</v>
      </c>
      <c r="AR43" s="489"/>
      <c r="AS43" s="49" t="s">
        <v>53</v>
      </c>
      <c r="AT43" s="24"/>
    </row>
    <row r="44" spans="1:46" ht="21.75" customHeight="1">
      <c r="A44" s="50"/>
      <c r="B44" s="488" t="s">
        <v>54</v>
      </c>
      <c r="C44" s="73" t="s">
        <v>23</v>
      </c>
      <c r="D44" s="1"/>
      <c r="E44" s="1"/>
      <c r="F44" s="1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8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"/>
      <c r="AO44" s="1"/>
      <c r="AP44" s="1"/>
      <c r="AQ44" s="426" t="s">
        <v>23</v>
      </c>
      <c r="AR44" s="488" t="s">
        <v>54</v>
      </c>
      <c r="AS44" s="49"/>
      <c r="AT44" s="24"/>
    </row>
    <row r="45" spans="1:46" ht="21.75" customHeight="1">
      <c r="A45" s="50" t="s">
        <v>27</v>
      </c>
      <c r="B45" s="489"/>
      <c r="C45" s="74" t="s">
        <v>24</v>
      </c>
      <c r="D45" s="2"/>
      <c r="E45" s="2"/>
      <c r="F45" s="2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7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2"/>
      <c r="AO45" s="2"/>
      <c r="AP45" s="2"/>
      <c r="AQ45" s="52" t="s">
        <v>24</v>
      </c>
      <c r="AR45" s="489"/>
      <c r="AS45" s="59" t="s">
        <v>27</v>
      </c>
      <c r="AT45" s="24"/>
    </row>
    <row r="46" spans="1:46" ht="21.75" customHeight="1">
      <c r="A46" s="50"/>
      <c r="B46" s="488" t="s">
        <v>55</v>
      </c>
      <c r="C46" s="73" t="s">
        <v>23</v>
      </c>
      <c r="D46" s="1"/>
      <c r="E46" s="1"/>
      <c r="F46" s="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88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"/>
      <c r="AO46" s="1"/>
      <c r="AP46" s="1"/>
      <c r="AQ46" s="48" t="s">
        <v>23</v>
      </c>
      <c r="AR46" s="488" t="s">
        <v>55</v>
      </c>
      <c r="AS46" s="59"/>
      <c r="AT46" s="24"/>
    </row>
    <row r="47" spans="1:46" ht="21.75" customHeight="1">
      <c r="A47" s="54"/>
      <c r="B47" s="489"/>
      <c r="C47" s="74" t="s">
        <v>24</v>
      </c>
      <c r="D47" s="2"/>
      <c r="E47" s="2"/>
      <c r="F47" s="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7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2"/>
      <c r="AO47" s="2"/>
      <c r="AP47" s="2"/>
      <c r="AQ47" s="424" t="s">
        <v>24</v>
      </c>
      <c r="AR47" s="489"/>
      <c r="AS47" s="60"/>
      <c r="AT47" s="24"/>
    </row>
    <row r="48" spans="1:46" ht="21.75" customHeight="1">
      <c r="A48" s="50"/>
      <c r="B48" s="488" t="s">
        <v>56</v>
      </c>
      <c r="C48" s="73" t="s">
        <v>23</v>
      </c>
      <c r="D48" s="1"/>
      <c r="E48" s="1"/>
      <c r="F48" s="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8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"/>
      <c r="AO48" s="1"/>
      <c r="AP48" s="1"/>
      <c r="AQ48" s="423" t="s">
        <v>23</v>
      </c>
      <c r="AR48" s="488" t="s">
        <v>56</v>
      </c>
      <c r="AS48" s="59"/>
      <c r="AT48" s="24"/>
    </row>
    <row r="49" spans="1:46" ht="21.75" customHeight="1">
      <c r="A49" s="50" t="s">
        <v>57</v>
      </c>
      <c r="B49" s="489"/>
      <c r="C49" s="74" t="s">
        <v>24</v>
      </c>
      <c r="D49" s="2"/>
      <c r="E49" s="2"/>
      <c r="F49" s="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7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2"/>
      <c r="AO49" s="2"/>
      <c r="AP49" s="2"/>
      <c r="AQ49" s="52" t="s">
        <v>24</v>
      </c>
      <c r="AR49" s="489"/>
      <c r="AS49" s="59" t="s">
        <v>57</v>
      </c>
      <c r="AT49" s="24"/>
    </row>
    <row r="50" spans="1:46" ht="21.75" customHeight="1">
      <c r="A50" s="50"/>
      <c r="B50" s="488" t="s">
        <v>58</v>
      </c>
      <c r="C50" s="73" t="s">
        <v>23</v>
      </c>
      <c r="D50" s="1"/>
      <c r="E50" s="1"/>
      <c r="F50" s="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88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"/>
      <c r="AO50" s="1"/>
      <c r="AP50" s="1"/>
      <c r="AQ50" s="48" t="s">
        <v>23</v>
      </c>
      <c r="AR50" s="488" t="s">
        <v>58</v>
      </c>
      <c r="AS50" s="57"/>
      <c r="AT50" s="24"/>
    </row>
    <row r="51" spans="1:46" ht="21.75" customHeight="1">
      <c r="A51" s="50"/>
      <c r="B51" s="489"/>
      <c r="C51" s="74" t="s">
        <v>24</v>
      </c>
      <c r="D51" s="2"/>
      <c r="E51" s="2"/>
      <c r="F51" s="2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7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2"/>
      <c r="AO51" s="2"/>
      <c r="AP51" s="2"/>
      <c r="AQ51" s="422" t="s">
        <v>24</v>
      </c>
      <c r="AR51" s="489"/>
      <c r="AS51" s="59"/>
      <c r="AT51" s="24"/>
    </row>
    <row r="52" spans="1:46" ht="21.75" customHeight="1">
      <c r="A52" s="50"/>
      <c r="B52" s="488" t="s">
        <v>59</v>
      </c>
      <c r="C52" s="73" t="s">
        <v>23</v>
      </c>
      <c r="D52" s="1"/>
      <c r="E52" s="1"/>
      <c r="F52" s="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88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"/>
      <c r="AO52" s="1"/>
      <c r="AP52" s="1"/>
      <c r="AQ52" s="423" t="s">
        <v>23</v>
      </c>
      <c r="AR52" s="488" t="s">
        <v>59</v>
      </c>
      <c r="AS52" s="59"/>
      <c r="AT52" s="24"/>
    </row>
    <row r="53" spans="1:46" ht="21.75" customHeight="1">
      <c r="A53" s="50" t="s">
        <v>27</v>
      </c>
      <c r="B53" s="489"/>
      <c r="C53" s="74" t="s">
        <v>24</v>
      </c>
      <c r="D53" s="2"/>
      <c r="E53" s="2"/>
      <c r="F53" s="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7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2"/>
      <c r="AO53" s="2"/>
      <c r="AP53" s="2"/>
      <c r="AQ53" s="52" t="s">
        <v>24</v>
      </c>
      <c r="AR53" s="489"/>
      <c r="AS53" s="59" t="s">
        <v>27</v>
      </c>
      <c r="AT53" s="24"/>
    </row>
    <row r="54" spans="1:46" s="90" customFormat="1" ht="21.75" customHeight="1">
      <c r="A54" s="292"/>
      <c r="B54" s="560" t="s">
        <v>60</v>
      </c>
      <c r="C54" s="87" t="s">
        <v>23</v>
      </c>
      <c r="D54" s="9">
        <v>3</v>
      </c>
      <c r="E54" s="9">
        <v>0.0949</v>
      </c>
      <c r="F54" s="9">
        <v>128.91</v>
      </c>
      <c r="G54" s="9">
        <v>12</v>
      </c>
      <c r="H54" s="9">
        <v>0.4972</v>
      </c>
      <c r="I54" s="9">
        <v>638.765</v>
      </c>
      <c r="J54" s="9">
        <v>39</v>
      </c>
      <c r="K54" s="9">
        <v>3.3959</v>
      </c>
      <c r="L54" s="9">
        <v>3406.24</v>
      </c>
      <c r="M54" s="9">
        <v>24</v>
      </c>
      <c r="N54" s="9">
        <v>2.0994</v>
      </c>
      <c r="O54" s="9">
        <v>2400.196</v>
      </c>
      <c r="P54" s="9">
        <v>15</v>
      </c>
      <c r="Q54" s="9">
        <v>0.645</v>
      </c>
      <c r="R54" s="9">
        <v>880.32</v>
      </c>
      <c r="S54" s="9">
        <v>18</v>
      </c>
      <c r="T54" s="9">
        <v>0.8583</v>
      </c>
      <c r="U54" s="9">
        <v>999.586</v>
      </c>
      <c r="V54" s="9">
        <v>5</v>
      </c>
      <c r="W54" s="9">
        <v>0.1124</v>
      </c>
      <c r="X54" s="88">
        <v>135.29</v>
      </c>
      <c r="Y54" s="9">
        <v>10</v>
      </c>
      <c r="Z54" s="9">
        <v>0.1831</v>
      </c>
      <c r="AA54" s="9">
        <v>110.84</v>
      </c>
      <c r="AB54" s="9">
        <v>26</v>
      </c>
      <c r="AC54" s="9">
        <v>0.7543</v>
      </c>
      <c r="AD54" s="9">
        <v>549.02</v>
      </c>
      <c r="AE54" s="9">
        <v>19</v>
      </c>
      <c r="AF54" s="9">
        <v>0.3108</v>
      </c>
      <c r="AG54" s="9">
        <v>302.86</v>
      </c>
      <c r="AH54" s="9">
        <v>3</v>
      </c>
      <c r="AI54" s="9">
        <v>0.0678</v>
      </c>
      <c r="AJ54" s="9">
        <v>79.93</v>
      </c>
      <c r="AK54" s="9">
        <v>3</v>
      </c>
      <c r="AL54" s="9">
        <v>0.061</v>
      </c>
      <c r="AM54" s="9">
        <v>61.75</v>
      </c>
      <c r="AN54" s="9">
        <f>+D54+G54+J54+M54+P54+S54+V54+Y54+AB54+AE54+AH54+AK54</f>
        <v>177</v>
      </c>
      <c r="AO54" s="9">
        <f>+E54+H54+K54+N54+Q54+T54+W54+Z54+AC54+AF54+AI54+AL54</f>
        <v>9.0801</v>
      </c>
      <c r="AP54" s="9">
        <f>+F54+I54+L54+O54+R54+U54+X54+AA54+AD54+AG54+AJ54+AM54</f>
        <v>9693.707000000002</v>
      </c>
      <c r="AQ54" s="293" t="s">
        <v>23</v>
      </c>
      <c r="AR54" s="560" t="s">
        <v>60</v>
      </c>
      <c r="AS54" s="295"/>
      <c r="AT54" s="89"/>
    </row>
    <row r="55" spans="1:46" s="90" customFormat="1" ht="21.75" customHeight="1">
      <c r="A55" s="296"/>
      <c r="B55" s="561"/>
      <c r="C55" s="276" t="s">
        <v>24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7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466" t="s">
        <v>24</v>
      </c>
      <c r="AR55" s="561"/>
      <c r="AS55" s="297"/>
      <c r="AT55" s="89"/>
    </row>
    <row r="56" spans="1:46" s="90" customFormat="1" ht="21.75" customHeight="1">
      <c r="A56" s="562" t="s">
        <v>99</v>
      </c>
      <c r="B56" s="563" t="s">
        <v>61</v>
      </c>
      <c r="C56" s="87" t="s">
        <v>23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8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431" t="s">
        <v>23</v>
      </c>
      <c r="AR56" s="568" t="s">
        <v>100</v>
      </c>
      <c r="AS56" s="569" t="s">
        <v>0</v>
      </c>
      <c r="AT56" s="89"/>
    </row>
    <row r="57" spans="1:46" s="90" customFormat="1" ht="21.75" customHeight="1">
      <c r="A57" s="564"/>
      <c r="B57" s="565"/>
      <c r="C57" s="276" t="s">
        <v>24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7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179" t="s">
        <v>24</v>
      </c>
      <c r="AR57" s="570"/>
      <c r="AS57" s="571"/>
      <c r="AT57" s="89"/>
    </row>
    <row r="58" spans="1:46" s="90" customFormat="1" ht="21.75" customHeight="1">
      <c r="A58" s="298" t="s">
        <v>0</v>
      </c>
      <c r="C58" s="299" t="s">
        <v>23</v>
      </c>
      <c r="D58" s="16">
        <v>39</v>
      </c>
      <c r="E58" s="16">
        <v>0.8824</v>
      </c>
      <c r="F58" s="16">
        <v>5117.66</v>
      </c>
      <c r="G58" s="16">
        <v>17</v>
      </c>
      <c r="H58" s="16">
        <v>0.6305</v>
      </c>
      <c r="I58" s="16">
        <v>413.085</v>
      </c>
      <c r="J58" s="16">
        <v>20</v>
      </c>
      <c r="K58" s="16">
        <v>0.6071</v>
      </c>
      <c r="L58" s="16">
        <v>335.77</v>
      </c>
      <c r="M58" s="16">
        <v>14</v>
      </c>
      <c r="N58" s="16">
        <v>1.6085</v>
      </c>
      <c r="O58" s="16">
        <v>387.46</v>
      </c>
      <c r="P58" s="16">
        <v>372</v>
      </c>
      <c r="Q58" s="16">
        <v>4.81254</v>
      </c>
      <c r="R58" s="16">
        <v>22986.61</v>
      </c>
      <c r="S58" s="16">
        <v>555</v>
      </c>
      <c r="T58" s="16">
        <v>6.12055</v>
      </c>
      <c r="U58" s="16">
        <v>27024.656</v>
      </c>
      <c r="V58" s="16">
        <v>449</v>
      </c>
      <c r="W58" s="16">
        <v>6.0326</v>
      </c>
      <c r="X58" s="91">
        <v>18843.935</v>
      </c>
      <c r="Y58" s="16">
        <v>22</v>
      </c>
      <c r="Z58" s="16">
        <v>1.4628</v>
      </c>
      <c r="AA58" s="16">
        <v>1323.935</v>
      </c>
      <c r="AB58" s="16">
        <v>17</v>
      </c>
      <c r="AC58" s="16">
        <v>1.0732</v>
      </c>
      <c r="AD58" s="16">
        <v>972.615</v>
      </c>
      <c r="AE58" s="16">
        <v>13</v>
      </c>
      <c r="AF58" s="16">
        <v>0.6376</v>
      </c>
      <c r="AG58" s="16">
        <v>585.73</v>
      </c>
      <c r="AH58" s="16">
        <v>49</v>
      </c>
      <c r="AI58" s="16">
        <v>2.4459</v>
      </c>
      <c r="AJ58" s="16">
        <v>1699.19</v>
      </c>
      <c r="AK58" s="16">
        <v>48</v>
      </c>
      <c r="AL58" s="16">
        <v>1.2426</v>
      </c>
      <c r="AM58" s="16">
        <v>3177.87</v>
      </c>
      <c r="AN58" s="16">
        <f>+D58+G58+J58+M58+P58+S58+V58+Y58+AB58+AE58+AH58+AK58</f>
        <v>1615</v>
      </c>
      <c r="AO58" s="16">
        <f>+E58+H58+K58+N58+Q58+T58+W58+Z58+AC58+AF58+AI58+AL58</f>
        <v>27.55629</v>
      </c>
      <c r="AP58" s="16">
        <f>+F58+I58+L58+O58+R58+U58+X58+AA58+AD58+AG58+AJ58+AM58</f>
        <v>82868.51599999999</v>
      </c>
      <c r="AQ58" s="300" t="s">
        <v>23</v>
      </c>
      <c r="AR58" s="301"/>
      <c r="AS58" s="295" t="s">
        <v>0</v>
      </c>
      <c r="AT58" s="89"/>
    </row>
    <row r="59" spans="1:46" s="90" customFormat="1" ht="21.75" customHeight="1">
      <c r="A59" s="566" t="s">
        <v>62</v>
      </c>
      <c r="B59" s="567"/>
      <c r="C59" s="464" t="s">
        <v>63</v>
      </c>
      <c r="D59" s="451"/>
      <c r="E59" s="451"/>
      <c r="F59" s="451"/>
      <c r="G59" s="452"/>
      <c r="H59" s="451"/>
      <c r="I59" s="451"/>
      <c r="J59" s="451"/>
      <c r="K59" s="452"/>
      <c r="L59" s="451"/>
      <c r="M59" s="451"/>
      <c r="N59" s="452"/>
      <c r="O59" s="451"/>
      <c r="P59" s="451"/>
      <c r="Q59" s="452"/>
      <c r="R59" s="451"/>
      <c r="S59" s="451"/>
      <c r="T59" s="452"/>
      <c r="U59" s="451"/>
      <c r="V59" s="451"/>
      <c r="W59" s="452"/>
      <c r="X59" s="453"/>
      <c r="Y59" s="451"/>
      <c r="Z59" s="451"/>
      <c r="AA59" s="451"/>
      <c r="AB59" s="451"/>
      <c r="AC59" s="451"/>
      <c r="AD59" s="451"/>
      <c r="AE59" s="451"/>
      <c r="AF59" s="451"/>
      <c r="AG59" s="451"/>
      <c r="AH59" s="451"/>
      <c r="AI59" s="452"/>
      <c r="AJ59" s="451"/>
      <c r="AK59" s="451"/>
      <c r="AL59" s="452"/>
      <c r="AM59" s="451"/>
      <c r="AN59" s="451"/>
      <c r="AO59" s="451"/>
      <c r="AP59" s="451"/>
      <c r="AQ59" s="465" t="s">
        <v>63</v>
      </c>
      <c r="AR59" s="558" t="s">
        <v>62</v>
      </c>
      <c r="AS59" s="559"/>
      <c r="AT59" s="89"/>
    </row>
    <row r="60" spans="1:46" ht="21.75" customHeight="1">
      <c r="A60" s="39"/>
      <c r="B60" s="40"/>
      <c r="C60" s="74" t="s">
        <v>24</v>
      </c>
      <c r="D60" s="2"/>
      <c r="E60" s="2"/>
      <c r="F60" s="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7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2"/>
      <c r="AO60" s="2"/>
      <c r="AP60" s="2"/>
      <c r="AQ60" s="61" t="s">
        <v>24</v>
      </c>
      <c r="AR60" s="40"/>
      <c r="AS60" s="56"/>
      <c r="AT60" s="24"/>
    </row>
    <row r="61" spans="1:46" ht="21.75" customHeight="1">
      <c r="A61" s="25" t="s">
        <v>0</v>
      </c>
      <c r="C61" s="75" t="s">
        <v>23</v>
      </c>
      <c r="D61" s="3">
        <f aca="true" t="shared" si="0" ref="D61:AM61">+D6+D8+D10+D12+D14+D16+D18+D20+D22+D24+D26+D28+D30+D32+D34+D36+D38+D40+D42+D44+D46+D48+D50+D52+D54+D56+D58</f>
        <v>145</v>
      </c>
      <c r="E61" s="3">
        <f t="shared" si="0"/>
        <v>11.794580000000002</v>
      </c>
      <c r="F61" s="3">
        <f t="shared" si="0"/>
        <v>9730.333999999999</v>
      </c>
      <c r="G61" s="16">
        <f t="shared" si="0"/>
        <v>129</v>
      </c>
      <c r="H61" s="16">
        <f t="shared" si="0"/>
        <v>21.8851</v>
      </c>
      <c r="I61" s="16">
        <f t="shared" si="0"/>
        <v>6004.986000000001</v>
      </c>
      <c r="J61" s="16">
        <f t="shared" si="0"/>
        <v>305</v>
      </c>
      <c r="K61" s="16">
        <f t="shared" si="0"/>
        <v>37.4118</v>
      </c>
      <c r="L61" s="16">
        <f t="shared" si="0"/>
        <v>21826.332</v>
      </c>
      <c r="M61" s="16">
        <f t="shared" si="0"/>
        <v>360</v>
      </c>
      <c r="N61" s="16">
        <f t="shared" si="0"/>
        <v>28.01796</v>
      </c>
      <c r="O61" s="16">
        <f t="shared" si="0"/>
        <v>24379.774999999998</v>
      </c>
      <c r="P61" s="16">
        <f t="shared" si="0"/>
        <v>776</v>
      </c>
      <c r="Q61" s="16">
        <f t="shared" si="0"/>
        <v>42.68059</v>
      </c>
      <c r="R61" s="16">
        <f t="shared" si="0"/>
        <v>47218.748999999996</v>
      </c>
      <c r="S61" s="16">
        <f t="shared" si="0"/>
        <v>915</v>
      </c>
      <c r="T61" s="16">
        <f t="shared" si="0"/>
        <v>47.55435</v>
      </c>
      <c r="U61" s="16">
        <f t="shared" si="0"/>
        <v>49314.448</v>
      </c>
      <c r="V61" s="16">
        <f t="shared" si="0"/>
        <v>854</v>
      </c>
      <c r="W61" s="16">
        <f t="shared" si="0"/>
        <v>34.31856</v>
      </c>
      <c r="X61" s="16">
        <f t="shared" si="0"/>
        <v>36559.671</v>
      </c>
      <c r="Y61" s="16">
        <f t="shared" si="0"/>
        <v>373</v>
      </c>
      <c r="Z61" s="16">
        <f t="shared" si="0"/>
        <v>25.0638</v>
      </c>
      <c r="AA61" s="16">
        <f t="shared" si="0"/>
        <v>22254.062</v>
      </c>
      <c r="AB61" s="16">
        <f t="shared" si="0"/>
        <v>366</v>
      </c>
      <c r="AC61" s="16">
        <f t="shared" si="0"/>
        <v>15.5981</v>
      </c>
      <c r="AD61" s="16">
        <f t="shared" si="0"/>
        <v>13120.315</v>
      </c>
      <c r="AE61" s="16">
        <f t="shared" si="0"/>
        <v>274</v>
      </c>
      <c r="AF61" s="16">
        <f t="shared" si="0"/>
        <v>13.634899999999998</v>
      </c>
      <c r="AG61" s="16">
        <f t="shared" si="0"/>
        <v>9999.013</v>
      </c>
      <c r="AH61" s="16">
        <f t="shared" si="0"/>
        <v>510</v>
      </c>
      <c r="AI61" s="16">
        <f t="shared" si="0"/>
        <v>31.517699999999998</v>
      </c>
      <c r="AJ61" s="16">
        <f t="shared" si="0"/>
        <v>18316.959</v>
      </c>
      <c r="AK61" s="16">
        <f t="shared" si="0"/>
        <v>480</v>
      </c>
      <c r="AL61" s="16">
        <f t="shared" si="0"/>
        <v>26.59779</v>
      </c>
      <c r="AM61" s="16">
        <f t="shared" si="0"/>
        <v>23847.038</v>
      </c>
      <c r="AN61" s="3">
        <f>+D61+G61+J61+M61+P61+S61+V61+Y61+AB61+AE61+AH61+AK61</f>
        <v>5487</v>
      </c>
      <c r="AO61" s="3">
        <f>+E61+H61+K61+N61+Q61+T61+W61+Z61+AC61+AF61+AI61+AL61</f>
        <v>336.07523</v>
      </c>
      <c r="AP61" s="3">
        <f>+F61+I61+L61+O61+R61+U61+X61+AA61+AD61+AG61+AJ61+AM61</f>
        <v>282571.68200000003</v>
      </c>
      <c r="AQ61" s="63" t="s">
        <v>23</v>
      </c>
      <c r="AR61" s="65"/>
      <c r="AS61" s="49" t="s">
        <v>0</v>
      </c>
      <c r="AT61" s="24"/>
    </row>
    <row r="62" spans="1:46" ht="21.75" customHeight="1">
      <c r="A62" s="492" t="s">
        <v>91</v>
      </c>
      <c r="B62" s="493" t="s">
        <v>64</v>
      </c>
      <c r="C62" s="444" t="s">
        <v>63</v>
      </c>
      <c r="D62" s="400"/>
      <c r="E62" s="400"/>
      <c r="F62" s="400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3"/>
      <c r="Y62" s="451"/>
      <c r="Z62" s="451"/>
      <c r="AA62" s="451"/>
      <c r="AB62" s="451"/>
      <c r="AC62" s="451"/>
      <c r="AD62" s="451"/>
      <c r="AE62" s="451"/>
      <c r="AF62" s="451"/>
      <c r="AG62" s="451"/>
      <c r="AH62" s="451"/>
      <c r="AI62" s="451"/>
      <c r="AJ62" s="451"/>
      <c r="AK62" s="451"/>
      <c r="AL62" s="451"/>
      <c r="AM62" s="451"/>
      <c r="AN62" s="400"/>
      <c r="AO62" s="400"/>
      <c r="AP62" s="400"/>
      <c r="AQ62" s="458" t="s">
        <v>63</v>
      </c>
      <c r="AR62" s="490" t="s">
        <v>98</v>
      </c>
      <c r="AS62" s="491"/>
      <c r="AT62" s="24"/>
    </row>
    <row r="63" spans="1:46" ht="21.75" customHeight="1">
      <c r="A63" s="39"/>
      <c r="B63" s="40"/>
      <c r="C63" s="74" t="s">
        <v>24</v>
      </c>
      <c r="D63" s="2"/>
      <c r="E63" s="2"/>
      <c r="F63" s="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7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2"/>
      <c r="AP63" s="2"/>
      <c r="AQ63" s="61" t="s">
        <v>24</v>
      </c>
      <c r="AR63" s="44"/>
      <c r="AS63" s="56"/>
      <c r="AT63" s="24"/>
    </row>
    <row r="64" spans="1:46" ht="21.75" customHeight="1">
      <c r="A64" s="50" t="s">
        <v>65</v>
      </c>
      <c r="B64" s="488" t="s">
        <v>66</v>
      </c>
      <c r="C64" s="73" t="s">
        <v>23</v>
      </c>
      <c r="D64" s="1"/>
      <c r="E64" s="1"/>
      <c r="F64" s="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88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1"/>
      <c r="AQ64" s="48" t="s">
        <v>23</v>
      </c>
      <c r="AR64" s="488" t="s">
        <v>66</v>
      </c>
      <c r="AS64" s="66" t="s">
        <v>65</v>
      </c>
      <c r="AT64" s="24"/>
    </row>
    <row r="65" spans="1:46" ht="21.75" customHeight="1">
      <c r="A65" s="50"/>
      <c r="B65" s="489"/>
      <c r="C65" s="74" t="s">
        <v>24</v>
      </c>
      <c r="D65" s="2"/>
      <c r="E65" s="2"/>
      <c r="F65" s="2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7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2"/>
      <c r="AO65" s="2"/>
      <c r="AP65" s="2"/>
      <c r="AQ65" s="422" t="s">
        <v>24</v>
      </c>
      <c r="AR65" s="489"/>
      <c r="AS65" s="49"/>
      <c r="AT65" s="24"/>
    </row>
    <row r="66" spans="1:46" ht="21.75" customHeight="1">
      <c r="A66" s="50" t="s">
        <v>67</v>
      </c>
      <c r="B66" s="488" t="s">
        <v>68</v>
      </c>
      <c r="C66" s="73" t="s">
        <v>23</v>
      </c>
      <c r="D66" s="1"/>
      <c r="E66" s="1"/>
      <c r="F66" s="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88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"/>
      <c r="AO66" s="1"/>
      <c r="AP66" s="1"/>
      <c r="AQ66" s="423" t="s">
        <v>23</v>
      </c>
      <c r="AR66" s="488" t="s">
        <v>68</v>
      </c>
      <c r="AS66" s="49" t="s">
        <v>67</v>
      </c>
      <c r="AT66" s="24"/>
    </row>
    <row r="67" spans="1:46" ht="21.75" customHeight="1">
      <c r="A67" s="54" t="s">
        <v>49</v>
      </c>
      <c r="B67" s="489"/>
      <c r="C67" s="74" t="s">
        <v>24</v>
      </c>
      <c r="D67" s="2"/>
      <c r="E67" s="2"/>
      <c r="F67" s="2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7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2"/>
      <c r="AO67" s="2"/>
      <c r="AP67" s="2"/>
      <c r="AQ67" s="55" t="s">
        <v>24</v>
      </c>
      <c r="AR67" s="489"/>
      <c r="AS67" s="56" t="s">
        <v>49</v>
      </c>
      <c r="AT67" s="24"/>
    </row>
    <row r="68" spans="1:46" ht="21.75" customHeight="1">
      <c r="A68" s="476" t="s">
        <v>101</v>
      </c>
      <c r="B68" s="477"/>
      <c r="C68" s="73" t="s">
        <v>23</v>
      </c>
      <c r="D68" s="1">
        <f>D61+D62+D64+D66</f>
        <v>145</v>
      </c>
      <c r="E68" s="1">
        <f>+E61+E64+E66</f>
        <v>11.794580000000002</v>
      </c>
      <c r="F68" s="1">
        <f>+F61+F64+F66+F62</f>
        <v>9730.333999999999</v>
      </c>
      <c r="G68" s="9">
        <f>G61+G62+G64+G66</f>
        <v>129</v>
      </c>
      <c r="H68" s="9">
        <f>+H61+H64+H66</f>
        <v>21.8851</v>
      </c>
      <c r="I68" s="9">
        <f>+I61+I64+I66+I62</f>
        <v>6004.986000000001</v>
      </c>
      <c r="J68" s="9">
        <f>J61+J62+J64+J66</f>
        <v>305</v>
      </c>
      <c r="K68" s="9">
        <f>+K61+K64+K66</f>
        <v>37.4118</v>
      </c>
      <c r="L68" s="9">
        <f>+L61+L64+L66+L62</f>
        <v>21826.332</v>
      </c>
      <c r="M68" s="9">
        <f>M61+M62+M64+M66</f>
        <v>360</v>
      </c>
      <c r="N68" s="9">
        <f>+N61+N64+N66</f>
        <v>28.01796</v>
      </c>
      <c r="O68" s="9">
        <f>+O61+O64+O66+O62</f>
        <v>24379.774999999998</v>
      </c>
      <c r="P68" s="9">
        <f>P61+P62+P64+P66</f>
        <v>776</v>
      </c>
      <c r="Q68" s="9">
        <f>+Q61+Q64+Q66</f>
        <v>42.68059</v>
      </c>
      <c r="R68" s="9">
        <f>+R61+R64+R66+R62</f>
        <v>47218.748999999996</v>
      </c>
      <c r="S68" s="9">
        <f>S61+S62+S64+S66</f>
        <v>915</v>
      </c>
      <c r="T68" s="9">
        <f>+T61+T64+T66</f>
        <v>47.55435</v>
      </c>
      <c r="U68" s="9">
        <f>+U61+U64+U66+U62</f>
        <v>49314.448</v>
      </c>
      <c r="V68" s="9">
        <f>V61+V62+V64+V66</f>
        <v>854</v>
      </c>
      <c r="W68" s="9">
        <f>+W61+W64+W66</f>
        <v>34.31856</v>
      </c>
      <c r="X68" s="88">
        <f>+X61+X64+X66+X62</f>
        <v>36559.671</v>
      </c>
      <c r="Y68" s="9">
        <f>Y61+Y62+Y64+Y66</f>
        <v>373</v>
      </c>
      <c r="Z68" s="9">
        <f>+Z61+Z64+Z66</f>
        <v>25.0638</v>
      </c>
      <c r="AA68" s="9">
        <f>+AA61+AA64+AA66</f>
        <v>22254.062</v>
      </c>
      <c r="AB68" s="9">
        <f>AB61+AB64+AB66+AB62</f>
        <v>366</v>
      </c>
      <c r="AC68" s="9">
        <f>+AC61+AC64+AC66</f>
        <v>15.5981</v>
      </c>
      <c r="AD68" s="9">
        <f>+AD61+AD64+AD66+AD62</f>
        <v>13120.315</v>
      </c>
      <c r="AE68" s="9">
        <f>AE61+AE62+AE64+AE66</f>
        <v>274</v>
      </c>
      <c r="AF68" s="9">
        <f>+AF61+AF64+AF66</f>
        <v>13.634899999999998</v>
      </c>
      <c r="AG68" s="9">
        <f>+AG61+AG64+AG66+AG62</f>
        <v>9999.013</v>
      </c>
      <c r="AH68" s="9">
        <f>AH61+AH62+AH64+AH66</f>
        <v>510</v>
      </c>
      <c r="AI68" s="9">
        <f>+AI61+AI64+AI66</f>
        <v>31.517699999999998</v>
      </c>
      <c r="AJ68" s="9">
        <f>+AJ61+AJ64+AJ66+AJ62</f>
        <v>18316.959</v>
      </c>
      <c r="AK68" s="9">
        <f>AK61+AK62+AK64+AK66</f>
        <v>480</v>
      </c>
      <c r="AL68" s="9">
        <f>+AL61+AL64+AL66</f>
        <v>26.59779</v>
      </c>
      <c r="AM68" s="9">
        <f>+AM61+AM64+AM66+AM62</f>
        <v>23847.038</v>
      </c>
      <c r="AN68" s="9">
        <f>+AN61+AN64+AN66+AN62</f>
        <v>5487</v>
      </c>
      <c r="AO68" s="1">
        <f>+AO61+AO64+AO66</f>
        <v>336.07523</v>
      </c>
      <c r="AP68" s="1">
        <f>+AP61+AP64+AP66+AP62</f>
        <v>282571.68200000003</v>
      </c>
      <c r="AQ68" s="428" t="s">
        <v>23</v>
      </c>
      <c r="AR68" s="484" t="s">
        <v>93</v>
      </c>
      <c r="AS68" s="485"/>
      <c r="AT68" s="24"/>
    </row>
    <row r="69" spans="1:46" ht="21.75" customHeight="1">
      <c r="A69" s="478"/>
      <c r="B69" s="479"/>
      <c r="C69" s="74" t="s">
        <v>24</v>
      </c>
      <c r="D69" s="2"/>
      <c r="E69" s="2"/>
      <c r="F69" s="2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7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2"/>
      <c r="AP69" s="2"/>
      <c r="AQ69" s="61" t="s">
        <v>24</v>
      </c>
      <c r="AR69" s="486"/>
      <c r="AS69" s="487"/>
      <c r="AT69" s="24"/>
    </row>
    <row r="70" spans="1:46" ht="21.75" customHeight="1" thickBot="1">
      <c r="A70" s="480" t="s">
        <v>94</v>
      </c>
      <c r="B70" s="481" t="s">
        <v>69</v>
      </c>
      <c r="C70" s="20"/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470" t="s">
        <v>94</v>
      </c>
      <c r="AR70" s="471" t="s">
        <v>69</v>
      </c>
      <c r="AS70" s="472"/>
      <c r="AT70" s="24"/>
    </row>
    <row r="71" spans="1:46" ht="21.75" customHeight="1" thickBot="1">
      <c r="A71" s="482" t="s">
        <v>96</v>
      </c>
      <c r="B71" s="483" t="s">
        <v>70</v>
      </c>
      <c r="C71" s="20"/>
      <c r="D71" s="10">
        <f>D68+D69</f>
        <v>145</v>
      </c>
      <c r="E71" s="11">
        <f aca="true" t="shared" si="1" ref="E71:O71">E68+E69</f>
        <v>11.794580000000002</v>
      </c>
      <c r="F71" s="11">
        <f t="shared" si="1"/>
        <v>9730.333999999999</v>
      </c>
      <c r="G71" s="11">
        <f t="shared" si="1"/>
        <v>129</v>
      </c>
      <c r="H71" s="11">
        <f t="shared" si="1"/>
        <v>21.8851</v>
      </c>
      <c r="I71" s="11">
        <f t="shared" si="1"/>
        <v>6004.986000000001</v>
      </c>
      <c r="J71" s="11">
        <f t="shared" si="1"/>
        <v>305</v>
      </c>
      <c r="K71" s="11">
        <f t="shared" si="1"/>
        <v>37.4118</v>
      </c>
      <c r="L71" s="11">
        <f t="shared" si="1"/>
        <v>21826.332</v>
      </c>
      <c r="M71" s="11">
        <f t="shared" si="1"/>
        <v>360</v>
      </c>
      <c r="N71" s="11">
        <f t="shared" si="1"/>
        <v>28.01796</v>
      </c>
      <c r="O71" s="11">
        <f t="shared" si="1"/>
        <v>24379.774999999998</v>
      </c>
      <c r="P71" s="11">
        <f aca="true" t="shared" si="2" ref="P71:AM71">P68+P69</f>
        <v>776</v>
      </c>
      <c r="Q71" s="11">
        <f t="shared" si="2"/>
        <v>42.68059</v>
      </c>
      <c r="R71" s="11">
        <f t="shared" si="2"/>
        <v>47218.748999999996</v>
      </c>
      <c r="S71" s="11">
        <f t="shared" si="2"/>
        <v>915</v>
      </c>
      <c r="T71" s="11">
        <f t="shared" si="2"/>
        <v>47.55435</v>
      </c>
      <c r="U71" s="11">
        <f t="shared" si="2"/>
        <v>49314.448</v>
      </c>
      <c r="V71" s="11">
        <f>V68+V69+V70</f>
        <v>854</v>
      </c>
      <c r="W71" s="11">
        <f>W68+W69+W70</f>
        <v>34.31856</v>
      </c>
      <c r="X71" s="12">
        <f>X68+X69+X70</f>
        <v>36559.671</v>
      </c>
      <c r="Y71" s="11">
        <f t="shared" si="2"/>
        <v>373</v>
      </c>
      <c r="Z71" s="11">
        <f t="shared" si="2"/>
        <v>25.0638</v>
      </c>
      <c r="AA71" s="11">
        <f t="shared" si="2"/>
        <v>22254.062</v>
      </c>
      <c r="AB71" s="11">
        <f t="shared" si="2"/>
        <v>366</v>
      </c>
      <c r="AC71" s="11">
        <f t="shared" si="2"/>
        <v>15.5981</v>
      </c>
      <c r="AD71" s="11">
        <f t="shared" si="2"/>
        <v>13120.315</v>
      </c>
      <c r="AE71" s="11">
        <f t="shared" si="2"/>
        <v>274</v>
      </c>
      <c r="AF71" s="11">
        <f t="shared" si="2"/>
        <v>13.634899999999998</v>
      </c>
      <c r="AG71" s="11">
        <f t="shared" si="2"/>
        <v>9999.013</v>
      </c>
      <c r="AH71" s="11">
        <f t="shared" si="2"/>
        <v>510</v>
      </c>
      <c r="AI71" s="11">
        <f t="shared" si="2"/>
        <v>31.517699999999998</v>
      </c>
      <c r="AJ71" s="11">
        <f t="shared" si="2"/>
        <v>18316.959</v>
      </c>
      <c r="AK71" s="11">
        <f t="shared" si="2"/>
        <v>480</v>
      </c>
      <c r="AL71" s="11">
        <f t="shared" si="2"/>
        <v>26.59779</v>
      </c>
      <c r="AM71" s="11">
        <f t="shared" si="2"/>
        <v>23847.038</v>
      </c>
      <c r="AN71" s="11">
        <f>+D71+G71+J71+M71+P71+S71+V71+Y71+AB71+AE71+AH71+AK71</f>
        <v>5487</v>
      </c>
      <c r="AO71" s="11">
        <f>+E71+H71+K71+N71+Q71+T71+W71+Z71+AC71+AF71+AI71+AL71</f>
        <v>336.07523</v>
      </c>
      <c r="AP71" s="11">
        <f>+F71+I71+L71+O71+R71+U71+X71+AA71+AD71+AG71+AJ71+AM71</f>
        <v>282571.68200000003</v>
      </c>
      <c r="AQ71" s="473" t="s">
        <v>96</v>
      </c>
      <c r="AR71" s="474" t="s">
        <v>70</v>
      </c>
      <c r="AS71" s="475" t="s">
        <v>0</v>
      </c>
      <c r="AT71" s="24"/>
    </row>
    <row r="72" spans="24:44" ht="21.75" customHeight="1">
      <c r="X72" s="290" t="s">
        <v>87</v>
      </c>
      <c r="AN72" s="68"/>
      <c r="AR72" s="67" t="s">
        <v>87</v>
      </c>
    </row>
    <row r="73" ht="21.75" customHeight="1"/>
    <row r="74" ht="21.75" customHeight="1"/>
  </sheetData>
  <sheetProtection/>
  <mergeCells count="67">
    <mergeCell ref="B6:B7"/>
    <mergeCell ref="B8:B9"/>
    <mergeCell ref="B10:B11"/>
    <mergeCell ref="B12:B13"/>
    <mergeCell ref="B14:B15"/>
    <mergeCell ref="B16:B17"/>
    <mergeCell ref="B46:B47"/>
    <mergeCell ref="B48:B49"/>
    <mergeCell ref="B26:B27"/>
    <mergeCell ref="B28:B29"/>
    <mergeCell ref="B30:B31"/>
    <mergeCell ref="B32:B33"/>
    <mergeCell ref="B18:B19"/>
    <mergeCell ref="B20:B21"/>
    <mergeCell ref="B34:B35"/>
    <mergeCell ref="B36:B37"/>
    <mergeCell ref="B22:B23"/>
    <mergeCell ref="B24:B25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  <ignoredErrors>
    <ignoredError sqref="S68:AP6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T72"/>
  <sheetViews>
    <sheetView zoomScale="55" zoomScaleNormal="55" zoomScalePageLayoutView="0" workbookViewId="0" topLeftCell="M22">
      <selection activeCell="D3" sqref="D3"/>
    </sheetView>
  </sheetViews>
  <sheetFormatPr defaultColWidth="10.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17" customWidth="1"/>
    <col min="6" max="6" width="19.625" style="17" customWidth="1"/>
    <col min="7" max="8" width="15.125" style="17" customWidth="1"/>
    <col min="9" max="9" width="19.625" style="17" customWidth="1"/>
    <col min="10" max="11" width="15.125" style="17" customWidth="1"/>
    <col min="12" max="12" width="19.625" style="17" customWidth="1"/>
    <col min="13" max="14" width="15.125" style="17" customWidth="1"/>
    <col min="15" max="15" width="19.625" style="17" customWidth="1"/>
    <col min="16" max="17" width="15.125" style="17" customWidth="1"/>
    <col min="18" max="18" width="19.625" style="17" customWidth="1"/>
    <col min="19" max="20" width="15.125" style="17" customWidth="1"/>
    <col min="21" max="21" width="19.625" style="17" customWidth="1"/>
    <col min="22" max="23" width="15.125" style="17" customWidth="1"/>
    <col min="24" max="24" width="19.625" style="17" customWidth="1"/>
    <col min="25" max="26" width="15.125" style="17" customWidth="1"/>
    <col min="27" max="27" width="19.625" style="17" customWidth="1"/>
    <col min="28" max="29" width="15.125" style="17" customWidth="1"/>
    <col min="30" max="30" width="19.625" style="17" customWidth="1"/>
    <col min="31" max="32" width="15.125" style="17" customWidth="1"/>
    <col min="33" max="33" width="19.625" style="17" customWidth="1"/>
    <col min="34" max="35" width="15.125" style="17" customWidth="1"/>
    <col min="36" max="36" width="19.625" style="17" customWidth="1"/>
    <col min="37" max="38" width="15.125" style="17" customWidth="1"/>
    <col min="39" max="39" width="19.625" style="17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16384" width="10.625" style="18" customWidth="1"/>
  </cols>
  <sheetData>
    <row r="1" spans="1:24" ht="32.25">
      <c r="A1" s="506" t="s">
        <v>88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45" ht="21.75" customHeight="1" thickBot="1">
      <c r="A2" s="20" t="s">
        <v>104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 t="s">
        <v>81</v>
      </c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3"/>
      <c r="AR2" s="24"/>
      <c r="AS2" s="24"/>
    </row>
    <row r="3" spans="1:46" ht="21.75" customHeight="1">
      <c r="A3" s="25"/>
      <c r="D3" s="26" t="s">
        <v>2</v>
      </c>
      <c r="E3" s="27"/>
      <c r="F3" s="27"/>
      <c r="G3" s="26" t="s">
        <v>3</v>
      </c>
      <c r="H3" s="27"/>
      <c r="I3" s="27"/>
      <c r="J3" s="26" t="s">
        <v>4</v>
      </c>
      <c r="K3" s="27"/>
      <c r="L3" s="27"/>
      <c r="M3" s="26" t="s">
        <v>5</v>
      </c>
      <c r="N3" s="27"/>
      <c r="O3" s="27"/>
      <c r="P3" s="26" t="s">
        <v>6</v>
      </c>
      <c r="Q3" s="27"/>
      <c r="R3" s="27"/>
      <c r="S3" s="26" t="s">
        <v>7</v>
      </c>
      <c r="T3" s="27"/>
      <c r="U3" s="27"/>
      <c r="V3" s="28" t="s">
        <v>8</v>
      </c>
      <c r="W3" s="69"/>
      <c r="X3" s="70"/>
      <c r="Y3" s="28" t="s">
        <v>9</v>
      </c>
      <c r="Z3" s="27"/>
      <c r="AA3" s="27"/>
      <c r="AB3" s="26" t="s">
        <v>10</v>
      </c>
      <c r="AC3" s="27"/>
      <c r="AD3" s="27"/>
      <c r="AE3" s="26" t="s">
        <v>11</v>
      </c>
      <c r="AF3" s="27"/>
      <c r="AG3" s="27"/>
      <c r="AH3" s="26" t="s">
        <v>12</v>
      </c>
      <c r="AI3" s="27"/>
      <c r="AJ3" s="27"/>
      <c r="AK3" s="26" t="s">
        <v>13</v>
      </c>
      <c r="AL3" s="27"/>
      <c r="AM3" s="27"/>
      <c r="AN3" s="26" t="s">
        <v>14</v>
      </c>
      <c r="AO3" s="27"/>
      <c r="AP3" s="27"/>
      <c r="AQ3" s="29"/>
      <c r="AR3" s="30"/>
      <c r="AS3" s="31"/>
      <c r="AT3" s="24"/>
    </row>
    <row r="4" spans="1:46" ht="21.75" customHeight="1">
      <c r="A4" s="25"/>
      <c r="D4" s="33" t="s">
        <v>15</v>
      </c>
      <c r="E4" s="33" t="s">
        <v>16</v>
      </c>
      <c r="F4" s="33" t="s">
        <v>17</v>
      </c>
      <c r="G4" s="33" t="s">
        <v>15</v>
      </c>
      <c r="H4" s="33" t="s">
        <v>16</v>
      </c>
      <c r="I4" s="33" t="s">
        <v>17</v>
      </c>
      <c r="J4" s="33" t="s">
        <v>15</v>
      </c>
      <c r="K4" s="33" t="s">
        <v>16</v>
      </c>
      <c r="L4" s="33" t="s">
        <v>17</v>
      </c>
      <c r="M4" s="33" t="s">
        <v>15</v>
      </c>
      <c r="N4" s="33" t="s">
        <v>16</v>
      </c>
      <c r="O4" s="33" t="s">
        <v>17</v>
      </c>
      <c r="P4" s="33" t="s">
        <v>15</v>
      </c>
      <c r="Q4" s="33" t="s">
        <v>16</v>
      </c>
      <c r="R4" s="33" t="s">
        <v>17</v>
      </c>
      <c r="S4" s="33" t="s">
        <v>15</v>
      </c>
      <c r="T4" s="33" t="s">
        <v>16</v>
      </c>
      <c r="U4" s="33" t="s">
        <v>17</v>
      </c>
      <c r="V4" s="33" t="s">
        <v>15</v>
      </c>
      <c r="W4" s="33" t="s">
        <v>16</v>
      </c>
      <c r="X4" s="71" t="s">
        <v>17</v>
      </c>
      <c r="Y4" s="33" t="s">
        <v>15</v>
      </c>
      <c r="Z4" s="33" t="s">
        <v>16</v>
      </c>
      <c r="AA4" s="33" t="s">
        <v>17</v>
      </c>
      <c r="AB4" s="33" t="s">
        <v>15</v>
      </c>
      <c r="AC4" s="33" t="s">
        <v>16</v>
      </c>
      <c r="AD4" s="33" t="s">
        <v>17</v>
      </c>
      <c r="AE4" s="33" t="s">
        <v>15</v>
      </c>
      <c r="AF4" s="33" t="s">
        <v>16</v>
      </c>
      <c r="AG4" s="33" t="s">
        <v>17</v>
      </c>
      <c r="AH4" s="33" t="s">
        <v>15</v>
      </c>
      <c r="AI4" s="33" t="s">
        <v>16</v>
      </c>
      <c r="AJ4" s="33" t="s">
        <v>17</v>
      </c>
      <c r="AK4" s="33" t="s">
        <v>15</v>
      </c>
      <c r="AL4" s="33" t="s">
        <v>16</v>
      </c>
      <c r="AM4" s="33" t="s">
        <v>17</v>
      </c>
      <c r="AN4" s="33" t="s">
        <v>15</v>
      </c>
      <c r="AO4" s="33" t="s">
        <v>16</v>
      </c>
      <c r="AP4" s="33" t="s">
        <v>17</v>
      </c>
      <c r="AQ4" s="37"/>
      <c r="AR4" s="24"/>
      <c r="AS4" s="38"/>
      <c r="AT4" s="24"/>
    </row>
    <row r="5" spans="1:46" ht="21.75" customHeight="1">
      <c r="A5" s="39"/>
      <c r="B5" s="40"/>
      <c r="C5" s="40"/>
      <c r="D5" s="41" t="s">
        <v>18</v>
      </c>
      <c r="E5" s="41" t="s">
        <v>19</v>
      </c>
      <c r="F5" s="41" t="s">
        <v>20</v>
      </c>
      <c r="G5" s="41" t="s">
        <v>18</v>
      </c>
      <c r="H5" s="41" t="s">
        <v>19</v>
      </c>
      <c r="I5" s="41" t="s">
        <v>20</v>
      </c>
      <c r="J5" s="41" t="s">
        <v>18</v>
      </c>
      <c r="K5" s="41" t="s">
        <v>19</v>
      </c>
      <c r="L5" s="41" t="s">
        <v>20</v>
      </c>
      <c r="M5" s="41" t="s">
        <v>18</v>
      </c>
      <c r="N5" s="41" t="s">
        <v>19</v>
      </c>
      <c r="O5" s="41" t="s">
        <v>20</v>
      </c>
      <c r="P5" s="41" t="s">
        <v>18</v>
      </c>
      <c r="Q5" s="41" t="s">
        <v>19</v>
      </c>
      <c r="R5" s="41" t="s">
        <v>20</v>
      </c>
      <c r="S5" s="41" t="s">
        <v>18</v>
      </c>
      <c r="T5" s="41" t="s">
        <v>19</v>
      </c>
      <c r="U5" s="41" t="s">
        <v>20</v>
      </c>
      <c r="V5" s="41" t="s">
        <v>18</v>
      </c>
      <c r="W5" s="41" t="s">
        <v>19</v>
      </c>
      <c r="X5" s="72" t="s">
        <v>20</v>
      </c>
      <c r="Y5" s="41" t="s">
        <v>18</v>
      </c>
      <c r="Z5" s="41" t="s">
        <v>19</v>
      </c>
      <c r="AA5" s="41" t="s">
        <v>20</v>
      </c>
      <c r="AB5" s="41" t="s">
        <v>18</v>
      </c>
      <c r="AC5" s="41" t="s">
        <v>19</v>
      </c>
      <c r="AD5" s="41" t="s">
        <v>20</v>
      </c>
      <c r="AE5" s="41" t="s">
        <v>18</v>
      </c>
      <c r="AF5" s="41" t="s">
        <v>19</v>
      </c>
      <c r="AG5" s="41" t="s">
        <v>20</v>
      </c>
      <c r="AH5" s="41" t="s">
        <v>18</v>
      </c>
      <c r="AI5" s="41" t="s">
        <v>19</v>
      </c>
      <c r="AJ5" s="41" t="s">
        <v>20</v>
      </c>
      <c r="AK5" s="41" t="s">
        <v>18</v>
      </c>
      <c r="AL5" s="41" t="s">
        <v>19</v>
      </c>
      <c r="AM5" s="41" t="s">
        <v>20</v>
      </c>
      <c r="AN5" s="41" t="s">
        <v>18</v>
      </c>
      <c r="AO5" s="41" t="s">
        <v>19</v>
      </c>
      <c r="AP5" s="41" t="s">
        <v>20</v>
      </c>
      <c r="AQ5" s="44"/>
      <c r="AR5" s="40"/>
      <c r="AS5" s="45"/>
      <c r="AT5" s="24"/>
    </row>
    <row r="6" spans="1:46" ht="21.75" customHeight="1">
      <c r="A6" s="50" t="s">
        <v>21</v>
      </c>
      <c r="B6" s="488" t="s">
        <v>22</v>
      </c>
      <c r="C6" s="73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48" t="s">
        <v>23</v>
      </c>
      <c r="AR6" s="488" t="s">
        <v>22</v>
      </c>
      <c r="AS6" s="49" t="s">
        <v>21</v>
      </c>
      <c r="AT6" s="24"/>
    </row>
    <row r="7" spans="1:46" ht="21.75" customHeight="1">
      <c r="A7" s="50"/>
      <c r="B7" s="489"/>
      <c r="C7" s="74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f>SUM('㈱塩釜:機船'!S7)</f>
        <v>2</v>
      </c>
      <c r="T7" s="2">
        <f>SUM('㈱塩釜:機船'!T7)</f>
        <v>10.301</v>
      </c>
      <c r="U7" s="2">
        <f>SUM('㈱塩釜:機船'!U7)</f>
        <v>3177.4054462183603</v>
      </c>
      <c r="V7" s="2">
        <f>SUM('㈱塩釜:機船'!V7)</f>
        <v>16</v>
      </c>
      <c r="W7" s="2">
        <f>SUM('㈱塩釜:機船'!W7)</f>
        <v>560.702</v>
      </c>
      <c r="X7" s="7">
        <f>SUM('㈱塩釜:機船'!X7)</f>
        <v>303345.64374180185</v>
      </c>
      <c r="Y7" s="2">
        <f>SUM('㈱塩釜:機船'!Y7)</f>
        <v>18</v>
      </c>
      <c r="Z7" s="2">
        <f>SUM('㈱塩釜:機船'!Z7)</f>
        <v>372.76</v>
      </c>
      <c r="AA7" s="2">
        <f>SUM('㈱塩釜:機船'!AA7)</f>
        <v>273339.2479457528</v>
      </c>
      <c r="AB7" s="2">
        <f>SUM('㈱塩釜:機船'!AB7)</f>
        <v>4</v>
      </c>
      <c r="AC7" s="2">
        <f>SUM('㈱塩釜:機船'!AC7)</f>
        <v>29.768</v>
      </c>
      <c r="AD7" s="2">
        <f>SUM('㈱塩釜:機船'!AD7)</f>
        <v>36971.803992568064</v>
      </c>
      <c r="AE7" s="2"/>
      <c r="AF7" s="2"/>
      <c r="AG7" s="2"/>
      <c r="AH7" s="2"/>
      <c r="AI7" s="2"/>
      <c r="AJ7" s="2"/>
      <c r="AK7" s="2"/>
      <c r="AL7" s="2"/>
      <c r="AM7" s="2"/>
      <c r="AN7" s="2">
        <f>+D7+G7+J7+M7+P7+S7+V7+Y7+AB7+AE7+AH7+AK7</f>
        <v>40</v>
      </c>
      <c r="AO7" s="2">
        <f>+E7+H7+K7+N7+Q7+T7+W7+Z7+AC7+AF7+AI7+AL7</f>
        <v>973.5310000000001</v>
      </c>
      <c r="AP7" s="2">
        <f>+F7+I7+L7+O7+R7+U7+X7+AA7+AD7+AG7+AJ7+AM7</f>
        <v>616834.1011263411</v>
      </c>
      <c r="AQ7" s="422" t="s">
        <v>24</v>
      </c>
      <c r="AR7" s="489"/>
      <c r="AS7" s="49"/>
      <c r="AT7" s="24"/>
    </row>
    <row r="8" spans="1:46" ht="21.75" customHeight="1">
      <c r="A8" s="50" t="s">
        <v>25</v>
      </c>
      <c r="B8" s="488" t="s">
        <v>26</v>
      </c>
      <c r="C8" s="73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423" t="s">
        <v>23</v>
      </c>
      <c r="AR8" s="488" t="s">
        <v>26</v>
      </c>
      <c r="AS8" s="49" t="s">
        <v>25</v>
      </c>
      <c r="AT8" s="24"/>
    </row>
    <row r="9" spans="1:46" ht="21.75" customHeight="1">
      <c r="A9" s="50"/>
      <c r="B9" s="489"/>
      <c r="C9" s="74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2"/>
      <c r="Z9" s="2"/>
      <c r="AA9" s="2"/>
      <c r="AB9" s="2"/>
      <c r="AC9" s="2"/>
      <c r="AD9" s="2"/>
      <c r="AE9" s="2">
        <f>SUM('㈱塩釜:機船'!AE9)</f>
        <v>2</v>
      </c>
      <c r="AF9" s="2">
        <f>SUM('㈱塩釜:機船'!AF9)</f>
        <v>98.474</v>
      </c>
      <c r="AG9" s="2">
        <f>SUM('㈱塩釜:機船'!AG9)</f>
        <v>11132.825104784833</v>
      </c>
      <c r="AH9" s="2">
        <f>SUM('㈱塩釜:機船'!AH9)</f>
        <v>3</v>
      </c>
      <c r="AI9" s="2">
        <f>SUM('㈱塩釜:機船'!AI9)</f>
        <v>21.0688</v>
      </c>
      <c r="AJ9" s="2">
        <f>SUM('㈱塩釜:機船'!AJ9)</f>
        <v>2503.7819617608225</v>
      </c>
      <c r="AK9" s="2"/>
      <c r="AL9" s="2"/>
      <c r="AM9" s="2"/>
      <c r="AN9" s="2">
        <f>+D9+G9+J9+M9+P9+S9+V9+Y9+AB9+AE9+AH9+AK9</f>
        <v>5</v>
      </c>
      <c r="AO9" s="2">
        <f>+E9+H9+K9+N9+Q9+T9+W9+Z9+AC9+AF9+AI9+AL9</f>
        <v>119.5428</v>
      </c>
      <c r="AP9" s="2">
        <f>+F9+I9+L9+O9+R9+U9+X9+AA9+AD9+AG9+AJ9+AM9</f>
        <v>13636.607066545655</v>
      </c>
      <c r="AQ9" s="52" t="s">
        <v>24</v>
      </c>
      <c r="AR9" s="489"/>
      <c r="AS9" s="49"/>
      <c r="AT9" s="24"/>
    </row>
    <row r="10" spans="1:46" ht="21.75" customHeight="1">
      <c r="A10" s="50" t="s">
        <v>27</v>
      </c>
      <c r="B10" s="488" t="s">
        <v>28</v>
      </c>
      <c r="C10" s="73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48" t="s">
        <v>23</v>
      </c>
      <c r="AR10" s="488" t="s">
        <v>28</v>
      </c>
      <c r="AS10" s="49" t="s">
        <v>27</v>
      </c>
      <c r="AT10" s="24"/>
    </row>
    <row r="11" spans="1:46" ht="21.75" customHeight="1">
      <c r="A11" s="54"/>
      <c r="B11" s="489"/>
      <c r="C11" s="74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424" t="s">
        <v>24</v>
      </c>
      <c r="AR11" s="489"/>
      <c r="AS11" s="56"/>
      <c r="AT11" s="24"/>
    </row>
    <row r="12" spans="1:46" ht="21.75" customHeight="1">
      <c r="A12" s="50"/>
      <c r="B12" s="488" t="s">
        <v>29</v>
      </c>
      <c r="C12" s="73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423" t="s">
        <v>23</v>
      </c>
      <c r="AR12" s="488" t="s">
        <v>29</v>
      </c>
      <c r="AS12" s="49"/>
      <c r="AT12" s="24"/>
    </row>
    <row r="13" spans="1:46" ht="21.75" customHeight="1">
      <c r="A13" s="50" t="s">
        <v>30</v>
      </c>
      <c r="B13" s="489"/>
      <c r="C13" s="74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52" t="s">
        <v>24</v>
      </c>
      <c r="AR13" s="489"/>
      <c r="AS13" s="49" t="s">
        <v>30</v>
      </c>
      <c r="AT13" s="24"/>
    </row>
    <row r="14" spans="1:46" ht="21.75" customHeight="1">
      <c r="A14" s="50"/>
      <c r="B14" s="488" t="s">
        <v>31</v>
      </c>
      <c r="C14" s="73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48" t="s">
        <v>23</v>
      </c>
      <c r="AR14" s="488" t="s">
        <v>31</v>
      </c>
      <c r="AS14" s="49"/>
      <c r="AT14" s="24"/>
    </row>
    <row r="15" spans="1:46" ht="21.75" customHeight="1">
      <c r="A15" s="50" t="s">
        <v>25</v>
      </c>
      <c r="B15" s="489"/>
      <c r="C15" s="74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22" t="s">
        <v>24</v>
      </c>
      <c r="AR15" s="489"/>
      <c r="AS15" s="49" t="s">
        <v>25</v>
      </c>
      <c r="AT15" s="24"/>
    </row>
    <row r="16" spans="1:46" ht="21.75" customHeight="1">
      <c r="A16" s="50"/>
      <c r="B16" s="488" t="s">
        <v>32</v>
      </c>
      <c r="C16" s="73" t="s">
        <v>23</v>
      </c>
      <c r="D16" s="1">
        <f>SUM('㈱塩釜:機船'!D16)</f>
        <v>10</v>
      </c>
      <c r="E16" s="1">
        <f>SUM('㈱塩釜:機船'!E16)</f>
        <v>8.8882</v>
      </c>
      <c r="F16" s="1">
        <f>SUM('㈱塩釜:機船'!F16)</f>
        <v>4472.1691270992615</v>
      </c>
      <c r="G16" s="1">
        <f>SUM('㈱塩釜:機船'!G16)</f>
        <v>9</v>
      </c>
      <c r="H16" s="1">
        <f>SUM('㈱塩釜:機船'!H16)</f>
        <v>7.274</v>
      </c>
      <c r="I16" s="1">
        <f>SUM('㈱塩釜:機船'!I16)</f>
        <v>4301.8458515940665</v>
      </c>
      <c r="J16" s="1">
        <f>SUM('㈱塩釜:機船'!J16)</f>
        <v>12</v>
      </c>
      <c r="K16" s="1">
        <f>SUM('㈱塩釜:機船'!K16)</f>
        <v>7.2451</v>
      </c>
      <c r="L16" s="1">
        <f>SUM('㈱塩釜:機船'!L16)</f>
        <v>5363.678723700432</v>
      </c>
      <c r="M16" s="1">
        <f>SUM('㈱塩釜:機船'!M16)</f>
        <v>3</v>
      </c>
      <c r="N16" s="1">
        <f>SUM('㈱塩釜:機船'!N16)</f>
        <v>1.247</v>
      </c>
      <c r="O16" s="1">
        <f>SUM('㈱塩釜:機船'!O16)</f>
        <v>634.098</v>
      </c>
      <c r="P16" s="1">
        <f>SUM('㈱塩釜:機船'!P16)</f>
        <v>6</v>
      </c>
      <c r="Q16" s="1">
        <f>SUM('㈱塩釜:機船'!Q16)</f>
        <v>3.6105</v>
      </c>
      <c r="R16" s="1">
        <f>SUM('㈱塩釜:機船'!R16)</f>
        <v>1913.7380784570655</v>
      </c>
      <c r="S16" s="1"/>
      <c r="T16" s="1"/>
      <c r="U16" s="1"/>
      <c r="V16" s="1"/>
      <c r="W16" s="1"/>
      <c r="X16" s="6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>
        <f>SUM('㈱塩釜:機船'!AK16)</f>
        <v>1</v>
      </c>
      <c r="AL16" s="1">
        <f>SUM('㈱塩釜:機船'!AL16)</f>
        <v>0.5252</v>
      </c>
      <c r="AM16" s="1">
        <f>SUM('㈱塩釜:機船'!AM16)</f>
        <v>304.21652979072553</v>
      </c>
      <c r="AN16" s="1">
        <f>+D16+G16+J16+M16+P16+S16+V16+Y16+AB16+AE16+AH16+AK16</f>
        <v>41</v>
      </c>
      <c r="AO16" s="1">
        <f>+E16+H16+K16+N16+Q16+T16+W16+Z16+AC16+AF16+AI16+AL16</f>
        <v>28.790000000000003</v>
      </c>
      <c r="AP16" s="1">
        <f>+F16+I16+L16+O16+R16+U16+X16+AA16+AD16+AG16+AJ16+AM16</f>
        <v>16989.746310641553</v>
      </c>
      <c r="AQ16" s="423" t="s">
        <v>23</v>
      </c>
      <c r="AR16" s="488" t="s">
        <v>32</v>
      </c>
      <c r="AS16" s="49"/>
      <c r="AT16" s="24"/>
    </row>
    <row r="17" spans="1:46" ht="21.75" customHeight="1">
      <c r="A17" s="50" t="s">
        <v>27</v>
      </c>
      <c r="B17" s="489"/>
      <c r="C17" s="74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52" t="s">
        <v>24</v>
      </c>
      <c r="AR17" s="489"/>
      <c r="AS17" s="49" t="s">
        <v>27</v>
      </c>
      <c r="AT17" s="24"/>
    </row>
    <row r="18" spans="1:46" ht="21.75" customHeight="1">
      <c r="A18" s="50"/>
      <c r="B18" s="488" t="s">
        <v>33</v>
      </c>
      <c r="C18" s="73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>
        <f>SUM('㈱塩釜:機船'!M18)</f>
        <v>9</v>
      </c>
      <c r="N18" s="1">
        <f>SUM('㈱塩釜:機船'!N18)</f>
        <v>4.29</v>
      </c>
      <c r="O18" s="1">
        <f>SUM('㈱塩釜:機船'!O18)</f>
        <v>3032.876271401463</v>
      </c>
      <c r="P18" s="1"/>
      <c r="Q18" s="1"/>
      <c r="R18" s="1"/>
      <c r="S18" s="1"/>
      <c r="T18" s="1"/>
      <c r="U18" s="1"/>
      <c r="V18" s="1"/>
      <c r="W18" s="1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>
        <f>+D18+G18+J18+M18+P18+S18+V18+Y18+AB18+AE18+AH18+AK18</f>
        <v>9</v>
      </c>
      <c r="AO18" s="1">
        <f>+E18+H18+K18+N18+Q18+T18+W18+Z18+AC18+AF18+AI18+AL18</f>
        <v>4.29</v>
      </c>
      <c r="AP18" s="1">
        <f>+F18+I18+L18+O18+R18+U18+X18+AA18+AD18+AG18+AJ18+AM18</f>
        <v>3032.876271401463</v>
      </c>
      <c r="AQ18" s="48" t="s">
        <v>23</v>
      </c>
      <c r="AR18" s="488" t="s">
        <v>33</v>
      </c>
      <c r="AS18" s="49"/>
      <c r="AT18" s="24"/>
    </row>
    <row r="19" spans="1:46" ht="21.75" customHeight="1">
      <c r="A19" s="54"/>
      <c r="B19" s="489"/>
      <c r="C19" s="74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424" t="s">
        <v>24</v>
      </c>
      <c r="AR19" s="489"/>
      <c r="AS19" s="56"/>
      <c r="AT19" s="24"/>
    </row>
    <row r="20" spans="1:46" ht="21.75" customHeight="1">
      <c r="A20" s="50" t="s">
        <v>34</v>
      </c>
      <c r="B20" s="488" t="s">
        <v>35</v>
      </c>
      <c r="C20" s="73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423" t="s">
        <v>23</v>
      </c>
      <c r="AR20" s="488" t="s">
        <v>35</v>
      </c>
      <c r="AS20" s="49" t="s">
        <v>34</v>
      </c>
      <c r="AT20" s="24"/>
    </row>
    <row r="21" spans="1:46" ht="21.75" customHeight="1">
      <c r="A21" s="50" t="s">
        <v>25</v>
      </c>
      <c r="B21" s="489"/>
      <c r="C21" s="74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52" t="s">
        <v>24</v>
      </c>
      <c r="AR21" s="489"/>
      <c r="AS21" s="49" t="s">
        <v>25</v>
      </c>
      <c r="AT21" s="24"/>
    </row>
    <row r="22" spans="1:46" ht="21.75" customHeight="1">
      <c r="A22" s="50" t="s">
        <v>27</v>
      </c>
      <c r="B22" s="488" t="s">
        <v>36</v>
      </c>
      <c r="C22" s="73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48" t="s">
        <v>23</v>
      </c>
      <c r="AR22" s="488" t="s">
        <v>36</v>
      </c>
      <c r="AS22" s="49" t="s">
        <v>27</v>
      </c>
      <c r="AT22" s="24"/>
    </row>
    <row r="23" spans="1:46" ht="21.75" customHeight="1">
      <c r="A23" s="54"/>
      <c r="B23" s="489"/>
      <c r="C23" s="74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424" t="s">
        <v>24</v>
      </c>
      <c r="AR23" s="489"/>
      <c r="AS23" s="56"/>
      <c r="AT23" s="24"/>
    </row>
    <row r="24" spans="1:46" ht="21.75" customHeight="1">
      <c r="A24" s="50"/>
      <c r="B24" s="488" t="s">
        <v>37</v>
      </c>
      <c r="C24" s="73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423" t="s">
        <v>23</v>
      </c>
      <c r="AR24" s="488" t="s">
        <v>37</v>
      </c>
      <c r="AS24" s="49"/>
      <c r="AT24" s="24"/>
    </row>
    <row r="25" spans="1:46" ht="21.75" customHeight="1">
      <c r="A25" s="50" t="s">
        <v>38</v>
      </c>
      <c r="B25" s="489"/>
      <c r="C25" s="74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52" t="s">
        <v>24</v>
      </c>
      <c r="AR25" s="489"/>
      <c r="AS25" s="49" t="s">
        <v>38</v>
      </c>
      <c r="AT25" s="24"/>
    </row>
    <row r="26" spans="1:46" ht="21.75" customHeight="1">
      <c r="A26" s="50"/>
      <c r="B26" s="488" t="s">
        <v>39</v>
      </c>
      <c r="C26" s="73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48" t="s">
        <v>23</v>
      </c>
      <c r="AR26" s="488" t="s">
        <v>39</v>
      </c>
      <c r="AS26" s="49"/>
      <c r="AT26" s="24"/>
    </row>
    <row r="27" spans="1:46" ht="21.75" customHeight="1">
      <c r="A27" s="50" t="s">
        <v>25</v>
      </c>
      <c r="B27" s="489"/>
      <c r="C27" s="74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422" t="s">
        <v>24</v>
      </c>
      <c r="AR27" s="489"/>
      <c r="AS27" s="49" t="s">
        <v>25</v>
      </c>
      <c r="AT27" s="24"/>
    </row>
    <row r="28" spans="1:46" ht="21.75" customHeight="1">
      <c r="A28" s="50"/>
      <c r="B28" s="488" t="s">
        <v>40</v>
      </c>
      <c r="C28" s="73" t="s">
        <v>23</v>
      </c>
      <c r="D28" s="1">
        <f>SUM('㈱塩釜:機船'!D28)</f>
        <v>9</v>
      </c>
      <c r="E28" s="1">
        <f>SUM('㈱塩釜:機船'!E28)</f>
        <v>2.0405</v>
      </c>
      <c r="F28" s="1">
        <f>SUM('㈱塩釜:機船'!F28)</f>
        <v>460.969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1"/>
      <c r="Z28" s="1"/>
      <c r="AA28" s="1"/>
      <c r="AB28" s="1"/>
      <c r="AC28" s="1"/>
      <c r="AD28" s="1"/>
      <c r="AE28" s="1">
        <f>SUM('㈱塩釜:機船'!AE28)</f>
        <v>31</v>
      </c>
      <c r="AF28" s="1">
        <f>SUM('㈱塩釜:機船'!AF28)</f>
        <v>3.1935</v>
      </c>
      <c r="AG28" s="1">
        <f>SUM('㈱塩釜:機船'!AG28)</f>
        <v>6336.035</v>
      </c>
      <c r="AH28" s="1"/>
      <c r="AI28" s="1"/>
      <c r="AJ28" s="1"/>
      <c r="AK28" s="1"/>
      <c r="AL28" s="1"/>
      <c r="AM28" s="1"/>
      <c r="AN28" s="1">
        <f>+D28+G28+J28+M28+P28+S28+V28+Y28+AB28+AE28+AH28+AK28</f>
        <v>40</v>
      </c>
      <c r="AO28" s="1">
        <f>+E28+H28+K28+N28+Q28+T28+W28+Z28+AC28+AF28+AI28+AL28</f>
        <v>5.234</v>
      </c>
      <c r="AP28" s="1">
        <f>+F28+I28+L28+O28+R28+U28+X28+AA28+AD28+AG28+AJ28+AM28</f>
        <v>6797.004</v>
      </c>
      <c r="AQ28" s="423" t="s">
        <v>23</v>
      </c>
      <c r="AR28" s="488" t="s">
        <v>40</v>
      </c>
      <c r="AS28" s="49"/>
      <c r="AT28" s="24"/>
    </row>
    <row r="29" spans="1:46" ht="21.75" customHeight="1">
      <c r="A29" s="50" t="s">
        <v>27</v>
      </c>
      <c r="B29" s="489"/>
      <c r="C29" s="74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52" t="s">
        <v>24</v>
      </c>
      <c r="AR29" s="489"/>
      <c r="AS29" s="49" t="s">
        <v>27</v>
      </c>
      <c r="AT29" s="24"/>
    </row>
    <row r="30" spans="1:46" ht="21.75" customHeight="1">
      <c r="A30" s="50"/>
      <c r="B30" s="488" t="s">
        <v>41</v>
      </c>
      <c r="C30" s="73" t="s">
        <v>23</v>
      </c>
      <c r="D30" s="1">
        <f>SUM('㈱塩釜:機船'!D30)</f>
        <v>2</v>
      </c>
      <c r="E30" s="1">
        <f>SUM('㈱塩釜:機船'!E30)</f>
        <v>0.1723</v>
      </c>
      <c r="F30" s="1">
        <f>SUM('㈱塩釜:機船'!F30)</f>
        <v>42.57750692238441</v>
      </c>
      <c r="G30" s="1"/>
      <c r="H30" s="1"/>
      <c r="I30" s="1"/>
      <c r="J30" s="1">
        <f>SUM('㈱塩釜:機船'!J30)</f>
        <v>19</v>
      </c>
      <c r="K30" s="1">
        <f>SUM('㈱塩釜:機船'!K30)</f>
        <v>3.2358000000000002</v>
      </c>
      <c r="L30" s="1">
        <f>SUM('㈱塩釜:機船'!L30)</f>
        <v>1023.0045491786059</v>
      </c>
      <c r="M30" s="1">
        <f>SUM('㈱塩釜:機船'!M30)</f>
        <v>40</v>
      </c>
      <c r="N30" s="1">
        <f>SUM('㈱塩釜:機船'!N30)</f>
        <v>7.4247</v>
      </c>
      <c r="O30" s="1">
        <f>SUM('㈱塩釜:機船'!O30)</f>
        <v>4608.39664448377</v>
      </c>
      <c r="P30" s="1">
        <f>SUM('㈱塩釜:機船'!P30)</f>
        <v>90</v>
      </c>
      <c r="Q30" s="1">
        <f>SUM('㈱塩釜:機船'!Q30)</f>
        <v>18.4692</v>
      </c>
      <c r="R30" s="1">
        <f>SUM('㈱塩釜:機船'!R30)</f>
        <v>11980.88180382672</v>
      </c>
      <c r="S30" s="1">
        <f>SUM('㈱塩釜:機船'!S30)</f>
        <v>138</v>
      </c>
      <c r="T30" s="1">
        <f>SUM('㈱塩釜:機船'!T30)</f>
        <v>57.9132</v>
      </c>
      <c r="U30" s="1">
        <f>SUM('㈱塩釜:機船'!U30)</f>
        <v>29807.284545946794</v>
      </c>
      <c r="V30" s="1">
        <f>SUM('㈱塩釜:機船'!V30)</f>
        <v>128</v>
      </c>
      <c r="W30" s="1">
        <f>SUM('㈱塩釜:機船'!W30)</f>
        <v>43.8732</v>
      </c>
      <c r="X30" s="6">
        <f>SUM('㈱塩釜:機船'!X30)</f>
        <v>32808.181725932365</v>
      </c>
      <c r="Y30" s="1">
        <f>SUM('㈱塩釜:機船'!Y30)</f>
        <v>113</v>
      </c>
      <c r="Z30" s="1">
        <f>SUM('㈱塩釜:機船'!Z30)</f>
        <v>28.136200000000002</v>
      </c>
      <c r="AA30" s="1">
        <f>SUM('㈱塩釜:機船'!AA30)</f>
        <v>38292.497895592496</v>
      </c>
      <c r="AB30" s="1">
        <f>SUM('㈱塩釜:機船'!AB30)</f>
        <v>41</v>
      </c>
      <c r="AC30" s="1">
        <f>SUM('㈱塩釜:機船'!AC30)</f>
        <v>6.0494</v>
      </c>
      <c r="AD30" s="1">
        <f>SUM('㈱塩釜:機船'!AD30)</f>
        <v>11116.633341680168</v>
      </c>
      <c r="AE30" s="1">
        <f>SUM('㈱塩釜:機船'!AE30)</f>
        <v>20</v>
      </c>
      <c r="AF30" s="1">
        <f>SUM('㈱塩釜:機船'!AF30)</f>
        <v>1.6494</v>
      </c>
      <c r="AG30" s="1">
        <f>SUM('㈱塩釜:機船'!AG30)</f>
        <v>2754.4913996362875</v>
      </c>
      <c r="AH30" s="1">
        <f>SUM('㈱塩釜:機船'!AH30)</f>
        <v>55</v>
      </c>
      <c r="AI30" s="1">
        <f>SUM('㈱塩釜:機船'!AI30)</f>
        <v>5.0761</v>
      </c>
      <c r="AJ30" s="1">
        <f>SUM('㈱塩釜:機船'!AJ30)</f>
        <v>6817.107518506513</v>
      </c>
      <c r="AK30" s="1">
        <f>SUM('㈱塩釜:機船'!AK30)</f>
        <v>56</v>
      </c>
      <c r="AL30" s="1">
        <f>SUM('㈱塩釜:機船'!AL30)</f>
        <v>10.3685</v>
      </c>
      <c r="AM30" s="1">
        <f>SUM('㈱塩釜:機船'!AM30)</f>
        <v>10941.047827782295</v>
      </c>
      <c r="AN30" s="1">
        <f>+D30+G30+J30+M30+P30+S30+V30+Y30+AB30+AE30+AH30+AK30</f>
        <v>702</v>
      </c>
      <c r="AO30" s="1">
        <f>+E30+H30+K30+N30+Q30+T30+W30+Z30+AC30+AF30+AI30+AL30</f>
        <v>182.36800000000002</v>
      </c>
      <c r="AP30" s="1">
        <f>+F30+I30+L30+O30+R30+U30+X30+AA30+AD30+AG30+AJ30+AM30</f>
        <v>150192.10475948837</v>
      </c>
      <c r="AQ30" s="48" t="s">
        <v>23</v>
      </c>
      <c r="AR30" s="488" t="s">
        <v>41</v>
      </c>
      <c r="AS30" s="57"/>
      <c r="AT30" s="24"/>
    </row>
    <row r="31" spans="1:46" ht="21.75" customHeight="1">
      <c r="A31" s="54"/>
      <c r="B31" s="489"/>
      <c r="C31" s="74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424" t="s">
        <v>24</v>
      </c>
      <c r="AR31" s="489"/>
      <c r="AS31" s="56"/>
      <c r="AT31" s="24"/>
    </row>
    <row r="32" spans="1:46" ht="21.75" customHeight="1">
      <c r="A32" s="50" t="s">
        <v>42</v>
      </c>
      <c r="B32" s="488" t="s">
        <v>43</v>
      </c>
      <c r="C32" s="73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f>SUM('㈱塩釜:機船'!S32)</f>
        <v>1</v>
      </c>
      <c r="T32" s="1">
        <f>SUM('㈱塩釜:機船'!T32)</f>
        <v>4.7892</v>
      </c>
      <c r="U32" s="1">
        <f>SUM('㈱塩釜:機船'!U32)</f>
        <v>6327.569</v>
      </c>
      <c r="V32" s="1"/>
      <c r="W32" s="1"/>
      <c r="X32" s="6"/>
      <c r="Y32" s="1"/>
      <c r="Z32" s="1"/>
      <c r="AA32" s="1"/>
      <c r="AB32" s="1">
        <f>SUM('㈱塩釜:機船'!AB32)</f>
        <v>1</v>
      </c>
      <c r="AC32" s="1">
        <f>SUM('㈱塩釜:機船'!AC32)</f>
        <v>0.7297</v>
      </c>
      <c r="AD32" s="1">
        <f>SUM('㈱塩釜:機船'!AD32)</f>
        <v>293.726</v>
      </c>
      <c r="AE32" s="1"/>
      <c r="AF32" s="1"/>
      <c r="AG32" s="1"/>
      <c r="AH32" s="1"/>
      <c r="AI32" s="1"/>
      <c r="AJ32" s="1"/>
      <c r="AK32" s="1"/>
      <c r="AL32" s="1"/>
      <c r="AM32" s="1"/>
      <c r="AN32" s="1">
        <f>+D32+G32+J32+M32+P32+S32+V32+Y32+AB32+AE32+AH32+AK32</f>
        <v>2</v>
      </c>
      <c r="AO32" s="1">
        <f>+E32+H32+K32+N32+Q32+T32+W32+Z32+AC32+AF32+AI32+AL32</f>
        <v>5.5189</v>
      </c>
      <c r="AP32" s="1">
        <f>+F32+I32+L32+O32+R32+U32+X32+AA32+AD32+AG32+AJ32+AM32</f>
        <v>6621.295</v>
      </c>
      <c r="AQ32" s="423" t="s">
        <v>23</v>
      </c>
      <c r="AR32" s="488" t="s">
        <v>43</v>
      </c>
      <c r="AS32" s="49" t="s">
        <v>42</v>
      </c>
      <c r="AT32" s="24"/>
    </row>
    <row r="33" spans="1:46" ht="21.75" customHeight="1">
      <c r="A33" s="50" t="s">
        <v>44</v>
      </c>
      <c r="B33" s="489"/>
      <c r="C33" s="74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52" t="s">
        <v>24</v>
      </c>
      <c r="AR33" s="489"/>
      <c r="AS33" s="49" t="s">
        <v>44</v>
      </c>
      <c r="AT33" s="24"/>
    </row>
    <row r="34" spans="1:46" ht="21.75" customHeight="1">
      <c r="A34" s="50" t="s">
        <v>25</v>
      </c>
      <c r="B34" s="488" t="s">
        <v>45</v>
      </c>
      <c r="C34" s="73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>
        <f>SUM('㈱塩釜:機船'!M34)</f>
        <v>10</v>
      </c>
      <c r="N34" s="1">
        <f>SUM('㈱塩釜:機船'!N34)</f>
        <v>0.3693</v>
      </c>
      <c r="O34" s="1">
        <f>SUM('㈱塩釜:機船'!O34)</f>
        <v>344.579</v>
      </c>
      <c r="P34" s="1">
        <f>SUM('㈱塩釜:機船'!P34)</f>
        <v>12</v>
      </c>
      <c r="Q34" s="1">
        <f>SUM('㈱塩釜:機船'!Q34)</f>
        <v>0.4938</v>
      </c>
      <c r="R34" s="1">
        <f>SUM('㈱塩釜:機船'!R34)</f>
        <v>632.277</v>
      </c>
      <c r="S34" s="1">
        <f>SUM('㈱塩釜:機船'!S34)</f>
        <v>10</v>
      </c>
      <c r="T34" s="1">
        <f>SUM('㈱塩釜:機船'!T34)</f>
        <v>0.6803</v>
      </c>
      <c r="U34" s="1">
        <f>SUM('㈱塩釜:機船'!U34)</f>
        <v>610.906</v>
      </c>
      <c r="V34" s="1">
        <f>SUM('㈱塩釜:機船'!V34)</f>
        <v>8</v>
      </c>
      <c r="W34" s="1">
        <f>SUM('㈱塩釜:機船'!W34)</f>
        <v>0.38</v>
      </c>
      <c r="X34" s="6">
        <f>SUM('㈱塩釜:機船'!X34)</f>
        <v>375.586</v>
      </c>
      <c r="Y34" s="1">
        <f>SUM('㈱塩釜:機船'!Y34)</f>
        <v>9</v>
      </c>
      <c r="Z34" s="1">
        <f>SUM('㈱塩釜:機船'!Z34)</f>
        <v>0.4043</v>
      </c>
      <c r="AA34" s="1">
        <f>SUM('㈱塩釜:機船'!AA34)</f>
        <v>464.858</v>
      </c>
      <c r="AB34" s="1"/>
      <c r="AC34" s="1"/>
      <c r="AD34" s="1"/>
      <c r="AE34" s="1">
        <f>SUM('㈱塩釜:機船'!AE34)</f>
        <v>8</v>
      </c>
      <c r="AF34" s="1">
        <f>SUM('㈱塩釜:機船'!AF34)</f>
        <v>0.5922</v>
      </c>
      <c r="AG34" s="1">
        <f>SUM('㈱塩釜:機船'!AG34)</f>
        <v>274.021</v>
      </c>
      <c r="AH34" s="1">
        <f>SUM('㈱塩釜:機船'!AH34)</f>
        <v>9</v>
      </c>
      <c r="AI34" s="1">
        <f>SUM('㈱塩釜:機船'!AI34)</f>
        <v>0.4229</v>
      </c>
      <c r="AJ34" s="1">
        <f>SUM('㈱塩釜:機船'!AJ34)</f>
        <v>295.066</v>
      </c>
      <c r="AK34" s="1">
        <f>SUM('㈱塩釜:機船'!AK34)</f>
        <v>4</v>
      </c>
      <c r="AL34" s="1">
        <f>SUM('㈱塩釜:機船'!AL34)</f>
        <v>0.237</v>
      </c>
      <c r="AM34" s="1">
        <f>SUM('㈱塩釜:機船'!AM34)</f>
        <v>268.564</v>
      </c>
      <c r="AN34" s="1">
        <f>+D34+G34+J34+M34+P34+S34+V34+Y34+AB34+AE34+AH34+AK34</f>
        <v>70</v>
      </c>
      <c r="AO34" s="1">
        <f>+E34+H34+K34+N34+Q34+T34+W34+Z34+AC34+AF34+AI34+AL34</f>
        <v>3.5798</v>
      </c>
      <c r="AP34" s="1">
        <f>+F34+I34+L34+O34+R34+U34+X34+AA34+AD34+AG34+AJ34+AM34</f>
        <v>3265.857</v>
      </c>
      <c r="AQ34" s="48" t="s">
        <v>23</v>
      </c>
      <c r="AR34" s="488" t="s">
        <v>45</v>
      </c>
      <c r="AS34" s="49" t="s">
        <v>25</v>
      </c>
      <c r="AT34" s="24"/>
    </row>
    <row r="35" spans="1:46" ht="21.75" customHeight="1">
      <c r="A35" s="54" t="s">
        <v>27</v>
      </c>
      <c r="B35" s="489"/>
      <c r="C35" s="74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424" t="s">
        <v>24</v>
      </c>
      <c r="AR35" s="489"/>
      <c r="AS35" s="56" t="s">
        <v>27</v>
      </c>
      <c r="AT35" s="24"/>
    </row>
    <row r="36" spans="1:46" ht="21.75" customHeight="1">
      <c r="A36" s="50" t="s">
        <v>46</v>
      </c>
      <c r="B36" s="488" t="s">
        <v>47</v>
      </c>
      <c r="C36" s="73" t="s">
        <v>23</v>
      </c>
      <c r="D36" s="1"/>
      <c r="E36" s="1"/>
      <c r="F36" s="1"/>
      <c r="G36" s="1"/>
      <c r="H36" s="1"/>
      <c r="I36" s="1"/>
      <c r="J36" s="1"/>
      <c r="K36" s="1"/>
      <c r="L36" s="80"/>
      <c r="M36" s="79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423" t="s">
        <v>23</v>
      </c>
      <c r="AR36" s="488" t="s">
        <v>47</v>
      </c>
      <c r="AS36" s="49" t="s">
        <v>46</v>
      </c>
      <c r="AT36" s="24"/>
    </row>
    <row r="37" spans="1:46" ht="21.75" customHeight="1">
      <c r="A37" s="50" t="s">
        <v>25</v>
      </c>
      <c r="B37" s="489"/>
      <c r="C37" s="74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52" t="s">
        <v>24</v>
      </c>
      <c r="AR37" s="489"/>
      <c r="AS37" s="49" t="s">
        <v>25</v>
      </c>
      <c r="AT37" s="24"/>
    </row>
    <row r="38" spans="1:46" ht="21.75" customHeight="1">
      <c r="A38" s="50" t="s">
        <v>27</v>
      </c>
      <c r="B38" s="488" t="s">
        <v>48</v>
      </c>
      <c r="C38" s="73" t="s">
        <v>23</v>
      </c>
      <c r="D38" s="1">
        <f>SUM('㈱塩釜:機船'!D38)</f>
        <v>17</v>
      </c>
      <c r="E38" s="1">
        <f>SUM('㈱塩釜:機船'!E38)</f>
        <v>2.0989</v>
      </c>
      <c r="F38" s="1">
        <f>SUM('㈱塩釜:機船'!F38)</f>
        <v>1509.3489953946864</v>
      </c>
      <c r="G38" s="1">
        <f>SUM('㈱塩釜:機船'!G38)</f>
        <v>20</v>
      </c>
      <c r="H38" s="1">
        <f>SUM('㈱塩釜:機船'!H38)</f>
        <v>2.1506</v>
      </c>
      <c r="I38" s="1">
        <f>SUM('㈱塩釜:機船'!I38)</f>
        <v>1474.247627517581</v>
      </c>
      <c r="J38" s="1">
        <f>SUM('㈱塩釜:機船'!J38)</f>
        <v>16</v>
      </c>
      <c r="K38" s="1">
        <f>SUM('㈱塩釜:機船'!K38)</f>
        <v>2.7529</v>
      </c>
      <c r="L38" s="1">
        <f>SUM('㈱塩釜:機船'!L38)</f>
        <v>1188.9887400776802</v>
      </c>
      <c r="M38" s="1">
        <f>SUM('㈱塩釜:機船'!M38)</f>
        <v>16</v>
      </c>
      <c r="N38" s="1">
        <f>SUM('㈱塩釜:機船'!N38)</f>
        <v>2.4051</v>
      </c>
      <c r="O38" s="1">
        <f>SUM('㈱塩釜:機船'!O38)</f>
        <v>1105.042276410452</v>
      </c>
      <c r="P38" s="1">
        <f>SUM('㈱塩釜:機船'!P38)</f>
        <v>15</v>
      </c>
      <c r="Q38" s="1">
        <f>SUM('㈱塩釜:機船'!Q38)</f>
        <v>1.6095</v>
      </c>
      <c r="R38" s="1">
        <f>SUM('㈱塩釜:機船'!R38)</f>
        <v>975.3716212714696</v>
      </c>
      <c r="S38" s="1">
        <f>SUM('㈱塩釜:機船'!S38)</f>
        <v>27</v>
      </c>
      <c r="T38" s="1">
        <f>SUM('㈱塩釜:機船'!T38)</f>
        <v>2.7088</v>
      </c>
      <c r="U38" s="1">
        <f>SUM('㈱塩釜:機船'!U38)</f>
        <v>1310.5366840449828</v>
      </c>
      <c r="V38" s="1">
        <f>SUM('㈱塩釜:機船'!V38)</f>
        <v>18</v>
      </c>
      <c r="W38" s="1">
        <f>SUM('㈱塩釜:機船'!W38)</f>
        <v>1.9119</v>
      </c>
      <c r="X38" s="6">
        <f>SUM('㈱塩釜:機船'!X38)</f>
        <v>1327.4363828566031</v>
      </c>
      <c r="Y38" s="1">
        <f>SUM('㈱塩釜:機船'!Y38)</f>
        <v>7</v>
      </c>
      <c r="Z38" s="1">
        <f>SUM('㈱塩釜:機船'!Z38)</f>
        <v>1.436</v>
      </c>
      <c r="AA38" s="1">
        <f>SUM('㈱塩釜:機船'!AA38)</f>
        <v>1093.0028959269414</v>
      </c>
      <c r="AB38" s="1">
        <f>SUM('㈱塩釜:機船'!AB38)</f>
        <v>17</v>
      </c>
      <c r="AC38" s="1">
        <f>SUM('㈱塩釜:機船'!AC38)</f>
        <v>2.1061</v>
      </c>
      <c r="AD38" s="1">
        <f>SUM('㈱塩釜:機船'!AD38)</f>
        <v>1432.8774083433202</v>
      </c>
      <c r="AE38" s="1">
        <f>SUM('㈱塩釜:機船'!AE38)</f>
        <v>12</v>
      </c>
      <c r="AF38" s="1">
        <f>SUM('㈱塩釜:機船'!AF38)</f>
        <v>1.1372</v>
      </c>
      <c r="AG38" s="1">
        <f>SUM('㈱塩釜:機船'!AG38)</f>
        <v>1012.473055002063</v>
      </c>
      <c r="AH38" s="1">
        <f>SUM('㈱塩釜:機船'!AH38)</f>
        <v>12</v>
      </c>
      <c r="AI38" s="1">
        <f>SUM('㈱塩釜:機船'!AI38)</f>
        <v>1.2347</v>
      </c>
      <c r="AJ38" s="1">
        <f>SUM('㈱塩釜:機船'!AJ38)</f>
        <v>1009.3913555280034</v>
      </c>
      <c r="AK38" s="1">
        <f>SUM('㈱塩釜:機船'!AK38)</f>
        <v>13</v>
      </c>
      <c r="AL38" s="1">
        <f>SUM('㈱塩釜:機船'!AL38)</f>
        <v>1.8372</v>
      </c>
      <c r="AM38" s="1">
        <f>SUM('㈱塩釜:機船'!AM38)</f>
        <v>1334.3033806630701</v>
      </c>
      <c r="AN38" s="1">
        <f>+D38+G38+J38+M38+P38+S38+V38+Y38+AB38+AE38+AH38+AK38</f>
        <v>190</v>
      </c>
      <c r="AO38" s="1">
        <f>+E38+H38+K38+N38+Q38+T38+W38+Z38+AC38+AF38+AI38+AL38</f>
        <v>23.3889</v>
      </c>
      <c r="AP38" s="1">
        <f>+F38+I38+L38+O38+R38+U38+X38+AA38+AD38+AG38+AJ38+AM38</f>
        <v>14773.020423036854</v>
      </c>
      <c r="AQ38" s="48" t="s">
        <v>23</v>
      </c>
      <c r="AR38" s="488" t="s">
        <v>48</v>
      </c>
      <c r="AS38" s="49" t="s">
        <v>27</v>
      </c>
      <c r="AT38" s="24"/>
    </row>
    <row r="39" spans="1:46" ht="21.75" customHeight="1">
      <c r="A39" s="54" t="s">
        <v>49</v>
      </c>
      <c r="B39" s="489"/>
      <c r="C39" s="74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424" t="s">
        <v>24</v>
      </c>
      <c r="AR39" s="489"/>
      <c r="AS39" s="56" t="s">
        <v>49</v>
      </c>
      <c r="AT39" s="24"/>
    </row>
    <row r="40" spans="1:46" ht="21.75" customHeight="1">
      <c r="A40" s="50"/>
      <c r="B40" s="488" t="s">
        <v>50</v>
      </c>
      <c r="C40" s="73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423" t="s">
        <v>23</v>
      </c>
      <c r="AR40" s="488" t="s">
        <v>50</v>
      </c>
      <c r="AS40" s="49"/>
      <c r="AT40" s="24"/>
    </row>
    <row r="41" spans="1:46" ht="21.75" customHeight="1">
      <c r="A41" s="50" t="s">
        <v>51</v>
      </c>
      <c r="B41" s="489"/>
      <c r="C41" s="74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52" t="s">
        <v>24</v>
      </c>
      <c r="AR41" s="489"/>
      <c r="AS41" s="49" t="s">
        <v>51</v>
      </c>
      <c r="AT41" s="24"/>
    </row>
    <row r="42" spans="1:46" ht="21.75" customHeight="1">
      <c r="A42" s="50"/>
      <c r="B42" s="488" t="s">
        <v>52</v>
      </c>
      <c r="C42" s="73" t="s">
        <v>23</v>
      </c>
      <c r="D42" s="1">
        <f>SUM('㈱塩釜:機船'!D42)</f>
        <v>1</v>
      </c>
      <c r="E42" s="1">
        <f>SUM('㈱塩釜:機船'!E42)</f>
        <v>21.8254</v>
      </c>
      <c r="F42" s="1">
        <f>SUM('㈱塩釜:機船'!F42)</f>
        <v>5167.192</v>
      </c>
      <c r="G42" s="1"/>
      <c r="H42" s="1"/>
      <c r="I42" s="1"/>
      <c r="J42" s="1">
        <f>SUM('㈱塩釜:機船'!J42)</f>
        <v>1</v>
      </c>
      <c r="K42" s="1">
        <f>SUM('㈱塩釜:機船'!K42)</f>
        <v>11.2818</v>
      </c>
      <c r="L42" s="1">
        <f>SUM('㈱塩釜:機船'!L42)</f>
        <v>6827.47</v>
      </c>
      <c r="M42" s="1">
        <f>SUM('㈱塩釜:機船'!M42)</f>
        <v>1</v>
      </c>
      <c r="N42" s="1">
        <f>SUM('㈱塩釜:機船'!N42)</f>
        <v>10.9756</v>
      </c>
      <c r="O42" s="1">
        <f>SUM('㈱塩釜:機船'!O42)</f>
        <v>3008.307</v>
      </c>
      <c r="P42" s="1">
        <f>SUM('㈱塩釜:機船'!P42)</f>
        <v>1</v>
      </c>
      <c r="Q42" s="1">
        <f>SUM('㈱塩釜:機船'!Q42)</f>
        <v>19.7178</v>
      </c>
      <c r="R42" s="1">
        <f>SUM('㈱塩釜:機船'!R42)</f>
        <v>6369.337</v>
      </c>
      <c r="S42" s="1">
        <f>SUM('㈱塩釜:機船'!S42)</f>
        <v>3</v>
      </c>
      <c r="T42" s="1">
        <f>SUM('㈱塩釜:機船'!T42)</f>
        <v>35.3952</v>
      </c>
      <c r="U42" s="1">
        <f>SUM('㈱塩釜:機船'!U42)</f>
        <v>8543.370004083507</v>
      </c>
      <c r="V42" s="1">
        <f>SUM('㈱塩釜:機船'!V42)</f>
        <v>2</v>
      </c>
      <c r="W42" s="1">
        <f>SUM('㈱塩釜:機船'!W42)</f>
        <v>43.7762</v>
      </c>
      <c r="X42" s="6">
        <f>SUM('㈱塩釜:機船'!X42)</f>
        <v>13677.372531270361</v>
      </c>
      <c r="Y42" s="1"/>
      <c r="Z42" s="1"/>
      <c r="AA42" s="1"/>
      <c r="AB42" s="1">
        <f>SUM('㈱塩釜:機船'!AB42)</f>
        <v>1</v>
      </c>
      <c r="AC42" s="1">
        <f>SUM('㈱塩釜:機船'!AC42)</f>
        <v>6.0492</v>
      </c>
      <c r="AD42" s="1">
        <f>SUM('㈱塩釜:機船'!AD42)</f>
        <v>5456.41170297297</v>
      </c>
      <c r="AE42" s="1">
        <f>SUM('㈱塩釜:機船'!AE42)</f>
        <v>3</v>
      </c>
      <c r="AF42" s="1">
        <f>SUM('㈱塩釜:機船'!AF42)</f>
        <v>37.4628</v>
      </c>
      <c r="AG42" s="1">
        <f>SUM('㈱塩釜:機船'!AG42)</f>
        <v>25559.73428254301</v>
      </c>
      <c r="AH42" s="1">
        <f>SUM('㈱塩釜:機船'!AH42)</f>
        <v>4</v>
      </c>
      <c r="AI42" s="1">
        <f>SUM('㈱塩釜:機船'!AI42)</f>
        <v>57.6256</v>
      </c>
      <c r="AJ42" s="1">
        <f>SUM('㈱塩釜:機船'!AJ42)</f>
        <v>40574.58076290578</v>
      </c>
      <c r="AK42" s="1">
        <f>SUM('㈱塩釜:機船'!AK42)</f>
        <v>3</v>
      </c>
      <c r="AL42" s="1">
        <f>SUM('㈱塩釜:機船'!AL42)</f>
        <v>37.2676</v>
      </c>
      <c r="AM42" s="1">
        <f>SUM('㈱塩釜:機船'!AM42)</f>
        <v>23837.34107349532</v>
      </c>
      <c r="AN42" s="1">
        <f aca="true" t="shared" si="0" ref="AN42:AP43">+D42+G42+J42+M42+P42+S42+V42+Y42+AB42+AE42+AH42+AK42</f>
        <v>20</v>
      </c>
      <c r="AO42" s="1">
        <f t="shared" si="0"/>
        <v>281.3772</v>
      </c>
      <c r="AP42" s="1">
        <f t="shared" si="0"/>
        <v>139021.11635727095</v>
      </c>
      <c r="AQ42" s="48" t="s">
        <v>23</v>
      </c>
      <c r="AR42" s="488" t="s">
        <v>52</v>
      </c>
      <c r="AS42" s="49"/>
      <c r="AT42" s="24"/>
    </row>
    <row r="43" spans="1:46" ht="21.75" customHeight="1">
      <c r="A43" s="50" t="s">
        <v>53</v>
      </c>
      <c r="B43" s="489"/>
      <c r="C43" s="74" t="s">
        <v>24</v>
      </c>
      <c r="D43" s="2">
        <f>SUM('㈱塩釜:機船'!D43)</f>
        <v>21</v>
      </c>
      <c r="E43" s="2">
        <f>SUM('㈱塩釜:機船'!E43)</f>
        <v>443.3628</v>
      </c>
      <c r="F43" s="2">
        <f>SUM('㈱塩釜:機船'!F43)</f>
        <v>217181.55805528333</v>
      </c>
      <c r="G43" s="2">
        <f>SUM('㈱塩釜:機船'!G43)</f>
        <v>13</v>
      </c>
      <c r="H43" s="2">
        <f>SUM('㈱塩釜:機船'!H43)</f>
        <v>296.2752</v>
      </c>
      <c r="I43" s="2">
        <f>SUM('㈱塩釜:機船'!I43)</f>
        <v>165830.7238453075</v>
      </c>
      <c r="J43" s="2">
        <f>SUM('㈱塩釜:機船'!J43)</f>
        <v>16</v>
      </c>
      <c r="K43" s="2">
        <f>SUM('㈱塩釜:機船'!K43)</f>
        <v>358.7138</v>
      </c>
      <c r="L43" s="2">
        <f>SUM('㈱塩釜:機船'!L43)</f>
        <v>241298.65494491544</v>
      </c>
      <c r="M43" s="2">
        <f>SUM('㈱塩釜:機船'!M43)</f>
        <v>17</v>
      </c>
      <c r="N43" s="2">
        <f>SUM('㈱塩釜:機船'!N43)</f>
        <v>317.38829999999996</v>
      </c>
      <c r="O43" s="2">
        <f>SUM('㈱塩釜:機船'!O43)</f>
        <v>186974.3507705047</v>
      </c>
      <c r="P43" s="2">
        <f>SUM('㈱塩釜:機船'!P43)</f>
        <v>15</v>
      </c>
      <c r="Q43" s="2">
        <f>SUM('㈱塩釜:機船'!Q43)</f>
        <v>321.903</v>
      </c>
      <c r="R43" s="2">
        <f>SUM('㈱塩釜:機船'!R43)</f>
        <v>113314.11235037757</v>
      </c>
      <c r="S43" s="2">
        <f>SUM('㈱塩釜:機船'!S43)</f>
        <v>23</v>
      </c>
      <c r="T43" s="2">
        <f>SUM('㈱塩釜:機船'!T43)</f>
        <v>324.9208</v>
      </c>
      <c r="U43" s="2">
        <f>SUM('㈱塩釜:機船'!U43)</f>
        <v>112196.45430039092</v>
      </c>
      <c r="V43" s="2">
        <f>SUM('㈱塩釜:機船'!V43)</f>
        <v>4</v>
      </c>
      <c r="W43" s="2">
        <f>SUM('㈱塩釜:機船'!W43)</f>
        <v>47.3754</v>
      </c>
      <c r="X43" s="7">
        <f>SUM('㈱塩釜:機船'!X43)</f>
        <v>21254.16207823564</v>
      </c>
      <c r="Y43" s="2">
        <f>SUM('㈱塩釜:機船'!Y43)</f>
        <v>18</v>
      </c>
      <c r="Z43" s="2">
        <f>SUM('㈱塩釜:機船'!Z43)</f>
        <v>181.2516</v>
      </c>
      <c r="AA43" s="2">
        <f>SUM('㈱塩釜:機船'!AA43)</f>
        <v>109041.4167312156</v>
      </c>
      <c r="AB43" s="2">
        <f>SUM('㈱塩釜:機船'!AB43)</f>
        <v>66</v>
      </c>
      <c r="AC43" s="2">
        <f>SUM('㈱塩釜:機船'!AC43)</f>
        <v>413.3512</v>
      </c>
      <c r="AD43" s="2">
        <f>SUM('㈱塩釜:機船'!AD43)</f>
        <v>429005.9695217882</v>
      </c>
      <c r="AE43" s="2">
        <f>SUM('㈱塩釜:機船'!AE43)</f>
        <v>86</v>
      </c>
      <c r="AF43" s="2">
        <f>SUM('㈱塩釜:機船'!AF43)</f>
        <v>638.2788</v>
      </c>
      <c r="AG43" s="2">
        <f>SUM('㈱塩釜:機船'!AG43)</f>
        <v>808976.1772257239</v>
      </c>
      <c r="AH43" s="2">
        <f>SUM('㈱塩釜:機船'!AH43)</f>
        <v>75</v>
      </c>
      <c r="AI43" s="2">
        <f>SUM('㈱塩釜:機船'!AI43)</f>
        <v>747.6754000000001</v>
      </c>
      <c r="AJ43" s="2">
        <f>SUM('㈱塩釜:機船'!AJ43)</f>
        <v>740590.2891041308</v>
      </c>
      <c r="AK43" s="2">
        <f>SUM('㈱塩釜:機船'!AK43)</f>
        <v>50</v>
      </c>
      <c r="AL43" s="2">
        <f>SUM('㈱塩釜:機船'!AL43)</f>
        <v>684.5684</v>
      </c>
      <c r="AM43" s="2">
        <f>SUM('㈱塩釜:機船'!AM43)</f>
        <v>505371.9657713995</v>
      </c>
      <c r="AN43" s="2">
        <f t="shared" si="0"/>
        <v>404</v>
      </c>
      <c r="AO43" s="2">
        <f t="shared" si="0"/>
        <v>4775.0647</v>
      </c>
      <c r="AP43" s="2">
        <f t="shared" si="0"/>
        <v>3651035.834699273</v>
      </c>
      <c r="AQ43" s="425" t="s">
        <v>24</v>
      </c>
      <c r="AR43" s="489"/>
      <c r="AS43" s="49" t="s">
        <v>53</v>
      </c>
      <c r="AT43" s="24"/>
    </row>
    <row r="44" spans="1:46" ht="21.75" customHeight="1">
      <c r="A44" s="50"/>
      <c r="B44" s="488" t="s">
        <v>54</v>
      </c>
      <c r="C44" s="73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426" t="s">
        <v>23</v>
      </c>
      <c r="AR44" s="488" t="s">
        <v>54</v>
      </c>
      <c r="AS44" s="49"/>
      <c r="AT44" s="24"/>
    </row>
    <row r="45" spans="1:46" ht="21.75" customHeight="1">
      <c r="A45" s="50" t="s">
        <v>27</v>
      </c>
      <c r="B45" s="489"/>
      <c r="C45" s="74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52" t="s">
        <v>24</v>
      </c>
      <c r="AR45" s="489"/>
      <c r="AS45" s="59" t="s">
        <v>27</v>
      </c>
      <c r="AT45" s="24"/>
    </row>
    <row r="46" spans="1:46" ht="21.75" customHeight="1">
      <c r="A46" s="50"/>
      <c r="B46" s="488" t="s">
        <v>55</v>
      </c>
      <c r="C46" s="73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48" t="s">
        <v>23</v>
      </c>
      <c r="AR46" s="488" t="s">
        <v>55</v>
      </c>
      <c r="AS46" s="59"/>
      <c r="AT46" s="24"/>
    </row>
    <row r="47" spans="1:46" ht="21.75" customHeight="1">
      <c r="A47" s="54"/>
      <c r="B47" s="489"/>
      <c r="C47" s="74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424" t="s">
        <v>24</v>
      </c>
      <c r="AR47" s="489"/>
      <c r="AS47" s="60"/>
      <c r="AT47" s="24"/>
    </row>
    <row r="48" spans="1:46" ht="21.75" customHeight="1">
      <c r="A48" s="50"/>
      <c r="B48" s="488" t="s">
        <v>56</v>
      </c>
      <c r="C48" s="73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423" t="s">
        <v>23</v>
      </c>
      <c r="AR48" s="488" t="s">
        <v>56</v>
      </c>
      <c r="AS48" s="59"/>
      <c r="AT48" s="24"/>
    </row>
    <row r="49" spans="1:46" ht="21.75" customHeight="1">
      <c r="A49" s="50" t="s">
        <v>57</v>
      </c>
      <c r="B49" s="489"/>
      <c r="C49" s="74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52" t="s">
        <v>24</v>
      </c>
      <c r="AR49" s="489"/>
      <c r="AS49" s="59" t="s">
        <v>57</v>
      </c>
      <c r="AT49" s="24"/>
    </row>
    <row r="50" spans="1:46" ht="21.75" customHeight="1">
      <c r="A50" s="50"/>
      <c r="B50" s="488" t="s">
        <v>58</v>
      </c>
      <c r="C50" s="73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>
        <f>SUM('㈱塩釜:機船'!S50)</f>
        <v>1</v>
      </c>
      <c r="T50" s="1">
        <f>SUM('㈱塩釜:機船'!T50)</f>
        <v>395.249</v>
      </c>
      <c r="U50" s="1">
        <f>SUM('㈱塩釜:機船'!U50)</f>
        <v>84910.82917443698</v>
      </c>
      <c r="V50" s="1"/>
      <c r="W50" s="1"/>
      <c r="X50" s="6"/>
      <c r="Y50" s="1"/>
      <c r="Z50" s="1"/>
      <c r="AA50" s="1"/>
      <c r="AB50" s="1"/>
      <c r="AC50" s="1"/>
      <c r="AD50" s="1"/>
      <c r="AE50" s="1">
        <f>SUM('㈱塩釜:機船'!AE50)</f>
        <v>1</v>
      </c>
      <c r="AF50" s="1">
        <f>SUM('㈱塩釜:機船'!AF50)</f>
        <v>253.577</v>
      </c>
      <c r="AG50" s="1">
        <f>SUM('㈱塩釜:機船'!AG50)</f>
        <v>73673.7685022885</v>
      </c>
      <c r="AH50" s="1"/>
      <c r="AI50" s="1"/>
      <c r="AJ50" s="1"/>
      <c r="AK50" s="1"/>
      <c r="AL50" s="1"/>
      <c r="AM50" s="1"/>
      <c r="AN50" s="1">
        <f aca="true" t="shared" si="1" ref="AN50:AP51">+D50+G50+J50+M50+P50+S50+V50+Y50+AB50+AE50+AH50+AK50</f>
        <v>2</v>
      </c>
      <c r="AO50" s="1">
        <f t="shared" si="1"/>
        <v>648.826</v>
      </c>
      <c r="AP50" s="1">
        <f t="shared" si="1"/>
        <v>158584.59767672548</v>
      </c>
      <c r="AQ50" s="48" t="s">
        <v>23</v>
      </c>
      <c r="AR50" s="488" t="s">
        <v>58</v>
      </c>
      <c r="AS50" s="57"/>
      <c r="AT50" s="24"/>
    </row>
    <row r="51" spans="1:46" ht="21.75" customHeight="1">
      <c r="A51" s="50"/>
      <c r="B51" s="489"/>
      <c r="C51" s="74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>
        <f>SUM('㈱塩釜:機船'!S51)</f>
        <v>1</v>
      </c>
      <c r="T51" s="2">
        <f>SUM('㈱塩釜:機船'!T51)</f>
        <v>330.94</v>
      </c>
      <c r="U51" s="2">
        <f>SUM('㈱塩釜:機船'!U51)</f>
        <v>74746.79519705269</v>
      </c>
      <c r="V51" s="2"/>
      <c r="W51" s="2"/>
      <c r="X51" s="7"/>
      <c r="Y51" s="2"/>
      <c r="Z51" s="2"/>
      <c r="AA51" s="2"/>
      <c r="AB51" s="2"/>
      <c r="AC51" s="2"/>
      <c r="AD51" s="2"/>
      <c r="AE51" s="2">
        <f>SUM('㈱塩釜:機船'!AE51)</f>
        <v>1</v>
      </c>
      <c r="AF51" s="2">
        <f>SUM('㈱塩釜:機船'!AF51)</f>
        <v>82.274</v>
      </c>
      <c r="AG51" s="2">
        <f>SUM('㈱塩釜:機船'!AG51)</f>
        <v>22501.697572392815</v>
      </c>
      <c r="AH51" s="2"/>
      <c r="AI51" s="2"/>
      <c r="AJ51" s="2"/>
      <c r="AK51" s="2"/>
      <c r="AL51" s="2"/>
      <c r="AM51" s="2"/>
      <c r="AN51" s="2">
        <f t="shared" si="1"/>
        <v>2</v>
      </c>
      <c r="AO51" s="2">
        <f t="shared" si="1"/>
        <v>413.214</v>
      </c>
      <c r="AP51" s="2">
        <f t="shared" si="1"/>
        <v>97248.49276944551</v>
      </c>
      <c r="AQ51" s="422" t="s">
        <v>24</v>
      </c>
      <c r="AR51" s="489"/>
      <c r="AS51" s="59"/>
      <c r="AT51" s="24"/>
    </row>
    <row r="52" spans="1:46" ht="21.75" customHeight="1">
      <c r="A52" s="50"/>
      <c r="B52" s="488" t="s">
        <v>59</v>
      </c>
      <c r="C52" s="73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423" t="s">
        <v>23</v>
      </c>
      <c r="AR52" s="488" t="s">
        <v>59</v>
      </c>
      <c r="AS52" s="59"/>
      <c r="AT52" s="24"/>
    </row>
    <row r="53" spans="1:46" ht="21.75" customHeight="1">
      <c r="A53" s="50" t="s">
        <v>27</v>
      </c>
      <c r="B53" s="489"/>
      <c r="C53" s="74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52" t="s">
        <v>24</v>
      </c>
      <c r="AR53" s="489"/>
      <c r="AS53" s="59" t="s">
        <v>27</v>
      </c>
      <c r="AT53" s="24"/>
    </row>
    <row r="54" spans="1:46" ht="21.75" customHeight="1">
      <c r="A54" s="50"/>
      <c r="B54" s="488" t="s">
        <v>60</v>
      </c>
      <c r="C54" s="73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48" t="s">
        <v>23</v>
      </c>
      <c r="AR54" s="488" t="s">
        <v>60</v>
      </c>
      <c r="AS54" s="49"/>
      <c r="AT54" s="24"/>
    </row>
    <row r="55" spans="1:46" ht="21.75" customHeight="1">
      <c r="A55" s="54"/>
      <c r="B55" s="489"/>
      <c r="C55" s="74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427" t="s">
        <v>24</v>
      </c>
      <c r="AR55" s="489"/>
      <c r="AS55" s="56"/>
      <c r="AT55" s="24"/>
    </row>
    <row r="56" spans="1:46" ht="21.75" customHeight="1">
      <c r="A56" s="500" t="s">
        <v>97</v>
      </c>
      <c r="B56" s="501"/>
      <c r="C56" s="73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428" t="s">
        <v>23</v>
      </c>
      <c r="AR56" s="494" t="s">
        <v>100</v>
      </c>
      <c r="AS56" s="495"/>
      <c r="AT56" s="24"/>
    </row>
    <row r="57" spans="1:46" ht="21.75" customHeight="1">
      <c r="A57" s="502"/>
      <c r="B57" s="503"/>
      <c r="C57" s="74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61" t="s">
        <v>24</v>
      </c>
      <c r="AR57" s="496"/>
      <c r="AS57" s="497"/>
      <c r="AT57" s="24"/>
    </row>
    <row r="58" spans="1:46" ht="21.75" customHeight="1">
      <c r="A58" s="25" t="s">
        <v>0</v>
      </c>
      <c r="C58" s="75" t="s">
        <v>23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63" t="s">
        <v>23</v>
      </c>
      <c r="AR58" s="64"/>
      <c r="AS58" s="49" t="s">
        <v>0</v>
      </c>
      <c r="AT58" s="24"/>
    </row>
    <row r="59" spans="1:46" ht="21.75" customHeight="1">
      <c r="A59" s="504" t="s">
        <v>62</v>
      </c>
      <c r="B59" s="505"/>
      <c r="C59" s="444" t="s">
        <v>63</v>
      </c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67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  <c r="AQ59" s="392" t="s">
        <v>63</v>
      </c>
      <c r="AR59" s="498" t="s">
        <v>62</v>
      </c>
      <c r="AS59" s="499"/>
      <c r="AT59" s="24"/>
    </row>
    <row r="60" spans="1:46" ht="21.75" customHeight="1">
      <c r="A60" s="39"/>
      <c r="B60" s="40"/>
      <c r="C60" s="74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429" t="s">
        <v>24</v>
      </c>
      <c r="AR60" s="40"/>
      <c r="AS60" s="56"/>
      <c r="AT60" s="24"/>
    </row>
    <row r="61" spans="1:46" ht="21.75" customHeight="1">
      <c r="A61" s="25" t="s">
        <v>0</v>
      </c>
      <c r="C61" s="73" t="s">
        <v>23</v>
      </c>
      <c r="D61" s="1">
        <f aca="true" t="shared" si="2" ref="D61:AM61">+D6+D8+D10+D12+D14+D16+D18+D20+D22+D24+D26+D28+D30+D32+D34+D36+D38+D40+D42+D44+D46+D48+D50+D52+D54+D56+D58</f>
        <v>39</v>
      </c>
      <c r="E61" s="1">
        <f t="shared" si="2"/>
        <v>35.0253</v>
      </c>
      <c r="F61" s="1">
        <f t="shared" si="2"/>
        <v>11652.256629416333</v>
      </c>
      <c r="G61" s="1">
        <f t="shared" si="2"/>
        <v>29</v>
      </c>
      <c r="H61" s="1">
        <f t="shared" si="2"/>
        <v>9.4246</v>
      </c>
      <c r="I61" s="1">
        <f t="shared" si="2"/>
        <v>5776.093479111647</v>
      </c>
      <c r="J61" s="1">
        <f t="shared" si="2"/>
        <v>48</v>
      </c>
      <c r="K61" s="1">
        <f t="shared" si="2"/>
        <v>24.5156</v>
      </c>
      <c r="L61" s="1">
        <f t="shared" si="2"/>
        <v>14403.14201295672</v>
      </c>
      <c r="M61" s="1">
        <f t="shared" si="2"/>
        <v>79</v>
      </c>
      <c r="N61" s="1">
        <f t="shared" si="2"/>
        <v>26.7117</v>
      </c>
      <c r="O61" s="1">
        <f t="shared" si="2"/>
        <v>12733.299192295683</v>
      </c>
      <c r="P61" s="1">
        <f t="shared" si="2"/>
        <v>124</v>
      </c>
      <c r="Q61" s="1">
        <f t="shared" si="2"/>
        <v>43.900800000000004</v>
      </c>
      <c r="R61" s="1">
        <f t="shared" si="2"/>
        <v>21871.605503555256</v>
      </c>
      <c r="S61" s="1">
        <f t="shared" si="2"/>
        <v>180</v>
      </c>
      <c r="T61" s="1">
        <f t="shared" si="2"/>
        <v>496.73570000000007</v>
      </c>
      <c r="U61" s="1">
        <f t="shared" si="2"/>
        <v>131510.49540851227</v>
      </c>
      <c r="V61" s="1">
        <f t="shared" si="2"/>
        <v>156</v>
      </c>
      <c r="W61" s="1">
        <f t="shared" si="2"/>
        <v>89.94130000000001</v>
      </c>
      <c r="X61" s="6">
        <f t="shared" si="2"/>
        <v>48188.576640059335</v>
      </c>
      <c r="Y61" s="1">
        <f t="shared" si="2"/>
        <v>129</v>
      </c>
      <c r="Z61" s="1">
        <f t="shared" si="2"/>
        <v>29.9765</v>
      </c>
      <c r="AA61" s="1">
        <f t="shared" si="2"/>
        <v>39850.35879151944</v>
      </c>
      <c r="AB61" s="1">
        <f t="shared" si="2"/>
        <v>60</v>
      </c>
      <c r="AC61" s="1">
        <f t="shared" si="2"/>
        <v>14.9344</v>
      </c>
      <c r="AD61" s="1">
        <f t="shared" si="2"/>
        <v>18299.64845299646</v>
      </c>
      <c r="AE61" s="1">
        <f t="shared" si="2"/>
        <v>75</v>
      </c>
      <c r="AF61" s="1">
        <f t="shared" si="2"/>
        <v>297.6121</v>
      </c>
      <c r="AG61" s="1">
        <f t="shared" si="2"/>
        <v>109610.52323946985</v>
      </c>
      <c r="AH61" s="1">
        <f t="shared" si="2"/>
        <v>80</v>
      </c>
      <c r="AI61" s="1">
        <f t="shared" si="2"/>
        <v>64.3593</v>
      </c>
      <c r="AJ61" s="1">
        <f t="shared" si="2"/>
        <v>48696.145636940295</v>
      </c>
      <c r="AK61" s="1">
        <f t="shared" si="2"/>
        <v>77</v>
      </c>
      <c r="AL61" s="1">
        <f t="shared" si="2"/>
        <v>50.2355</v>
      </c>
      <c r="AM61" s="1">
        <f t="shared" si="2"/>
        <v>36685.47281173141</v>
      </c>
      <c r="AN61" s="1">
        <f>+D61+G61+J61+M61+P61+S61+V61+Y61+AB61+AE61+AH61+AK61</f>
        <v>1076</v>
      </c>
      <c r="AO61" s="1">
        <f>+E61+H61+K61+N61+Q61+T61+W61+Z61+AC61+AF61+AI61+AL61</f>
        <v>1183.3728</v>
      </c>
      <c r="AP61" s="1">
        <f>+F61+I61+L61+O61+R61+U61+X61+AA61+AD61+AG61+AJ61+AM61</f>
        <v>499277.6177985647</v>
      </c>
      <c r="AQ61" s="395" t="s">
        <v>23</v>
      </c>
      <c r="AR61" s="65"/>
      <c r="AS61" s="49" t="s">
        <v>0</v>
      </c>
      <c r="AT61" s="24"/>
    </row>
    <row r="62" spans="1:46" ht="21.75" customHeight="1">
      <c r="A62" s="492" t="s">
        <v>91</v>
      </c>
      <c r="B62" s="493"/>
      <c r="C62" s="73" t="s">
        <v>63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6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432" t="s">
        <v>78</v>
      </c>
      <c r="AR62" s="490" t="s">
        <v>98</v>
      </c>
      <c r="AS62" s="491"/>
      <c r="AT62" s="24"/>
    </row>
    <row r="63" spans="1:46" ht="21.75" customHeight="1">
      <c r="A63" s="39"/>
      <c r="B63" s="40"/>
      <c r="C63" s="74" t="s">
        <v>24</v>
      </c>
      <c r="D63" s="2">
        <f>+D7+D9+D11+D13+D15+D17+D19+D21+D23+D25+D27+D29+D31+D33+D35+D37+D39+D41+D43+D45+D47+D49+D51+D53+D55+D57+D60</f>
        <v>21</v>
      </c>
      <c r="E63" s="2">
        <f>+E7+E9+E11+E13+E15+E17+E19+E21+E23+E25+E27+E29+E31+E33+E35+E37+E39+E41+E43+E45+E47+E49+E51+E53+E55+E57+E60</f>
        <v>443.3628</v>
      </c>
      <c r="F63" s="2">
        <f>+F7+F9+F11+F13+F15+F17+F19+F21+F23+F25+F27+F29+F31+F33+F35+F37+F39+F41+F43+F45+F47+F49+F51+F53+F55+F57+F60</f>
        <v>217181.55805528333</v>
      </c>
      <c r="G63" s="2">
        <f>+G7+G9+G11+G13+G15+G17+G19+G21+G23+G25+G27+G29+G31+G33+G35+G37+G39+G41+G43+G45+G47+G49+G51+G53+G55+G57+G60</f>
        <v>13</v>
      </c>
      <c r="H63" s="2">
        <f>H43</f>
        <v>296.2752</v>
      </c>
      <c r="I63" s="2">
        <f>I43</f>
        <v>165830.7238453075</v>
      </c>
      <c r="J63" s="2">
        <f>+J7+J9+J11+J13+J15+J17+J19+J21+J23+J25+J27+J29+J31+J33+J35+J37+J39+J41+J43+J45+J47+J49+J51+J53+J55+J57+J60</f>
        <v>16</v>
      </c>
      <c r="K63" s="2">
        <f>+K7+K9+K11+K13+K15+K17+K19+K21+K23+K25+K27+K29+K31+K33+K35+K37+K39+K41+K43+K45+K47+K49+K51+K53+K55+K57+K60</f>
        <v>358.7138</v>
      </c>
      <c r="L63" s="2">
        <f>+L7+L9+L11+L13+L15+L17+L19+L21+L23+L25+L27+L29+L31+L33+L35+L37+L39+L41+L43+L45+L47+L49+L51+L53+L55+L57+L60</f>
        <v>241298.65494491544</v>
      </c>
      <c r="M63" s="2">
        <f aca="true" t="shared" si="3" ref="M63:AE63">+M7+M9+M11+M13+M15+M17+M19+M21+M23+M25+M27+M29+M31+M33+M35+M37+M39+M41+M43+M45+M47+M49+M51+M53+M55+M57+M60</f>
        <v>17</v>
      </c>
      <c r="N63" s="2">
        <f t="shared" si="3"/>
        <v>317.38829999999996</v>
      </c>
      <c r="O63" s="2">
        <f t="shared" si="3"/>
        <v>186974.3507705047</v>
      </c>
      <c r="P63" s="2">
        <f t="shared" si="3"/>
        <v>15</v>
      </c>
      <c r="Q63" s="2">
        <f t="shared" si="3"/>
        <v>321.903</v>
      </c>
      <c r="R63" s="2">
        <f t="shared" si="3"/>
        <v>113314.11235037757</v>
      </c>
      <c r="S63" s="2">
        <f t="shared" si="3"/>
        <v>26</v>
      </c>
      <c r="T63" s="2">
        <f t="shared" si="3"/>
        <v>666.1618</v>
      </c>
      <c r="U63" s="2">
        <f t="shared" si="3"/>
        <v>190120.65494366197</v>
      </c>
      <c r="V63" s="2">
        <f t="shared" si="3"/>
        <v>20</v>
      </c>
      <c r="W63" s="2">
        <f t="shared" si="3"/>
        <v>608.0774</v>
      </c>
      <c r="X63" s="7">
        <f t="shared" si="3"/>
        <v>324599.8058200375</v>
      </c>
      <c r="Y63" s="2">
        <f t="shared" si="3"/>
        <v>36</v>
      </c>
      <c r="Z63" s="2">
        <f t="shared" si="3"/>
        <v>554.0116</v>
      </c>
      <c r="AA63" s="2">
        <f t="shared" si="3"/>
        <v>382380.6646769684</v>
      </c>
      <c r="AB63" s="2">
        <f t="shared" si="3"/>
        <v>70</v>
      </c>
      <c r="AC63" s="2">
        <f t="shared" si="3"/>
        <v>443.1192</v>
      </c>
      <c r="AD63" s="2">
        <f t="shared" si="3"/>
        <v>465977.77351435623</v>
      </c>
      <c r="AE63" s="2">
        <f t="shared" si="3"/>
        <v>89</v>
      </c>
      <c r="AF63" s="2">
        <f>AF7+AF9+AF11+AF13+AF15+AF17+AF19+AF21+AF23+AF25+AF27+AF29+AF31+AF33+AF35+AF37+AF39+AF41+AF43+AF45+AF47+AF49+AF51+AF53+AF55+AF57+AF60</f>
        <v>819.0268000000001</v>
      </c>
      <c r="AG63" s="2">
        <f aca="true" t="shared" si="4" ref="AG63:AM63">+AG7+AG9+AG11+AG13+AG15+AG17+AG19+AG21+AG23+AG25+AG27+AG29+AG31+AG33+AG35+AG37+AG39+AG41+AG43+AG45+AG47+AG49+AG51+AG53+AG55+AG57+AG60</f>
        <v>842610.6999029014</v>
      </c>
      <c r="AH63" s="2">
        <f t="shared" si="4"/>
        <v>78</v>
      </c>
      <c r="AI63" s="2">
        <f t="shared" si="4"/>
        <v>768.7442000000001</v>
      </c>
      <c r="AJ63" s="2">
        <f t="shared" si="4"/>
        <v>743094.0710658917</v>
      </c>
      <c r="AK63" s="2">
        <f t="shared" si="4"/>
        <v>50</v>
      </c>
      <c r="AL63" s="2">
        <f t="shared" si="4"/>
        <v>684.5684</v>
      </c>
      <c r="AM63" s="2">
        <f t="shared" si="4"/>
        <v>505371.9657713995</v>
      </c>
      <c r="AN63" s="8">
        <f aca="true" t="shared" si="5" ref="AN63:AP65">+D63+G63+J63+M63+P63+S63+V63+Y63+AB63+AE63+AH63+AK63</f>
        <v>451</v>
      </c>
      <c r="AO63" s="2">
        <f t="shared" si="5"/>
        <v>6281.3525</v>
      </c>
      <c r="AP63" s="2">
        <f t="shared" si="5"/>
        <v>4378755.035661605</v>
      </c>
      <c r="AQ63" s="61" t="s">
        <v>24</v>
      </c>
      <c r="AR63" s="44"/>
      <c r="AS63" s="56"/>
      <c r="AT63" s="24"/>
    </row>
    <row r="64" spans="1:46" ht="21.75" customHeight="1">
      <c r="A64" s="50" t="s">
        <v>65</v>
      </c>
      <c r="B64" s="488" t="s">
        <v>79</v>
      </c>
      <c r="C64" s="73" t="s">
        <v>23</v>
      </c>
      <c r="D64" s="1">
        <f>SUM('㈱塩釜:機船'!D64)</f>
        <v>163</v>
      </c>
      <c r="E64" s="1">
        <f>SUM('㈱塩釜:機船'!E64)</f>
        <v>165.81436</v>
      </c>
      <c r="F64" s="1">
        <f>SUM('㈱塩釜:機船'!F64)</f>
        <v>69506.477</v>
      </c>
      <c r="G64" s="1">
        <f>SUM('㈱塩釜:機船'!G64)</f>
        <v>164</v>
      </c>
      <c r="H64" s="1">
        <f>SUM('㈱塩釜:機船'!H64)</f>
        <v>57.2188</v>
      </c>
      <c r="I64" s="1">
        <f>SUM('㈱塩釜:機船'!I64)</f>
        <v>44193.029</v>
      </c>
      <c r="J64" s="1">
        <f>SUM('㈱塩釜:機船'!J64)</f>
        <v>213</v>
      </c>
      <c r="K64" s="1">
        <f>SUM('㈱塩釜:機船'!K64)</f>
        <v>28.4358</v>
      </c>
      <c r="L64" s="1">
        <f>SUM('㈱塩釜:機船'!L64)</f>
        <v>36483.803</v>
      </c>
      <c r="M64" s="1">
        <f>SUM('㈱塩釜:機船'!M64)</f>
        <v>215</v>
      </c>
      <c r="N64" s="1">
        <f>SUM('㈱塩釜:機船'!N64)</f>
        <v>516.4456</v>
      </c>
      <c r="O64" s="1">
        <f>SUM('㈱塩釜:機船'!O64)</f>
        <v>255263.028</v>
      </c>
      <c r="P64" s="1">
        <f>SUM('㈱塩釜:機船'!P64)</f>
        <v>272</v>
      </c>
      <c r="Q64" s="1">
        <f>SUM('㈱塩釜:機船'!Q64)</f>
        <v>137.2273</v>
      </c>
      <c r="R64" s="1">
        <f>SUM('㈱塩釜:機船'!R64)</f>
        <v>92817.316</v>
      </c>
      <c r="S64" s="1">
        <f>SUM('㈱塩釜:機船'!S64)</f>
        <v>262</v>
      </c>
      <c r="T64" s="1">
        <f>SUM('㈱塩釜:機船'!T64)</f>
        <v>557.4511</v>
      </c>
      <c r="U64" s="1">
        <f>SUM('㈱塩釜:機船'!U64)</f>
        <v>224095.881</v>
      </c>
      <c r="V64" s="1">
        <f>SUM('㈱塩釜:機船'!V64)</f>
        <v>303</v>
      </c>
      <c r="W64" s="1">
        <f>SUM('㈱塩釜:機船'!W64)</f>
        <v>343.13695</v>
      </c>
      <c r="X64" s="6">
        <f>SUM('㈱塩釜:機船'!X64)</f>
        <v>155177.785</v>
      </c>
      <c r="Y64" s="1">
        <f>SUM('㈱塩釜:機船'!Y64)</f>
        <v>254</v>
      </c>
      <c r="Z64" s="1">
        <f>SUM('㈱塩釜:機船'!Z64)</f>
        <v>472.0427</v>
      </c>
      <c r="AA64" s="1">
        <f>SUM('㈱塩釜:機船'!AA64)</f>
        <v>242695.932</v>
      </c>
      <c r="AB64" s="1">
        <f>SUM('㈱塩釜:機船'!AB64)</f>
        <v>288</v>
      </c>
      <c r="AC64" s="1">
        <f>SUM('㈱塩釜:機船'!AC64)</f>
        <v>1649.8427</v>
      </c>
      <c r="AD64" s="1">
        <f>SUM('㈱塩釜:機船'!AD64)</f>
        <v>353897.886</v>
      </c>
      <c r="AE64" s="1">
        <f>SUM('㈱塩釜:機船'!AE64)</f>
        <v>234</v>
      </c>
      <c r="AF64" s="1">
        <f>SUM('㈱塩釜:機船'!AF64)</f>
        <v>290.0864</v>
      </c>
      <c r="AG64" s="1">
        <f>SUM('㈱塩釜:機船'!AG64)</f>
        <v>86279.959</v>
      </c>
      <c r="AH64" s="1">
        <f>SUM('㈱塩釜:機船'!AH64)</f>
        <v>247</v>
      </c>
      <c r="AI64" s="1">
        <f>SUM('㈱塩釜:機船'!AI64)</f>
        <v>608.1687</v>
      </c>
      <c r="AJ64" s="1">
        <f>SUM('㈱塩釜:機船'!AJ64)</f>
        <v>189308.16</v>
      </c>
      <c r="AK64" s="1">
        <f>SUM('㈱塩釜:機船'!AK64)</f>
        <v>304</v>
      </c>
      <c r="AL64" s="1">
        <f>SUM('㈱塩釜:機船'!AL64)</f>
        <v>634.25863</v>
      </c>
      <c r="AM64" s="1">
        <f>SUM('㈱塩釜:機船'!AM64)</f>
        <v>247870.368</v>
      </c>
      <c r="AN64" s="9">
        <f t="shared" si="5"/>
        <v>2919</v>
      </c>
      <c r="AO64" s="9">
        <f t="shared" si="5"/>
        <v>5460.129040000001</v>
      </c>
      <c r="AP64" s="1">
        <f t="shared" si="5"/>
        <v>1997589.6239999998</v>
      </c>
      <c r="AQ64" s="48" t="s">
        <v>23</v>
      </c>
      <c r="AR64" s="488" t="s">
        <v>79</v>
      </c>
      <c r="AS64" s="66" t="s">
        <v>65</v>
      </c>
      <c r="AT64" s="24"/>
    </row>
    <row r="65" spans="1:46" ht="21.75" customHeight="1">
      <c r="A65" s="50"/>
      <c r="B65" s="489"/>
      <c r="C65" s="74" t="s">
        <v>24</v>
      </c>
      <c r="D65" s="2">
        <f>SUM('㈱塩釜:機船'!D65)</f>
        <v>440</v>
      </c>
      <c r="E65" s="2">
        <f>SUM('㈱塩釜:機船'!E65)</f>
        <v>42.8396</v>
      </c>
      <c r="F65" s="2">
        <f>SUM('㈱塩釜:機船'!F65)</f>
        <v>60643.34731530035</v>
      </c>
      <c r="G65" s="2">
        <f>SUM('㈱塩釜:機船'!G65)</f>
        <v>457</v>
      </c>
      <c r="H65" s="2">
        <f>SUM('㈱塩釜:機船'!H65)</f>
        <v>37.28118</v>
      </c>
      <c r="I65" s="2">
        <f>SUM('㈱塩釜:機船'!I65)</f>
        <v>57204.52167558083</v>
      </c>
      <c r="J65" s="2">
        <f>SUM('㈱塩釜:機船'!J65)</f>
        <v>516</v>
      </c>
      <c r="K65" s="2">
        <f>SUM('㈱塩釜:機船'!K65)</f>
        <v>47.3309</v>
      </c>
      <c r="L65" s="2">
        <f>SUM('㈱塩釜:機船'!L65)</f>
        <v>73207.52504212783</v>
      </c>
      <c r="M65" s="2">
        <f>SUM('㈱塩釜:機船'!M65)</f>
        <v>451</v>
      </c>
      <c r="N65" s="2">
        <f>SUM('㈱塩釜:機船'!N65)</f>
        <v>648.6520999999999</v>
      </c>
      <c r="O65" s="2">
        <f>SUM('㈱塩釜:機船'!O65)</f>
        <v>283659.7920371996</v>
      </c>
      <c r="P65" s="2">
        <f>SUM('㈱塩釜:機船'!P65)</f>
        <v>450</v>
      </c>
      <c r="Q65" s="2">
        <f>SUM('㈱塩釜:機船'!Q65)</f>
        <v>588.26334</v>
      </c>
      <c r="R65" s="2">
        <f>SUM('㈱塩釜:機船'!R65)</f>
        <v>302992.17514606717</v>
      </c>
      <c r="S65" s="2">
        <f>SUM('㈱塩釜:機船'!S65)</f>
        <v>446</v>
      </c>
      <c r="T65" s="2">
        <f>SUM('㈱塩釜:機船'!T65)</f>
        <v>944.09006</v>
      </c>
      <c r="U65" s="2">
        <f>SUM('㈱塩釜:機船'!U65)</f>
        <v>406365.3916478258</v>
      </c>
      <c r="V65" s="2">
        <f>SUM('㈱塩釜:機船'!V65)</f>
        <v>502</v>
      </c>
      <c r="W65" s="2">
        <f>SUM('㈱塩釜:機船'!W65)</f>
        <v>53.45455</v>
      </c>
      <c r="X65" s="7">
        <f>SUM('㈱塩釜:機船'!X65)</f>
        <v>78105.89353990318</v>
      </c>
      <c r="Y65" s="2">
        <f>SUM('㈱塩釜:機船'!Y65)</f>
        <v>441</v>
      </c>
      <c r="Z65" s="2">
        <f>SUM('㈱塩釜:機船'!Z65)</f>
        <v>50.9457</v>
      </c>
      <c r="AA65" s="2">
        <f>SUM('㈱塩釜:機船'!AA65)</f>
        <v>85634.20753151216</v>
      </c>
      <c r="AB65" s="2">
        <f>SUM('㈱塩釜:機船'!AB65)</f>
        <v>409</v>
      </c>
      <c r="AC65" s="2">
        <f>SUM('㈱塩釜:機船'!AC65)</f>
        <v>1194.5598</v>
      </c>
      <c r="AD65" s="2">
        <f>SUM('㈱塩釜:機船'!AD65)</f>
        <v>373100.9020326473</v>
      </c>
      <c r="AE65" s="2">
        <f>SUM('㈱塩釜:機船'!AE65)</f>
        <v>366</v>
      </c>
      <c r="AF65" s="2">
        <f>SUM('㈱塩釜:機船'!AF65)</f>
        <v>543.8026</v>
      </c>
      <c r="AG65" s="2">
        <f>SUM('㈱塩釜:機船'!AG65)</f>
        <v>216643.6928576287</v>
      </c>
      <c r="AH65" s="2">
        <f>SUM('㈱塩釜:機船'!AH65)</f>
        <v>326</v>
      </c>
      <c r="AI65" s="2">
        <f>SUM('㈱塩釜:機船'!AI65)</f>
        <v>29.5787</v>
      </c>
      <c r="AJ65" s="2">
        <f>SUM('㈱塩釜:機船'!AJ65)</f>
        <v>30081.434297168016</v>
      </c>
      <c r="AK65" s="2">
        <f>SUM('㈱塩釜:機船'!AK65)</f>
        <v>538</v>
      </c>
      <c r="AL65" s="2">
        <f>SUM('㈱塩釜:機船'!AL65)</f>
        <v>1142.79732</v>
      </c>
      <c r="AM65" s="2">
        <f>SUM('㈱塩釜:機船'!AM65)</f>
        <v>443333.3114168691</v>
      </c>
      <c r="AN65" s="2">
        <f t="shared" si="5"/>
        <v>5342</v>
      </c>
      <c r="AO65" s="2">
        <f t="shared" si="5"/>
        <v>5323.59585</v>
      </c>
      <c r="AP65" s="2">
        <f t="shared" si="5"/>
        <v>2410972.19453983</v>
      </c>
      <c r="AQ65" s="422" t="s">
        <v>24</v>
      </c>
      <c r="AR65" s="489"/>
      <c r="AS65" s="49"/>
      <c r="AT65" s="24"/>
    </row>
    <row r="66" spans="1:46" ht="21.75" customHeight="1">
      <c r="A66" s="50" t="s">
        <v>67</v>
      </c>
      <c r="B66" s="488" t="s">
        <v>80</v>
      </c>
      <c r="C66" s="73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423" t="s">
        <v>23</v>
      </c>
      <c r="AR66" s="488" t="s">
        <v>80</v>
      </c>
      <c r="AS66" s="49" t="s">
        <v>67</v>
      </c>
      <c r="AT66" s="24"/>
    </row>
    <row r="67" spans="1:46" ht="21.75" customHeight="1">
      <c r="A67" s="54" t="s">
        <v>49</v>
      </c>
      <c r="B67" s="489"/>
      <c r="C67" s="74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55" t="s">
        <v>24</v>
      </c>
      <c r="AR67" s="489"/>
      <c r="AS67" s="56" t="s">
        <v>49</v>
      </c>
      <c r="AT67" s="24"/>
    </row>
    <row r="68" spans="1:46" ht="21.75" customHeight="1">
      <c r="A68" s="476" t="s">
        <v>92</v>
      </c>
      <c r="B68" s="477"/>
      <c r="C68" s="73" t="s">
        <v>23</v>
      </c>
      <c r="D68" s="1">
        <f aca="true" t="shared" si="6" ref="D68:N68">+D61+D64+D66</f>
        <v>202</v>
      </c>
      <c r="E68" s="1">
        <f t="shared" si="6"/>
        <v>200.83965999999998</v>
      </c>
      <c r="F68" s="1">
        <f t="shared" si="6"/>
        <v>81158.73362941633</v>
      </c>
      <c r="G68" s="1">
        <f t="shared" si="6"/>
        <v>193</v>
      </c>
      <c r="H68" s="1">
        <f t="shared" si="6"/>
        <v>66.6434</v>
      </c>
      <c r="I68" s="1">
        <f t="shared" si="6"/>
        <v>49969.12247911165</v>
      </c>
      <c r="J68" s="1">
        <f t="shared" si="6"/>
        <v>261</v>
      </c>
      <c r="K68" s="1">
        <f t="shared" si="6"/>
        <v>52.9514</v>
      </c>
      <c r="L68" s="1">
        <f t="shared" si="6"/>
        <v>50886.94501295672</v>
      </c>
      <c r="M68" s="1">
        <f t="shared" si="6"/>
        <v>294</v>
      </c>
      <c r="N68" s="1">
        <f t="shared" si="6"/>
        <v>543.1573</v>
      </c>
      <c r="O68" s="1">
        <f>O61+O64+O66</f>
        <v>267996.3271922957</v>
      </c>
      <c r="P68" s="1">
        <f>+P61+P64+P66</f>
        <v>396</v>
      </c>
      <c r="Q68" s="1">
        <f>+Q61+Q64+Q66</f>
        <v>181.12810000000002</v>
      </c>
      <c r="R68" s="1">
        <f>+R61+R64+R66</f>
        <v>114688.92150355526</v>
      </c>
      <c r="S68" s="1">
        <f>+S61+S64+S66</f>
        <v>442</v>
      </c>
      <c r="T68" s="1">
        <f>+T61+T64+T66</f>
        <v>1054.1868</v>
      </c>
      <c r="U68" s="1">
        <f>U61+U64+U66</f>
        <v>355606.37640851224</v>
      </c>
      <c r="V68" s="1">
        <f aca="true" t="shared" si="7" ref="V68:AP68">+V61+V64+V66</f>
        <v>459</v>
      </c>
      <c r="W68" s="1">
        <f t="shared" si="7"/>
        <v>433.07825</v>
      </c>
      <c r="X68" s="6">
        <f t="shared" si="7"/>
        <v>203366.36164005933</v>
      </c>
      <c r="Y68" s="1">
        <f t="shared" si="7"/>
        <v>383</v>
      </c>
      <c r="Z68" s="1">
        <f t="shared" si="7"/>
        <v>502.0192</v>
      </c>
      <c r="AA68" s="1">
        <f t="shared" si="7"/>
        <v>282546.29079151945</v>
      </c>
      <c r="AB68" s="1">
        <f t="shared" si="7"/>
        <v>348</v>
      </c>
      <c r="AC68" s="1">
        <f t="shared" si="7"/>
        <v>1664.7771</v>
      </c>
      <c r="AD68" s="1">
        <f t="shared" si="7"/>
        <v>372197.53445299645</v>
      </c>
      <c r="AE68" s="1">
        <f t="shared" si="7"/>
        <v>309</v>
      </c>
      <c r="AF68" s="1">
        <f t="shared" si="7"/>
        <v>587.6985</v>
      </c>
      <c r="AG68" s="1">
        <f t="shared" si="7"/>
        <v>195890.48223946986</v>
      </c>
      <c r="AH68" s="1">
        <f t="shared" si="7"/>
        <v>327</v>
      </c>
      <c r="AI68" s="1">
        <f t="shared" si="7"/>
        <v>672.5279999999999</v>
      </c>
      <c r="AJ68" s="1">
        <f t="shared" si="7"/>
        <v>238004.3056369403</v>
      </c>
      <c r="AK68" s="1">
        <f t="shared" si="7"/>
        <v>381</v>
      </c>
      <c r="AL68" s="1">
        <f t="shared" si="7"/>
        <v>684.49413</v>
      </c>
      <c r="AM68" s="1">
        <f t="shared" si="7"/>
        <v>284555.8408117314</v>
      </c>
      <c r="AN68" s="9">
        <f t="shared" si="7"/>
        <v>3995</v>
      </c>
      <c r="AO68" s="1">
        <f t="shared" si="7"/>
        <v>6643.501840000001</v>
      </c>
      <c r="AP68" s="1">
        <f t="shared" si="7"/>
        <v>2496867.241798565</v>
      </c>
      <c r="AQ68" s="428" t="s">
        <v>23</v>
      </c>
      <c r="AR68" s="484" t="s">
        <v>93</v>
      </c>
      <c r="AS68" s="485"/>
      <c r="AT68" s="24"/>
    </row>
    <row r="69" spans="1:46" ht="21.75" customHeight="1">
      <c r="A69" s="478"/>
      <c r="B69" s="479"/>
      <c r="C69" s="74" t="s">
        <v>24</v>
      </c>
      <c r="D69" s="2">
        <f>D63+D65+D67</f>
        <v>461</v>
      </c>
      <c r="E69" s="2">
        <f>+E63+E65+E67</f>
        <v>486.2024</v>
      </c>
      <c r="F69" s="2">
        <f>+F63+F65+F67</f>
        <v>277824.9053705837</v>
      </c>
      <c r="G69" s="2">
        <f>G63+G65+G67</f>
        <v>470</v>
      </c>
      <c r="H69" s="2">
        <f>+H63+H65+H67</f>
        <v>333.55638</v>
      </c>
      <c r="I69" s="2">
        <f>+I63+I65+I67</f>
        <v>223035.24552088833</v>
      </c>
      <c r="J69" s="2">
        <f>J63+J65+J67</f>
        <v>532</v>
      </c>
      <c r="K69" s="2">
        <f>+K63+K65+K67</f>
        <v>406.0447</v>
      </c>
      <c r="L69" s="2">
        <f>+L63+L65+L67</f>
        <v>314506.17998704326</v>
      </c>
      <c r="M69" s="2">
        <f>M63+M65+M67</f>
        <v>468</v>
      </c>
      <c r="N69" s="2">
        <f>+N63+N65+N67</f>
        <v>966.0403999999999</v>
      </c>
      <c r="O69" s="2">
        <f>+O63+O65+O67</f>
        <v>470634.1428077043</v>
      </c>
      <c r="P69" s="2">
        <f>P63+P65+P67</f>
        <v>465</v>
      </c>
      <c r="Q69" s="2">
        <f aca="true" t="shared" si="8" ref="Q69:AE69">+Q63+Q65+Q67</f>
        <v>910.16634</v>
      </c>
      <c r="R69" s="2">
        <f t="shared" si="8"/>
        <v>416306.28749644477</v>
      </c>
      <c r="S69" s="2">
        <f t="shared" si="8"/>
        <v>472</v>
      </c>
      <c r="T69" s="2">
        <f t="shared" si="8"/>
        <v>1610.2518599999999</v>
      </c>
      <c r="U69" s="2">
        <f t="shared" si="8"/>
        <v>596486.0465914877</v>
      </c>
      <c r="V69" s="2">
        <f t="shared" si="8"/>
        <v>522</v>
      </c>
      <c r="W69" s="2">
        <f t="shared" si="8"/>
        <v>661.53195</v>
      </c>
      <c r="X69" s="7">
        <f t="shared" si="8"/>
        <v>402705.69935994066</v>
      </c>
      <c r="Y69" s="2">
        <f t="shared" si="8"/>
        <v>477</v>
      </c>
      <c r="Z69" s="2">
        <f t="shared" si="8"/>
        <v>604.9573</v>
      </c>
      <c r="AA69" s="2">
        <f t="shared" si="8"/>
        <v>468014.8722084806</v>
      </c>
      <c r="AB69" s="2">
        <f t="shared" si="8"/>
        <v>479</v>
      </c>
      <c r="AC69" s="2">
        <f t="shared" si="8"/>
        <v>1637.679</v>
      </c>
      <c r="AD69" s="2">
        <f t="shared" si="8"/>
        <v>839078.6755470035</v>
      </c>
      <c r="AE69" s="2">
        <f t="shared" si="8"/>
        <v>455</v>
      </c>
      <c r="AF69" s="2">
        <f>AF63+AF65+AF67</f>
        <v>1362.8294</v>
      </c>
      <c r="AG69" s="2">
        <f>AG63+AG65+AG67</f>
        <v>1059254.39276053</v>
      </c>
      <c r="AH69" s="2">
        <f aca="true" t="shared" si="9" ref="AH69:AP69">+AH63+AH65+AH67</f>
        <v>404</v>
      </c>
      <c r="AI69" s="2">
        <f t="shared" si="9"/>
        <v>798.3229000000001</v>
      </c>
      <c r="AJ69" s="2">
        <f t="shared" si="9"/>
        <v>773175.5053630597</v>
      </c>
      <c r="AK69" s="2">
        <f t="shared" si="9"/>
        <v>588</v>
      </c>
      <c r="AL69" s="2">
        <f t="shared" si="9"/>
        <v>1827.3657199999998</v>
      </c>
      <c r="AM69" s="2">
        <f t="shared" si="9"/>
        <v>948705.2771882686</v>
      </c>
      <c r="AN69" s="8">
        <f t="shared" si="9"/>
        <v>5793</v>
      </c>
      <c r="AO69" s="2">
        <f t="shared" si="9"/>
        <v>11604.948349999999</v>
      </c>
      <c r="AP69" s="2">
        <f t="shared" si="9"/>
        <v>6789727.230201435</v>
      </c>
      <c r="AQ69" s="61" t="s">
        <v>24</v>
      </c>
      <c r="AR69" s="486"/>
      <c r="AS69" s="487"/>
      <c r="AT69" s="24"/>
    </row>
    <row r="70" spans="1:46" ht="21.75" customHeight="1" thickBot="1">
      <c r="A70" s="480" t="s">
        <v>94</v>
      </c>
      <c r="B70" s="481"/>
      <c r="C70" s="20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0"/>
      <c r="Q70" s="11"/>
      <c r="R70" s="11"/>
      <c r="S70" s="10"/>
      <c r="T70" s="11"/>
      <c r="U70" s="11"/>
      <c r="V70" s="10"/>
      <c r="W70" s="11"/>
      <c r="X70" s="12"/>
      <c r="Y70" s="10"/>
      <c r="Z70" s="11"/>
      <c r="AA70" s="11"/>
      <c r="AB70" s="10"/>
      <c r="AC70" s="11"/>
      <c r="AD70" s="11"/>
      <c r="AE70" s="10"/>
      <c r="AF70" s="11"/>
      <c r="AG70" s="11"/>
      <c r="AH70" s="10"/>
      <c r="AI70" s="11"/>
      <c r="AJ70" s="11"/>
      <c r="AK70" s="10"/>
      <c r="AL70" s="11"/>
      <c r="AM70" s="11"/>
      <c r="AN70" s="11"/>
      <c r="AO70" s="11"/>
      <c r="AP70" s="11"/>
      <c r="AQ70" s="470" t="s">
        <v>95</v>
      </c>
      <c r="AR70" s="471"/>
      <c r="AS70" s="472"/>
      <c r="AT70" s="24"/>
    </row>
    <row r="71" spans="1:46" ht="21.75" customHeight="1" thickBot="1">
      <c r="A71" s="482" t="s">
        <v>96</v>
      </c>
      <c r="B71" s="483"/>
      <c r="C71" s="20"/>
      <c r="D71" s="10">
        <f>D68+D69+D70</f>
        <v>663</v>
      </c>
      <c r="E71" s="11">
        <f>E68+E69+E70</f>
        <v>687.04206</v>
      </c>
      <c r="F71" s="11">
        <f>F68+F69</f>
        <v>358983.639</v>
      </c>
      <c r="G71" s="10">
        <f>G68+G69+G70</f>
        <v>663</v>
      </c>
      <c r="H71" s="11">
        <f>H68+H69+H70</f>
        <v>400.19978</v>
      </c>
      <c r="I71" s="11">
        <f>I68+I69</f>
        <v>273004.36799999996</v>
      </c>
      <c r="J71" s="10">
        <f>J68+J69+J70</f>
        <v>793</v>
      </c>
      <c r="K71" s="11">
        <f>K68+K69+K70</f>
        <v>458.99609999999996</v>
      </c>
      <c r="L71" s="11">
        <f>L68+L69</f>
        <v>365393.125</v>
      </c>
      <c r="M71" s="10">
        <f>M68+M69+M70</f>
        <v>762</v>
      </c>
      <c r="N71" s="11">
        <f>N68+N69+N70</f>
        <v>1509.1976999999997</v>
      </c>
      <c r="O71" s="11">
        <f>O68+O69</f>
        <v>738630.47</v>
      </c>
      <c r="P71" s="10">
        <f>P68+P69+P70</f>
        <v>861</v>
      </c>
      <c r="Q71" s="11">
        <f>Q68+Q69+Q70</f>
        <v>1091.2944400000001</v>
      </c>
      <c r="R71" s="11">
        <f>R68+R69</f>
        <v>530995.209</v>
      </c>
      <c r="S71" s="10">
        <f>S68+S69+S70</f>
        <v>914</v>
      </c>
      <c r="T71" s="11">
        <f>T68+T69+T70</f>
        <v>2664.43866</v>
      </c>
      <c r="U71" s="11">
        <f>U68+U69</f>
        <v>952092.423</v>
      </c>
      <c r="V71" s="10">
        <f>V68+V69+V70</f>
        <v>981</v>
      </c>
      <c r="W71" s="11">
        <f>W68+W69+W70</f>
        <v>1094.6102</v>
      </c>
      <c r="X71" s="12">
        <f>+X68+X69</f>
        <v>606072.061</v>
      </c>
      <c r="Y71" s="10">
        <f>Y68+Y69+Y70</f>
        <v>860</v>
      </c>
      <c r="Z71" s="11">
        <f>Z68+Z69+Z70</f>
        <v>1106.9765</v>
      </c>
      <c r="AA71" s="11">
        <f>AA68+AA69</f>
        <v>750561.1630000001</v>
      </c>
      <c r="AB71" s="10">
        <f>AB68+AB69+AB70</f>
        <v>827</v>
      </c>
      <c r="AC71" s="11">
        <f>AC68+AC69+AC70</f>
        <v>3302.4561000000003</v>
      </c>
      <c r="AD71" s="11">
        <f>AD68+AD69</f>
        <v>1211276.21</v>
      </c>
      <c r="AE71" s="10">
        <f>AE68+AE69+AE70</f>
        <v>764</v>
      </c>
      <c r="AF71" s="11">
        <f>AF68+AF69+AF70</f>
        <v>1950.5279</v>
      </c>
      <c r="AG71" s="11">
        <f>AG68+AG69</f>
        <v>1255144.875</v>
      </c>
      <c r="AH71" s="10">
        <f>AH68+AH69+AH70</f>
        <v>731</v>
      </c>
      <c r="AI71" s="11">
        <f>AI68+AI69+AI70</f>
        <v>1470.8509</v>
      </c>
      <c r="AJ71" s="11">
        <f>AJ68+AJ69</f>
        <v>1011179.811</v>
      </c>
      <c r="AK71" s="10">
        <f>AK68+AK69+AK70</f>
        <v>969</v>
      </c>
      <c r="AL71" s="11">
        <f>AL68+AL69+AL70</f>
        <v>2511.85985</v>
      </c>
      <c r="AM71" s="11">
        <f>AM68+AM69</f>
        <v>1233261.118</v>
      </c>
      <c r="AN71" s="11">
        <f>D71+G71+J71+M71+P71+S71+V71+Y71+AB71+AE71+AH71+AK71</f>
        <v>9788</v>
      </c>
      <c r="AO71" s="11">
        <f>E71+H71+K71+N71+Q71+T71+W71+Z71+AC71+AF71+AI71+AL71</f>
        <v>18248.45019</v>
      </c>
      <c r="AP71" s="11">
        <f>F71+I71+L71+O71+R71+U71+X71+AA71+AD71+AG71+AJ71+AM71</f>
        <v>9286594.472</v>
      </c>
      <c r="AQ71" s="473" t="s">
        <v>96</v>
      </c>
      <c r="AR71" s="474"/>
      <c r="AS71" s="475"/>
      <c r="AT71" s="24"/>
    </row>
    <row r="72" spans="24:44" ht="21.75" customHeight="1">
      <c r="X72" s="67" t="s">
        <v>87</v>
      </c>
      <c r="AN72" s="68"/>
      <c r="AR72" s="67" t="s">
        <v>87</v>
      </c>
    </row>
    <row r="73" ht="21.75" customHeight="1"/>
    <row r="74" ht="21.75" customHeight="1"/>
  </sheetData>
  <sheetProtection/>
  <mergeCells count="67">
    <mergeCell ref="AQ70:AS70"/>
    <mergeCell ref="B48:B49"/>
    <mergeCell ref="A71:B71"/>
    <mergeCell ref="AQ71:AS71"/>
    <mergeCell ref="B64:B65"/>
    <mergeCell ref="B66:B67"/>
    <mergeCell ref="AR68:AS69"/>
    <mergeCell ref="AR64:AR65"/>
    <mergeCell ref="AR66:AR67"/>
    <mergeCell ref="A68:B69"/>
    <mergeCell ref="A70:B70"/>
    <mergeCell ref="AR48:AR49"/>
    <mergeCell ref="AR50:AR51"/>
    <mergeCell ref="AR52:AR53"/>
    <mergeCell ref="AR54:AR55"/>
    <mergeCell ref="AR62:AS62"/>
    <mergeCell ref="AR56:AS57"/>
    <mergeCell ref="A56:B57"/>
    <mergeCell ref="AR59:AS59"/>
    <mergeCell ref="A62:B62"/>
    <mergeCell ref="AR44:AR45"/>
    <mergeCell ref="AR46:AR47"/>
    <mergeCell ref="AR32:AR33"/>
    <mergeCell ref="AR34:AR35"/>
    <mergeCell ref="AR36:AR37"/>
    <mergeCell ref="AR38:AR39"/>
    <mergeCell ref="AR40:AR41"/>
    <mergeCell ref="AR28:AR29"/>
    <mergeCell ref="AR30:AR31"/>
    <mergeCell ref="AR42:AR43"/>
    <mergeCell ref="AR10:AR11"/>
    <mergeCell ref="AR12:AR13"/>
    <mergeCell ref="AR18:AR19"/>
    <mergeCell ref="AR20:AR21"/>
    <mergeCell ref="AR22:AR23"/>
    <mergeCell ref="B16:B17"/>
    <mergeCell ref="B14:B15"/>
    <mergeCell ref="AR14:AR15"/>
    <mergeCell ref="AR16:AR17"/>
    <mergeCell ref="AR24:AR25"/>
    <mergeCell ref="AR26:AR27"/>
    <mergeCell ref="B12:B13"/>
    <mergeCell ref="B10:B11"/>
    <mergeCell ref="B8:B9"/>
    <mergeCell ref="B6:B7"/>
    <mergeCell ref="AR6:AR7"/>
    <mergeCell ref="AR8:AR9"/>
    <mergeCell ref="B28:B29"/>
    <mergeCell ref="B26:B27"/>
    <mergeCell ref="B20:B21"/>
    <mergeCell ref="B18:B19"/>
    <mergeCell ref="A1:X1"/>
    <mergeCell ref="A59:B59"/>
    <mergeCell ref="B46:B47"/>
    <mergeCell ref="B44:B45"/>
    <mergeCell ref="B42:B43"/>
    <mergeCell ref="B54:B55"/>
    <mergeCell ref="B52:B53"/>
    <mergeCell ref="B50:B51"/>
    <mergeCell ref="B32:B33"/>
    <mergeCell ref="B30:B31"/>
    <mergeCell ref="B24:B25"/>
    <mergeCell ref="B22:B23"/>
    <mergeCell ref="B40:B41"/>
    <mergeCell ref="B38:B39"/>
    <mergeCell ref="B36:B37"/>
    <mergeCell ref="B34:B35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D70:AJ71 G65:AO65 AF63 G68:AO6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T72"/>
  <sheetViews>
    <sheetView zoomScale="55" zoomScaleNormal="55" zoomScalePageLayoutView="0" workbookViewId="0" topLeftCell="M22">
      <selection activeCell="D3" sqref="D3"/>
    </sheetView>
  </sheetViews>
  <sheetFormatPr defaultColWidth="10.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17" customWidth="1"/>
    <col min="6" max="6" width="19.625" style="17" customWidth="1"/>
    <col min="7" max="8" width="15.125" style="17" customWidth="1"/>
    <col min="9" max="9" width="19.625" style="17" customWidth="1"/>
    <col min="10" max="11" width="15.125" style="17" customWidth="1"/>
    <col min="12" max="12" width="19.625" style="17" customWidth="1"/>
    <col min="13" max="14" width="15.125" style="17" customWidth="1"/>
    <col min="15" max="15" width="19.625" style="17" customWidth="1"/>
    <col min="16" max="17" width="15.125" style="17" customWidth="1"/>
    <col min="18" max="18" width="19.625" style="17" customWidth="1"/>
    <col min="19" max="20" width="15.125" style="17" customWidth="1"/>
    <col min="21" max="21" width="19.625" style="17" customWidth="1"/>
    <col min="22" max="23" width="15.125" style="17" customWidth="1"/>
    <col min="24" max="24" width="19.625" style="17" customWidth="1"/>
    <col min="25" max="26" width="15.125" style="17" customWidth="1"/>
    <col min="27" max="27" width="19.625" style="17" customWidth="1"/>
    <col min="28" max="29" width="15.125" style="17" customWidth="1"/>
    <col min="30" max="30" width="19.625" style="17" customWidth="1"/>
    <col min="31" max="32" width="15.125" style="17" customWidth="1"/>
    <col min="33" max="33" width="19.625" style="17" customWidth="1"/>
    <col min="34" max="35" width="15.125" style="17" customWidth="1"/>
    <col min="36" max="36" width="19.625" style="17" customWidth="1"/>
    <col min="37" max="38" width="15.125" style="17" customWidth="1"/>
    <col min="39" max="39" width="19.625" style="17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16384" width="10.625" style="18" customWidth="1"/>
  </cols>
  <sheetData>
    <row r="1" spans="1:24" ht="32.25">
      <c r="A1" s="506" t="s">
        <v>88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45" ht="21.75" customHeight="1" thickBot="1">
      <c r="A2" s="20" t="s">
        <v>105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 t="s">
        <v>89</v>
      </c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78"/>
      <c r="AR2" s="24"/>
      <c r="AS2" s="24"/>
    </row>
    <row r="3" spans="1:46" ht="21.75" customHeight="1">
      <c r="A3" s="25"/>
      <c r="D3" s="26" t="s">
        <v>2</v>
      </c>
      <c r="E3" s="27"/>
      <c r="F3" s="27"/>
      <c r="G3" s="26" t="s">
        <v>3</v>
      </c>
      <c r="H3" s="27"/>
      <c r="I3" s="27"/>
      <c r="J3" s="26" t="s">
        <v>4</v>
      </c>
      <c r="K3" s="27"/>
      <c r="L3" s="27"/>
      <c r="M3" s="26" t="s">
        <v>5</v>
      </c>
      <c r="N3" s="27"/>
      <c r="O3" s="27"/>
      <c r="P3" s="26" t="s">
        <v>6</v>
      </c>
      <c r="Q3" s="27"/>
      <c r="R3" s="27"/>
      <c r="S3" s="26" t="s">
        <v>7</v>
      </c>
      <c r="T3" s="27"/>
      <c r="U3" s="27"/>
      <c r="V3" s="28" t="s">
        <v>8</v>
      </c>
      <c r="W3" s="69"/>
      <c r="X3" s="70"/>
      <c r="Y3" s="28" t="s">
        <v>9</v>
      </c>
      <c r="Z3" s="27"/>
      <c r="AA3" s="27"/>
      <c r="AB3" s="26" t="s">
        <v>10</v>
      </c>
      <c r="AC3" s="27"/>
      <c r="AD3" s="27"/>
      <c r="AE3" s="26" t="s">
        <v>11</v>
      </c>
      <c r="AF3" s="27"/>
      <c r="AG3" s="27"/>
      <c r="AH3" s="26" t="s">
        <v>12</v>
      </c>
      <c r="AI3" s="27"/>
      <c r="AJ3" s="27"/>
      <c r="AK3" s="26" t="s">
        <v>13</v>
      </c>
      <c r="AL3" s="27"/>
      <c r="AM3" s="27"/>
      <c r="AN3" s="26" t="s">
        <v>14</v>
      </c>
      <c r="AO3" s="27"/>
      <c r="AP3" s="27"/>
      <c r="AQ3" s="29"/>
      <c r="AR3" s="30"/>
      <c r="AS3" s="31"/>
      <c r="AT3" s="24"/>
    </row>
    <row r="4" spans="1:46" ht="21.75" customHeight="1">
      <c r="A4" s="25"/>
      <c r="D4" s="33" t="s">
        <v>15</v>
      </c>
      <c r="E4" s="33" t="s">
        <v>16</v>
      </c>
      <c r="F4" s="33" t="s">
        <v>17</v>
      </c>
      <c r="G4" s="33" t="s">
        <v>15</v>
      </c>
      <c r="H4" s="33" t="s">
        <v>16</v>
      </c>
      <c r="I4" s="33" t="s">
        <v>17</v>
      </c>
      <c r="J4" s="33" t="s">
        <v>15</v>
      </c>
      <c r="K4" s="33" t="s">
        <v>16</v>
      </c>
      <c r="L4" s="33" t="s">
        <v>17</v>
      </c>
      <c r="M4" s="33" t="s">
        <v>15</v>
      </c>
      <c r="N4" s="33" t="s">
        <v>16</v>
      </c>
      <c r="O4" s="33" t="s">
        <v>17</v>
      </c>
      <c r="P4" s="33" t="s">
        <v>15</v>
      </c>
      <c r="Q4" s="33" t="s">
        <v>16</v>
      </c>
      <c r="R4" s="33" t="s">
        <v>17</v>
      </c>
      <c r="S4" s="33" t="s">
        <v>15</v>
      </c>
      <c r="T4" s="33" t="s">
        <v>16</v>
      </c>
      <c r="U4" s="33" t="s">
        <v>17</v>
      </c>
      <c r="V4" s="33" t="s">
        <v>15</v>
      </c>
      <c r="W4" s="33" t="s">
        <v>16</v>
      </c>
      <c r="X4" s="71" t="s">
        <v>17</v>
      </c>
      <c r="Y4" s="33" t="s">
        <v>15</v>
      </c>
      <c r="Z4" s="33" t="s">
        <v>16</v>
      </c>
      <c r="AA4" s="33" t="s">
        <v>17</v>
      </c>
      <c r="AB4" s="33" t="s">
        <v>15</v>
      </c>
      <c r="AC4" s="33" t="s">
        <v>16</v>
      </c>
      <c r="AD4" s="33" t="s">
        <v>17</v>
      </c>
      <c r="AE4" s="33" t="s">
        <v>15</v>
      </c>
      <c r="AF4" s="33" t="s">
        <v>16</v>
      </c>
      <c r="AG4" s="33" t="s">
        <v>17</v>
      </c>
      <c r="AH4" s="33" t="s">
        <v>15</v>
      </c>
      <c r="AI4" s="33" t="s">
        <v>16</v>
      </c>
      <c r="AJ4" s="33" t="s">
        <v>17</v>
      </c>
      <c r="AK4" s="33" t="s">
        <v>15</v>
      </c>
      <c r="AL4" s="33" t="s">
        <v>16</v>
      </c>
      <c r="AM4" s="33" t="s">
        <v>17</v>
      </c>
      <c r="AN4" s="33" t="s">
        <v>15</v>
      </c>
      <c r="AO4" s="33" t="s">
        <v>16</v>
      </c>
      <c r="AP4" s="33" t="s">
        <v>17</v>
      </c>
      <c r="AQ4" s="37"/>
      <c r="AR4" s="24"/>
      <c r="AS4" s="38"/>
      <c r="AT4" s="24"/>
    </row>
    <row r="5" spans="1:46" ht="21.75" customHeight="1">
      <c r="A5" s="39"/>
      <c r="B5" s="40"/>
      <c r="C5" s="40"/>
      <c r="D5" s="41" t="s">
        <v>18</v>
      </c>
      <c r="E5" s="41" t="s">
        <v>19</v>
      </c>
      <c r="F5" s="41" t="s">
        <v>20</v>
      </c>
      <c r="G5" s="41" t="s">
        <v>18</v>
      </c>
      <c r="H5" s="41" t="s">
        <v>19</v>
      </c>
      <c r="I5" s="41" t="s">
        <v>20</v>
      </c>
      <c r="J5" s="41" t="s">
        <v>18</v>
      </c>
      <c r="K5" s="41" t="s">
        <v>19</v>
      </c>
      <c r="L5" s="41" t="s">
        <v>20</v>
      </c>
      <c r="M5" s="41" t="s">
        <v>18</v>
      </c>
      <c r="N5" s="41" t="s">
        <v>19</v>
      </c>
      <c r="O5" s="41" t="s">
        <v>20</v>
      </c>
      <c r="P5" s="41" t="s">
        <v>18</v>
      </c>
      <c r="Q5" s="41" t="s">
        <v>19</v>
      </c>
      <c r="R5" s="41" t="s">
        <v>20</v>
      </c>
      <c r="S5" s="41" t="s">
        <v>18</v>
      </c>
      <c r="T5" s="41" t="s">
        <v>19</v>
      </c>
      <c r="U5" s="41" t="s">
        <v>20</v>
      </c>
      <c r="V5" s="41" t="s">
        <v>18</v>
      </c>
      <c r="W5" s="41" t="s">
        <v>19</v>
      </c>
      <c r="X5" s="72" t="s">
        <v>20</v>
      </c>
      <c r="Y5" s="41" t="s">
        <v>18</v>
      </c>
      <c r="Z5" s="41" t="s">
        <v>19</v>
      </c>
      <c r="AA5" s="41" t="s">
        <v>20</v>
      </c>
      <c r="AB5" s="41" t="s">
        <v>18</v>
      </c>
      <c r="AC5" s="41" t="s">
        <v>19</v>
      </c>
      <c r="AD5" s="41" t="s">
        <v>20</v>
      </c>
      <c r="AE5" s="41" t="s">
        <v>18</v>
      </c>
      <c r="AF5" s="41" t="s">
        <v>19</v>
      </c>
      <c r="AG5" s="41" t="s">
        <v>20</v>
      </c>
      <c r="AH5" s="41" t="s">
        <v>18</v>
      </c>
      <c r="AI5" s="41" t="s">
        <v>19</v>
      </c>
      <c r="AJ5" s="41" t="s">
        <v>20</v>
      </c>
      <c r="AK5" s="41" t="s">
        <v>18</v>
      </c>
      <c r="AL5" s="41" t="s">
        <v>19</v>
      </c>
      <c r="AM5" s="41" t="s">
        <v>20</v>
      </c>
      <c r="AN5" s="41" t="s">
        <v>18</v>
      </c>
      <c r="AO5" s="41" t="s">
        <v>19</v>
      </c>
      <c r="AP5" s="41" t="s">
        <v>20</v>
      </c>
      <c r="AQ5" s="44"/>
      <c r="AR5" s="40"/>
      <c r="AS5" s="45"/>
      <c r="AT5" s="24"/>
    </row>
    <row r="6" spans="1:46" ht="21.75" customHeight="1">
      <c r="A6" s="50" t="s">
        <v>21</v>
      </c>
      <c r="B6" s="488" t="s">
        <v>22</v>
      </c>
      <c r="C6" s="73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>SUM('石巻第１:石巻第２'!P6)</f>
        <v>2</v>
      </c>
      <c r="Q6" s="1">
        <f>SUM('石巻第１:石巻第２'!Q6)</f>
        <v>112.49</v>
      </c>
      <c r="R6" s="1">
        <f>SUM('石巻第１:石巻第２'!R6)</f>
        <v>22069.152</v>
      </c>
      <c r="S6" s="1">
        <f>SUM('石巻第１:石巻第２'!S6)</f>
        <v>5</v>
      </c>
      <c r="T6" s="1">
        <f>SUM('石巻第１:石巻第２'!T6)</f>
        <v>397.997</v>
      </c>
      <c r="U6" s="1">
        <f>SUM('石巻第１:石巻第２'!U6)</f>
        <v>80125.363</v>
      </c>
      <c r="V6" s="1">
        <f>SUM('石巻第１:石巻第２'!V6)</f>
        <v>16</v>
      </c>
      <c r="W6" s="1">
        <f>SUM('石巻第１:石巻第２'!W6)</f>
        <v>1814.001</v>
      </c>
      <c r="X6" s="6">
        <f>SUM('石巻第１:石巻第２'!X6)</f>
        <v>354527.005</v>
      </c>
      <c r="Y6" s="1">
        <f>SUM('石巻第１:石巻第２'!Y6)</f>
        <v>8</v>
      </c>
      <c r="Z6" s="1">
        <f>SUM('石巻第１:石巻第２'!Z6)</f>
        <v>521.7</v>
      </c>
      <c r="AA6" s="1">
        <f>SUM('石巻第１:石巻第２'!AA6)</f>
        <v>104778.137</v>
      </c>
      <c r="AB6" s="1">
        <f>SUM('石巻第１:石巻第２'!AB6)</f>
        <v>3</v>
      </c>
      <c r="AC6" s="1">
        <f>SUM('石巻第１:石巻第２'!AC6)</f>
        <v>429.321</v>
      </c>
      <c r="AD6" s="1">
        <f>SUM('石巻第１:石巻第２'!AD6)</f>
        <v>81518.7</v>
      </c>
      <c r="AE6" s="1"/>
      <c r="AF6" s="1"/>
      <c r="AG6" s="1"/>
      <c r="AH6" s="1"/>
      <c r="AI6" s="1"/>
      <c r="AJ6" s="1"/>
      <c r="AK6" s="1"/>
      <c r="AL6" s="1"/>
      <c r="AM6" s="1"/>
      <c r="AN6" s="1">
        <f>SUM('石巻第１:石巻第２'!AN6)</f>
        <v>34</v>
      </c>
      <c r="AO6" s="1">
        <f>SUM('石巻第１:石巻第２'!AO6)</f>
        <v>3275.509</v>
      </c>
      <c r="AP6" s="1">
        <f>SUM('石巻第１:石巻第２'!AP6)</f>
        <v>643018.357</v>
      </c>
      <c r="AQ6" s="48" t="s">
        <v>23</v>
      </c>
      <c r="AR6" s="488" t="s">
        <v>22</v>
      </c>
      <c r="AS6" s="49" t="s">
        <v>21</v>
      </c>
      <c r="AT6" s="24"/>
    </row>
    <row r="7" spans="1:46" ht="21.75" customHeight="1">
      <c r="A7" s="50"/>
      <c r="B7" s="489"/>
      <c r="C7" s="74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f>SUM('石巻第１:石巻第２'!P7)</f>
        <v>8</v>
      </c>
      <c r="Q7" s="2">
        <f>SUM('石巻第１:石巻第２'!Q7)</f>
        <v>468.214</v>
      </c>
      <c r="R7" s="2">
        <f>SUM('石巻第１:石巻第２'!R7)</f>
        <v>112760.511</v>
      </c>
      <c r="S7" s="2">
        <f>SUM('石巻第１:石巻第２'!S7)</f>
        <v>11</v>
      </c>
      <c r="T7" s="2">
        <f>SUM('石巻第１:石巻第２'!T7)</f>
        <v>622.797</v>
      </c>
      <c r="U7" s="2">
        <f>SUM('石巻第１:石巻第２'!U7)</f>
        <v>120884.12</v>
      </c>
      <c r="V7" s="2">
        <f>SUM('石巻第１:石巻第２'!V7)</f>
        <v>27</v>
      </c>
      <c r="W7" s="2">
        <f>SUM('石巻第１:石巻第２'!W7)</f>
        <v>3725.884</v>
      </c>
      <c r="X7" s="7">
        <f>SUM('石巻第１:石巻第２'!X7)</f>
        <v>713173.217</v>
      </c>
      <c r="Y7" s="2">
        <f>SUM('石巻第１:石巻第２'!Y7)</f>
        <v>18</v>
      </c>
      <c r="Z7" s="2">
        <f>SUM('石巻第１:石巻第２'!Z7)</f>
        <v>1926.894</v>
      </c>
      <c r="AA7" s="2">
        <f>SUM('石巻第１:石巻第２'!AA7)</f>
        <v>368127.392</v>
      </c>
      <c r="AB7" s="2">
        <f>SUM('石巻第１:石巻第２'!AB7)</f>
        <v>5</v>
      </c>
      <c r="AC7" s="2">
        <f>SUM('石巻第１:石巻第２'!AC7)</f>
        <v>721.597</v>
      </c>
      <c r="AD7" s="2">
        <f>SUM('石巻第１:石巻第２'!AD7)</f>
        <v>131013.193</v>
      </c>
      <c r="AE7" s="2"/>
      <c r="AF7" s="2"/>
      <c r="AG7" s="2"/>
      <c r="AH7" s="2"/>
      <c r="AI7" s="2"/>
      <c r="AJ7" s="2"/>
      <c r="AK7" s="2"/>
      <c r="AL7" s="2"/>
      <c r="AM7" s="2"/>
      <c r="AN7" s="2">
        <f>SUM('石巻第１:石巻第２'!AN7)</f>
        <v>69</v>
      </c>
      <c r="AO7" s="2">
        <f>SUM('石巻第１:石巻第２'!AO7)</f>
        <v>7465.386</v>
      </c>
      <c r="AP7" s="2">
        <f>SUM('石巻第１:石巻第２'!AP7)</f>
        <v>1445958.433</v>
      </c>
      <c r="AQ7" s="422" t="s">
        <v>24</v>
      </c>
      <c r="AR7" s="489"/>
      <c r="AS7" s="49"/>
      <c r="AT7" s="24"/>
    </row>
    <row r="8" spans="1:46" ht="21.75" customHeight="1">
      <c r="A8" s="50" t="s">
        <v>25</v>
      </c>
      <c r="B8" s="488" t="s">
        <v>26</v>
      </c>
      <c r="C8" s="73" t="s">
        <v>23</v>
      </c>
      <c r="D8" s="1"/>
      <c r="E8" s="1"/>
      <c r="F8" s="1"/>
      <c r="G8" s="1">
        <f>SUM('石巻第１:石巻第２'!G8)</f>
        <v>3</v>
      </c>
      <c r="H8" s="1">
        <f>SUM('石巻第１:石巻第２'!H8)</f>
        <v>126.23</v>
      </c>
      <c r="I8" s="1">
        <f>SUM('石巻第１:石巻第２'!I8)</f>
        <v>11568.557</v>
      </c>
      <c r="J8" s="1">
        <f>SUM('石巻第１:石巻第２'!J8)</f>
        <v>1</v>
      </c>
      <c r="K8" s="1">
        <f>SUM('石巻第１:石巻第２'!K8)</f>
        <v>74.942</v>
      </c>
      <c r="L8" s="1">
        <f>SUM('石巻第１:石巻第２'!L8)</f>
        <v>7131.572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  <c r="Y8" s="1"/>
      <c r="Z8" s="1"/>
      <c r="AA8" s="1"/>
      <c r="AB8" s="1"/>
      <c r="AC8" s="1"/>
      <c r="AD8" s="1"/>
      <c r="AE8" s="1">
        <f>SUM('石巻第１:石巻第２'!AE8)</f>
        <v>22</v>
      </c>
      <c r="AF8" s="1">
        <f>SUM('石巻第１:石巻第２'!AF8)</f>
        <v>2294.459</v>
      </c>
      <c r="AG8" s="1">
        <f>SUM('石巻第１:石巻第２'!AG8)</f>
        <v>260511.111</v>
      </c>
      <c r="AH8" s="1">
        <f>SUM('石巻第１:石巻第２'!AH8)</f>
        <v>18</v>
      </c>
      <c r="AI8" s="1">
        <f>SUM('石巻第１:石巻第２'!AI8)</f>
        <v>760.757</v>
      </c>
      <c r="AJ8" s="1">
        <f>SUM('石巻第１:石巻第２'!AJ8)</f>
        <v>107230.399</v>
      </c>
      <c r="AK8" s="1">
        <f>SUM('石巻第１:石巻第２'!AK8)</f>
        <v>7</v>
      </c>
      <c r="AL8" s="1">
        <f>SUM('石巻第１:石巻第２'!AL8)</f>
        <v>415.827</v>
      </c>
      <c r="AM8" s="1">
        <f>SUM('石巻第１:石巻第２'!AM8)</f>
        <v>61047.273</v>
      </c>
      <c r="AN8" s="1">
        <f>SUM('石巻第１:石巻第２'!AN8)</f>
        <v>51</v>
      </c>
      <c r="AO8" s="1">
        <f>SUM('石巻第１:石巻第２'!AO8)</f>
        <v>3672.215</v>
      </c>
      <c r="AP8" s="1">
        <f>SUM('石巻第１:石巻第２'!AP8)</f>
        <v>447488.91199999995</v>
      </c>
      <c r="AQ8" s="423" t="s">
        <v>23</v>
      </c>
      <c r="AR8" s="488" t="s">
        <v>26</v>
      </c>
      <c r="AS8" s="49" t="s">
        <v>25</v>
      </c>
      <c r="AT8" s="24"/>
    </row>
    <row r="9" spans="1:46" ht="21.75" customHeight="1">
      <c r="A9" s="50"/>
      <c r="B9" s="489"/>
      <c r="C9" s="74" t="s">
        <v>24</v>
      </c>
      <c r="D9" s="2">
        <f>SUM('石巻第１:石巻第２'!D9)</f>
        <v>6</v>
      </c>
      <c r="E9" s="2">
        <f>SUM('石巻第１:石巻第２'!E9)</f>
        <v>484.3</v>
      </c>
      <c r="F9" s="2">
        <f>SUM('石巻第１:石巻第２'!F9)</f>
        <v>59474.587</v>
      </c>
      <c r="G9" s="2">
        <f>SUM('石巻第１:石巻第２'!G9)</f>
        <v>6</v>
      </c>
      <c r="H9" s="2">
        <f>SUM('石巻第１:石巻第２'!H9)</f>
        <v>605.231</v>
      </c>
      <c r="I9" s="2">
        <f>SUM('石巻第１:石巻第２'!I9)</f>
        <v>63164.368</v>
      </c>
      <c r="J9" s="2">
        <f>SUM('石巻第１:石巻第２'!J9)</f>
        <v>2</v>
      </c>
      <c r="K9" s="2">
        <f>SUM('石巻第１:石巻第２'!K9)</f>
        <v>75.187</v>
      </c>
      <c r="L9" s="2">
        <f>SUM('石巻第１:石巻第２'!L9)</f>
        <v>7750.646</v>
      </c>
      <c r="M9" s="2"/>
      <c r="N9" s="2"/>
      <c r="O9" s="2"/>
      <c r="P9" s="2">
        <f>SUM('石巻第１:石巻第２'!P9)</f>
        <v>2</v>
      </c>
      <c r="Q9" s="2">
        <f>SUM('石巻第１:石巻第２'!Q9)</f>
        <v>456.849</v>
      </c>
      <c r="R9" s="2">
        <f>SUM('石巻第１:石巻第２'!R9)</f>
        <v>27687.657</v>
      </c>
      <c r="S9" s="2">
        <f>SUM('石巻第１:石巻第２'!S9)</f>
        <v>38</v>
      </c>
      <c r="T9" s="2">
        <f>SUM('石巻第１:石巻第２'!T9)</f>
        <v>4621.403</v>
      </c>
      <c r="U9" s="2">
        <f>SUM('石巻第１:石巻第２'!U9)</f>
        <v>263602.894</v>
      </c>
      <c r="V9" s="2">
        <f>SUM('石巻第１:石巻第２'!V9)</f>
        <v>20</v>
      </c>
      <c r="W9" s="2">
        <f>SUM('石巻第１:石巻第２'!W9)</f>
        <v>1817.077</v>
      </c>
      <c r="X9" s="7">
        <f>SUM('石巻第１:石巻第２'!X9)</f>
        <v>146150.893</v>
      </c>
      <c r="Y9" s="2">
        <f>SUM('石巻第１:石巻第２'!Y9)</f>
        <v>11</v>
      </c>
      <c r="Z9" s="2">
        <f>SUM('石巻第１:石巻第２'!Z9)</f>
        <v>312.425</v>
      </c>
      <c r="AA9" s="2">
        <f>SUM('石巻第１:石巻第２'!AA9)</f>
        <v>26381.465</v>
      </c>
      <c r="AB9" s="2">
        <f>SUM('石巻第１:石巻第２'!AB9)</f>
        <v>5</v>
      </c>
      <c r="AC9" s="2">
        <f>SUM('石巻第１:石巻第２'!AC9)</f>
        <v>665.545</v>
      </c>
      <c r="AD9" s="2">
        <f>SUM('石巻第１:石巻第２'!AD9)</f>
        <v>128967.94</v>
      </c>
      <c r="AE9" s="2">
        <f>SUM('石巻第１:石巻第２'!AE9)</f>
        <v>62</v>
      </c>
      <c r="AF9" s="2">
        <f>SUM('石巻第１:石巻第２'!AF9)</f>
        <v>6263.521</v>
      </c>
      <c r="AG9" s="2">
        <f>SUM('石巻第１:石巻第２'!AG9)</f>
        <v>841317.612</v>
      </c>
      <c r="AH9" s="2">
        <f>SUM('石巻第１:石巻第２'!AH9)</f>
        <v>69</v>
      </c>
      <c r="AI9" s="2">
        <f>SUM('石巻第１:石巻第２'!AI9)</f>
        <v>4200.039</v>
      </c>
      <c r="AJ9" s="2">
        <f>SUM('石巻第１:石巻第２'!AJ9)</f>
        <v>711074.762</v>
      </c>
      <c r="AK9" s="2">
        <f>SUM('石巻第１:石巻第２'!AK9)</f>
        <v>36</v>
      </c>
      <c r="AL9" s="2">
        <f>SUM('石巻第１:石巻第２'!AL9)</f>
        <v>3940.387</v>
      </c>
      <c r="AM9" s="2">
        <f>SUM('石巻第１:石巻第２'!AM9)</f>
        <v>624370.258</v>
      </c>
      <c r="AN9" s="2">
        <f>SUM('石巻第１:石巻第２'!AN9)</f>
        <v>257</v>
      </c>
      <c r="AO9" s="2">
        <f>SUM('石巻第１:石巻第２'!AO9)</f>
        <v>23441.964</v>
      </c>
      <c r="AP9" s="2">
        <f>SUM('石巻第１:石巻第２'!AP9)</f>
        <v>2899943.082</v>
      </c>
      <c r="AQ9" s="52" t="s">
        <v>24</v>
      </c>
      <c r="AR9" s="489"/>
      <c r="AS9" s="49"/>
      <c r="AT9" s="24"/>
    </row>
    <row r="10" spans="1:46" ht="21.75" customHeight="1">
      <c r="A10" s="50" t="s">
        <v>27</v>
      </c>
      <c r="B10" s="488" t="s">
        <v>28</v>
      </c>
      <c r="C10" s="73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48" t="s">
        <v>23</v>
      </c>
      <c r="AR10" s="488" t="s">
        <v>28</v>
      </c>
      <c r="AS10" s="49" t="s">
        <v>27</v>
      </c>
      <c r="AT10" s="24"/>
    </row>
    <row r="11" spans="1:46" ht="21.75" customHeight="1">
      <c r="A11" s="54"/>
      <c r="B11" s="489"/>
      <c r="C11" s="74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424" t="s">
        <v>24</v>
      </c>
      <c r="AR11" s="489"/>
      <c r="AS11" s="56"/>
      <c r="AT11" s="24"/>
    </row>
    <row r="12" spans="1:46" ht="21.75" customHeight="1">
      <c r="A12" s="50"/>
      <c r="B12" s="488" t="s">
        <v>29</v>
      </c>
      <c r="C12" s="73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423" t="s">
        <v>23</v>
      </c>
      <c r="AR12" s="488" t="s">
        <v>29</v>
      </c>
      <c r="AS12" s="49"/>
      <c r="AT12" s="24"/>
    </row>
    <row r="13" spans="1:46" ht="21.75" customHeight="1">
      <c r="A13" s="50" t="s">
        <v>30</v>
      </c>
      <c r="B13" s="489"/>
      <c r="C13" s="74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52" t="s">
        <v>24</v>
      </c>
      <c r="AR13" s="489"/>
      <c r="AS13" s="49" t="s">
        <v>30</v>
      </c>
      <c r="AT13" s="24"/>
    </row>
    <row r="14" spans="1:46" ht="21.75" customHeight="1">
      <c r="A14" s="50"/>
      <c r="B14" s="488" t="s">
        <v>31</v>
      </c>
      <c r="C14" s="73" t="s">
        <v>23</v>
      </c>
      <c r="D14" s="1">
        <f>SUM('石巻第１:石巻第２'!D14)</f>
        <v>185</v>
      </c>
      <c r="E14" s="1">
        <f>SUM('石巻第１:石巻第２'!E14)</f>
        <v>1437.194</v>
      </c>
      <c r="F14" s="1">
        <f>SUM('石巻第１:石巻第２'!F14)</f>
        <v>159717.445</v>
      </c>
      <c r="G14" s="1">
        <f>SUM('石巻第１:石巻第２'!G14)</f>
        <v>133</v>
      </c>
      <c r="H14" s="1">
        <f>SUM('石巻第１:石巻第２'!H14)</f>
        <v>1562.8604</v>
      </c>
      <c r="I14" s="1">
        <f>SUM('石巻第１:石巻第２'!I14)</f>
        <v>122062.586</v>
      </c>
      <c r="J14" s="1">
        <f>SUM('石巻第１:石巻第２'!J14)</f>
        <v>180</v>
      </c>
      <c r="K14" s="1">
        <f>SUM('石巻第１:石巻第２'!K14)</f>
        <v>2850.215</v>
      </c>
      <c r="L14" s="1">
        <f>SUM('石巻第１:石巻第２'!L14)</f>
        <v>214587.654</v>
      </c>
      <c r="M14" s="1">
        <f>SUM('石巻第１:石巻第２'!M14)</f>
        <v>151</v>
      </c>
      <c r="N14" s="1">
        <f>SUM('石巻第１:石巻第２'!N14)</f>
        <v>1306.211</v>
      </c>
      <c r="O14" s="1">
        <f>SUM('石巻第１:石巻第２'!O14)</f>
        <v>168215.25</v>
      </c>
      <c r="P14" s="1">
        <f>SUM('石巻第１:石巻第２'!P14)</f>
        <v>166</v>
      </c>
      <c r="Q14" s="1">
        <f>SUM('石巻第１:石巻第２'!Q14)</f>
        <v>1688.6036</v>
      </c>
      <c r="R14" s="1">
        <f>SUM('石巻第１:石巻第２'!R14)</f>
        <v>203232.956</v>
      </c>
      <c r="S14" s="1">
        <f>SUM('石巻第１:石巻第２'!S14)</f>
        <v>230</v>
      </c>
      <c r="T14" s="1">
        <f>SUM('石巻第１:石巻第２'!T14)</f>
        <v>2400.7272</v>
      </c>
      <c r="U14" s="1">
        <f>SUM('石巻第１:石巻第２'!U14)</f>
        <v>184729.891</v>
      </c>
      <c r="V14" s="1">
        <f>SUM('石巻第１:石巻第２'!V14)</f>
        <v>13</v>
      </c>
      <c r="W14" s="1">
        <f>SUM('石巻第１:石巻第２'!W14)</f>
        <v>113.1314</v>
      </c>
      <c r="X14" s="6">
        <f>SUM('石巻第１:石巻第２'!X14)</f>
        <v>18134.851</v>
      </c>
      <c r="Y14" s="1"/>
      <c r="Z14" s="1"/>
      <c r="AA14" s="1"/>
      <c r="AB14" s="1">
        <f>SUM('石巻第１:石巻第２'!AB14)</f>
        <v>244</v>
      </c>
      <c r="AC14" s="1">
        <f>SUM('石巻第１:石巻第２'!AC14)</f>
        <v>2135.4376</v>
      </c>
      <c r="AD14" s="1">
        <f>SUM('石巻第１:石巻第２'!AD14)</f>
        <v>405973.412</v>
      </c>
      <c r="AE14" s="1">
        <f>SUM('石巻第１:石巻第２'!AE14)</f>
        <v>205</v>
      </c>
      <c r="AF14" s="1">
        <f>SUM('石巻第１:石巻第２'!AF14)</f>
        <v>1442.7024</v>
      </c>
      <c r="AG14" s="1">
        <f>SUM('石巻第１:石巻第２'!AG14)</f>
        <v>260126.244</v>
      </c>
      <c r="AH14" s="1">
        <f>SUM('石巻第１:石巻第２'!AH14)</f>
        <v>219</v>
      </c>
      <c r="AI14" s="1">
        <f>SUM('石巻第１:石巻第２'!AI14)</f>
        <v>1585.0422</v>
      </c>
      <c r="AJ14" s="1">
        <f>SUM('石巻第１:石巻第２'!AJ14)</f>
        <v>359930.837</v>
      </c>
      <c r="AK14" s="1">
        <f>SUM('石巻第１:石巻第２'!AK14)</f>
        <v>179</v>
      </c>
      <c r="AL14" s="1">
        <f>SUM('石巻第１:石巻第２'!AL14)</f>
        <v>1573.3066</v>
      </c>
      <c r="AM14" s="1">
        <f>SUM('石巻第１:石巻第２'!AM14)</f>
        <v>385977.214</v>
      </c>
      <c r="AN14" s="1">
        <f>SUM('石巻第１:石巻第２'!AN14)</f>
        <v>1905</v>
      </c>
      <c r="AO14" s="1">
        <f>SUM('石巻第１:石巻第２'!AO14)</f>
        <v>18095.4314</v>
      </c>
      <c r="AP14" s="1">
        <f>SUM('石巻第１:石巻第２'!AP14)</f>
        <v>2482688.3400000003</v>
      </c>
      <c r="AQ14" s="48" t="s">
        <v>23</v>
      </c>
      <c r="AR14" s="488" t="s">
        <v>31</v>
      </c>
      <c r="AS14" s="49"/>
      <c r="AT14" s="24"/>
    </row>
    <row r="15" spans="1:46" ht="21.75" customHeight="1">
      <c r="A15" s="50" t="s">
        <v>25</v>
      </c>
      <c r="B15" s="489"/>
      <c r="C15" s="74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22" t="s">
        <v>24</v>
      </c>
      <c r="AR15" s="489"/>
      <c r="AS15" s="49" t="s">
        <v>25</v>
      </c>
      <c r="AT15" s="24"/>
    </row>
    <row r="16" spans="1:46" ht="21.75" customHeight="1">
      <c r="A16" s="50"/>
      <c r="B16" s="488" t="s">
        <v>32</v>
      </c>
      <c r="C16" s="73" t="s">
        <v>23</v>
      </c>
      <c r="D16" s="1">
        <f>SUM('石巻第１:石巻第２'!D16)</f>
        <v>184</v>
      </c>
      <c r="E16" s="1">
        <f>SUM('石巻第１:石巻第２'!E16)</f>
        <v>321.6932</v>
      </c>
      <c r="F16" s="1">
        <f>SUM('石巻第１:石巻第２'!F16)</f>
        <v>95730.612</v>
      </c>
      <c r="G16" s="1">
        <f>SUM('石巻第１:石巻第２'!G16)</f>
        <v>159</v>
      </c>
      <c r="H16" s="1">
        <f>SUM('石巻第１:石巻第２'!H16)</f>
        <v>454.8109</v>
      </c>
      <c r="I16" s="1">
        <f>SUM('石巻第１:石巻第２'!I16)</f>
        <v>115139.779</v>
      </c>
      <c r="J16" s="1">
        <f>SUM('石巻第１:石巻第２'!J16)</f>
        <v>195</v>
      </c>
      <c r="K16" s="1">
        <f>SUM('石巻第１:石巻第２'!K16)</f>
        <v>598.412</v>
      </c>
      <c r="L16" s="1">
        <f>SUM('石巻第１:石巻第２'!L16)</f>
        <v>130424.121</v>
      </c>
      <c r="M16" s="1">
        <f>SUM('石巻第１:石巻第２'!M16)</f>
        <v>208</v>
      </c>
      <c r="N16" s="1">
        <f>SUM('石巻第１:石巻第２'!N16)</f>
        <v>715.9312</v>
      </c>
      <c r="O16" s="1">
        <f>SUM('石巻第１:石巻第２'!O16)</f>
        <v>146664.246</v>
      </c>
      <c r="P16" s="1">
        <f>SUM('石巻第１:石巻第２'!P16)</f>
        <v>229</v>
      </c>
      <c r="Q16" s="1">
        <f>SUM('石巻第１:石巻第２'!Q16)</f>
        <v>1423.1012</v>
      </c>
      <c r="R16" s="1">
        <f>SUM('石巻第１:石巻第２'!R16)</f>
        <v>117610.855</v>
      </c>
      <c r="S16" s="1">
        <f>SUM('石巻第１:石巻第２'!S16)</f>
        <v>51</v>
      </c>
      <c r="T16" s="1">
        <f>SUM('石巻第１:石巻第２'!T16)</f>
        <v>232.627</v>
      </c>
      <c r="U16" s="1">
        <f>SUM('石巻第１:石巻第２'!U16)</f>
        <v>19416.124</v>
      </c>
      <c r="V16" s="1"/>
      <c r="W16" s="1"/>
      <c r="X16" s="6"/>
      <c r="Y16" s="1"/>
      <c r="Z16" s="1"/>
      <c r="AA16" s="1"/>
      <c r="AB16" s="1">
        <f>SUM('石巻第１:石巻第２'!AB16)</f>
        <v>163</v>
      </c>
      <c r="AC16" s="1">
        <f>SUM('石巻第１:石巻第２'!AC16)</f>
        <v>431.9305</v>
      </c>
      <c r="AD16" s="1">
        <f>SUM('石巻第１:石巻第２'!AD16)</f>
        <v>108645.245</v>
      </c>
      <c r="AE16" s="1">
        <f>SUM('石巻第１:石巻第２'!AE16)</f>
        <v>175</v>
      </c>
      <c r="AF16" s="1">
        <f>SUM('石巻第１:石巻第２'!AF16)</f>
        <v>431.2209</v>
      </c>
      <c r="AG16" s="1">
        <f>SUM('石巻第１:石巻第２'!AG16)</f>
        <v>109472.543</v>
      </c>
      <c r="AH16" s="1">
        <f>SUM('石巻第１:石巻第２'!AH16)</f>
        <v>187</v>
      </c>
      <c r="AI16" s="1">
        <f>SUM('石巻第１:石巻第２'!AI16)</f>
        <v>454.6924</v>
      </c>
      <c r="AJ16" s="1">
        <f>SUM('石巻第１:石巻第２'!AJ16)</f>
        <v>123924.811</v>
      </c>
      <c r="AK16" s="1">
        <f>SUM('石巻第１:石巻第２'!AK16)</f>
        <v>189</v>
      </c>
      <c r="AL16" s="1">
        <f>SUM('石巻第１:石巻第２'!AL16)</f>
        <v>346.879</v>
      </c>
      <c r="AM16" s="1">
        <f>SUM('石巻第１:石巻第２'!AM16)</f>
        <v>135578.984</v>
      </c>
      <c r="AN16" s="1">
        <f>SUM('石巻第１:石巻第２'!AN16)</f>
        <v>1740</v>
      </c>
      <c r="AO16" s="1">
        <f>SUM('石巻第１:石巻第２'!AO16)</f>
        <v>5411.2983</v>
      </c>
      <c r="AP16" s="1">
        <f>SUM('石巻第１:石巻第２'!AP16)</f>
        <v>1102607.3199999998</v>
      </c>
      <c r="AQ16" s="423" t="s">
        <v>23</v>
      </c>
      <c r="AR16" s="488" t="s">
        <v>32</v>
      </c>
      <c r="AS16" s="49"/>
      <c r="AT16" s="24"/>
    </row>
    <row r="17" spans="1:46" ht="21.75" customHeight="1">
      <c r="A17" s="50" t="s">
        <v>27</v>
      </c>
      <c r="B17" s="489"/>
      <c r="C17" s="74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52" t="s">
        <v>24</v>
      </c>
      <c r="AR17" s="489"/>
      <c r="AS17" s="49" t="s">
        <v>27</v>
      </c>
      <c r="AT17" s="24"/>
    </row>
    <row r="18" spans="1:46" ht="21.75" customHeight="1">
      <c r="A18" s="50"/>
      <c r="B18" s="488" t="s">
        <v>33</v>
      </c>
      <c r="C18" s="73" t="s">
        <v>23</v>
      </c>
      <c r="D18" s="1"/>
      <c r="E18" s="1"/>
      <c r="F18" s="1"/>
      <c r="G18" s="1"/>
      <c r="H18" s="1"/>
      <c r="I18" s="1"/>
      <c r="J18" s="1">
        <f>SUM('石巻第１:石巻第２'!J18)</f>
        <v>18</v>
      </c>
      <c r="K18" s="1">
        <f>SUM('石巻第１:石巻第２'!K18)</f>
        <v>61.7593</v>
      </c>
      <c r="L18" s="1">
        <f>SUM('石巻第１:石巻第２'!L18)</f>
        <v>11118.291</v>
      </c>
      <c r="M18" s="1">
        <f>SUM('石巻第１:石巻第２'!M18)</f>
        <v>15</v>
      </c>
      <c r="N18" s="1">
        <f>SUM('石巻第１:石巻第２'!N18)</f>
        <v>24.0284</v>
      </c>
      <c r="O18" s="1">
        <f>SUM('石巻第１:石巻第２'!O18)</f>
        <v>5784.876</v>
      </c>
      <c r="P18" s="1">
        <f>SUM('石巻第１:石巻第２'!P18)</f>
        <v>16</v>
      </c>
      <c r="Q18" s="1">
        <f>SUM('石巻第１:石巻第２'!Q18)</f>
        <v>47.1048</v>
      </c>
      <c r="R18" s="1">
        <f>SUM('石巻第１:石巻第２'!R18)</f>
        <v>5506.65</v>
      </c>
      <c r="S18" s="1">
        <f>SUM('石巻第１:石巻第２'!S18)</f>
        <v>25</v>
      </c>
      <c r="T18" s="1">
        <f>SUM('石巻第１:石巻第２'!T18)</f>
        <v>36.5358</v>
      </c>
      <c r="U18" s="1">
        <f>SUM('石巻第１:石巻第２'!U18)</f>
        <v>5998.89</v>
      </c>
      <c r="V18" s="1">
        <f>SUM('石巻第１:石巻第２'!V18)</f>
        <v>35</v>
      </c>
      <c r="W18" s="1">
        <f>SUM('石巻第１:石巻第２'!W18)</f>
        <v>85.3298</v>
      </c>
      <c r="X18" s="6">
        <f>SUM('石巻第１:石巻第２'!X18)</f>
        <v>24713.425</v>
      </c>
      <c r="Y18" s="1">
        <f>SUM('石巻第１:石巻第２'!Y18)</f>
        <v>69</v>
      </c>
      <c r="Z18" s="1">
        <f>SUM('石巻第１:石巻第２'!Z18)</f>
        <v>131.5894</v>
      </c>
      <c r="AA18" s="1">
        <f>SUM('石巻第１:石巻第２'!AA18)</f>
        <v>52920.041</v>
      </c>
      <c r="AB18" s="1">
        <f>SUM('石巻第１:石巻第２'!AB18)</f>
        <v>32</v>
      </c>
      <c r="AC18" s="1">
        <f>SUM('石巻第１:石巻第２'!AC18)</f>
        <v>51.073</v>
      </c>
      <c r="AD18" s="1">
        <f>SUM('石巻第１:石巻第２'!AD18)</f>
        <v>20592.456</v>
      </c>
      <c r="AE18" s="1">
        <f>SUM('石巻第１:石巻第２'!AE18)</f>
        <v>30</v>
      </c>
      <c r="AF18" s="1">
        <f>SUM('石巻第１:石巻第２'!AF18)</f>
        <v>56.9389</v>
      </c>
      <c r="AG18" s="1">
        <f>SUM('石巻第１:石巻第２'!AG18)</f>
        <v>15936.715</v>
      </c>
      <c r="AH18" s="1">
        <f>SUM('石巻第１:石巻第２'!AH18)</f>
        <v>41</v>
      </c>
      <c r="AI18" s="1">
        <f>SUM('石巻第１:石巻第２'!AI18)</f>
        <v>68.4474</v>
      </c>
      <c r="AJ18" s="1">
        <f>SUM('石巻第１:石巻第２'!AJ18)</f>
        <v>20614.511</v>
      </c>
      <c r="AK18" s="1">
        <f>SUM('石巻第１:石巻第２'!AK18)</f>
        <v>59</v>
      </c>
      <c r="AL18" s="1">
        <f>SUM('石巻第１:石巻第２'!AL18)</f>
        <v>98.4398</v>
      </c>
      <c r="AM18" s="1">
        <f>SUM('石巻第１:石巻第２'!AM18)</f>
        <v>38140.981</v>
      </c>
      <c r="AN18" s="1">
        <f>SUM('石巻第１:石巻第２'!AN18)</f>
        <v>340</v>
      </c>
      <c r="AO18" s="1">
        <f>SUM('石巻第１:石巻第２'!AO18)</f>
        <v>661.2466</v>
      </c>
      <c r="AP18" s="1">
        <f>SUM('石巻第１:石巻第２'!AP18)</f>
        <v>201326.83599999998</v>
      </c>
      <c r="AQ18" s="48" t="s">
        <v>23</v>
      </c>
      <c r="AR18" s="488" t="s">
        <v>33</v>
      </c>
      <c r="AS18" s="49"/>
      <c r="AT18" s="24"/>
    </row>
    <row r="19" spans="1:46" ht="21.75" customHeight="1">
      <c r="A19" s="54"/>
      <c r="B19" s="489"/>
      <c r="C19" s="74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424" t="s">
        <v>24</v>
      </c>
      <c r="AR19" s="489"/>
      <c r="AS19" s="56"/>
      <c r="AT19" s="24"/>
    </row>
    <row r="20" spans="1:46" ht="21.75" customHeight="1">
      <c r="A20" s="50" t="s">
        <v>34</v>
      </c>
      <c r="B20" s="488" t="s">
        <v>35</v>
      </c>
      <c r="C20" s="73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>
        <f>SUM('石巻第１:石巻第２'!AE20)</f>
        <v>1</v>
      </c>
      <c r="AF20" s="1">
        <f>SUM('石巻第１:石巻第２'!AF20)</f>
        <v>43.38</v>
      </c>
      <c r="AG20" s="1">
        <f>SUM('石巻第１:石巻第２'!AG20)</f>
        <v>7062.42</v>
      </c>
      <c r="AH20" s="1">
        <f>SUM('石巻第１:石巻第２'!AH20)</f>
        <v>2</v>
      </c>
      <c r="AI20" s="1">
        <f>SUM('石巻第１:石巻第２'!AI20)</f>
        <v>124.398</v>
      </c>
      <c r="AJ20" s="1">
        <f>SUM('石巻第１:石巻第２'!AJ20)</f>
        <v>11902.676</v>
      </c>
      <c r="AK20" s="1"/>
      <c r="AL20" s="1"/>
      <c r="AM20" s="1"/>
      <c r="AN20" s="1">
        <f>SUM('石巻第１:石巻第２'!AN20)</f>
        <v>3</v>
      </c>
      <c r="AO20" s="1">
        <f>SUM('石巻第１:石巻第２'!AO20)</f>
        <v>167.778</v>
      </c>
      <c r="AP20" s="1">
        <f>SUM('石巻第１:石巻第２'!AP20)</f>
        <v>18965.095999999998</v>
      </c>
      <c r="AQ20" s="423" t="s">
        <v>23</v>
      </c>
      <c r="AR20" s="488" t="s">
        <v>35</v>
      </c>
      <c r="AS20" s="49" t="s">
        <v>34</v>
      </c>
      <c r="AT20" s="24"/>
    </row>
    <row r="21" spans="1:46" ht="21.75" customHeight="1">
      <c r="A21" s="50" t="s">
        <v>25</v>
      </c>
      <c r="B21" s="489"/>
      <c r="C21" s="74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52" t="s">
        <v>24</v>
      </c>
      <c r="AR21" s="489"/>
      <c r="AS21" s="49" t="s">
        <v>25</v>
      </c>
      <c r="AT21" s="24"/>
    </row>
    <row r="22" spans="1:46" ht="21.75" customHeight="1">
      <c r="A22" s="50" t="s">
        <v>27</v>
      </c>
      <c r="B22" s="488" t="s">
        <v>36</v>
      </c>
      <c r="C22" s="73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>
        <f>SUM('石巻第１:石巻第２'!M22)</f>
        <v>364</v>
      </c>
      <c r="N22" s="1">
        <f>SUM('石巻第１:石巻第２'!N22)</f>
        <v>528.131</v>
      </c>
      <c r="O22" s="1">
        <f>SUM('石巻第１:石巻第２'!O22)</f>
        <v>175864.565</v>
      </c>
      <c r="P22" s="1">
        <f>SUM('石巻第１:石巻第２'!P22)</f>
        <v>462</v>
      </c>
      <c r="Q22" s="1">
        <f>SUM('石巻第１:石巻第２'!Q22)</f>
        <v>1152.989</v>
      </c>
      <c r="R22" s="1">
        <f>SUM('石巻第１:石巻第２'!R22)</f>
        <v>110756.899</v>
      </c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>SUM('石巻第１:石巻第２'!AN22)</f>
        <v>826</v>
      </c>
      <c r="AO22" s="1">
        <f>SUM('石巻第１:石巻第２'!AO22)</f>
        <v>1681.12</v>
      </c>
      <c r="AP22" s="1">
        <f>SUM('石巻第１:石巻第２'!AP22)</f>
        <v>286621.46400000004</v>
      </c>
      <c r="AQ22" s="48" t="s">
        <v>23</v>
      </c>
      <c r="AR22" s="488" t="s">
        <v>36</v>
      </c>
      <c r="AS22" s="49" t="s">
        <v>27</v>
      </c>
      <c r="AT22" s="24"/>
    </row>
    <row r="23" spans="1:46" ht="21.75" customHeight="1">
      <c r="A23" s="54"/>
      <c r="B23" s="489"/>
      <c r="C23" s="74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>
        <f>SUM('石巻第１:石巻第２'!M23)</f>
        <v>1</v>
      </c>
      <c r="N23" s="2">
        <f>SUM('石巻第１:石巻第２'!N23)</f>
        <v>0.452</v>
      </c>
      <c r="O23" s="2">
        <f>SUM('石巻第１:石巻第２'!O23)</f>
        <v>52.206</v>
      </c>
      <c r="P23" s="2">
        <f>SUM('石巻第１:石巻第２'!P23)</f>
        <v>1</v>
      </c>
      <c r="Q23" s="2">
        <f>SUM('石巻第１:石巻第２'!Q23)</f>
        <v>1.612</v>
      </c>
      <c r="R23" s="2">
        <f>SUM('石巻第１:石巻第２'!R23)</f>
        <v>55.856</v>
      </c>
      <c r="S23" s="2"/>
      <c r="T23" s="2"/>
      <c r="U23" s="2"/>
      <c r="V23" s="2"/>
      <c r="W23" s="2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>SUM('石巻第１:石巻第２'!AN23)</f>
        <v>2</v>
      </c>
      <c r="AO23" s="2">
        <f>SUM('石巻第１:石巻第２'!AO23)</f>
        <v>2.064</v>
      </c>
      <c r="AP23" s="2">
        <f>SUM('石巻第１:石巻第２'!AP23)</f>
        <v>108.06200000000001</v>
      </c>
      <c r="AQ23" s="424" t="s">
        <v>24</v>
      </c>
      <c r="AR23" s="489"/>
      <c r="AS23" s="56"/>
      <c r="AT23" s="24"/>
    </row>
    <row r="24" spans="1:46" ht="21.75" customHeight="1">
      <c r="A24" s="50"/>
      <c r="B24" s="488" t="s">
        <v>37</v>
      </c>
      <c r="C24" s="73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423" t="s">
        <v>23</v>
      </c>
      <c r="AR24" s="488" t="s">
        <v>37</v>
      </c>
      <c r="AS24" s="49"/>
      <c r="AT24" s="24"/>
    </row>
    <row r="25" spans="1:46" ht="21.75" customHeight="1">
      <c r="A25" s="50" t="s">
        <v>38</v>
      </c>
      <c r="B25" s="489"/>
      <c r="C25" s="74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52" t="s">
        <v>24</v>
      </c>
      <c r="AR25" s="489"/>
      <c r="AS25" s="49" t="s">
        <v>38</v>
      </c>
      <c r="AT25" s="24"/>
    </row>
    <row r="26" spans="1:46" ht="21.75" customHeight="1">
      <c r="A26" s="50"/>
      <c r="B26" s="488" t="s">
        <v>39</v>
      </c>
      <c r="C26" s="73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48" t="s">
        <v>23</v>
      </c>
      <c r="AR26" s="488" t="s">
        <v>39</v>
      </c>
      <c r="AS26" s="49"/>
      <c r="AT26" s="24"/>
    </row>
    <row r="27" spans="1:46" ht="21.75" customHeight="1">
      <c r="A27" s="50" t="s">
        <v>25</v>
      </c>
      <c r="B27" s="489"/>
      <c r="C27" s="74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422" t="s">
        <v>24</v>
      </c>
      <c r="AR27" s="489"/>
      <c r="AS27" s="49" t="s">
        <v>25</v>
      </c>
      <c r="AT27" s="24"/>
    </row>
    <row r="28" spans="1:46" ht="21.75" customHeight="1">
      <c r="A28" s="50"/>
      <c r="B28" s="488" t="s">
        <v>40</v>
      </c>
      <c r="C28" s="73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23" t="s">
        <v>23</v>
      </c>
      <c r="AR28" s="488" t="s">
        <v>40</v>
      </c>
      <c r="AS28" s="49"/>
      <c r="AT28" s="24"/>
    </row>
    <row r="29" spans="1:46" ht="21.75" customHeight="1">
      <c r="A29" s="50" t="s">
        <v>27</v>
      </c>
      <c r="B29" s="489"/>
      <c r="C29" s="74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52" t="s">
        <v>24</v>
      </c>
      <c r="AR29" s="489"/>
      <c r="AS29" s="49" t="s">
        <v>27</v>
      </c>
      <c r="AT29" s="24"/>
    </row>
    <row r="30" spans="1:46" ht="21.75" customHeight="1">
      <c r="A30" s="50"/>
      <c r="B30" s="488" t="s">
        <v>41</v>
      </c>
      <c r="C30" s="73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6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48" t="s">
        <v>23</v>
      </c>
      <c r="AR30" s="488" t="s">
        <v>41</v>
      </c>
      <c r="AS30" s="57"/>
      <c r="AT30" s="24"/>
    </row>
    <row r="31" spans="1:46" ht="21.75" customHeight="1">
      <c r="A31" s="54"/>
      <c r="B31" s="489"/>
      <c r="C31" s="74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424" t="s">
        <v>24</v>
      </c>
      <c r="AR31" s="489"/>
      <c r="AS31" s="56"/>
      <c r="AT31" s="24"/>
    </row>
    <row r="32" spans="1:46" ht="21.75" customHeight="1">
      <c r="A32" s="50" t="s">
        <v>42</v>
      </c>
      <c r="B32" s="488" t="s">
        <v>43</v>
      </c>
      <c r="C32" s="73" t="s">
        <v>23</v>
      </c>
      <c r="D32" s="1">
        <f>SUM('石巻第１:石巻第２'!D32)</f>
        <v>50</v>
      </c>
      <c r="E32" s="1">
        <f>SUM('石巻第１:石巻第２'!E32)</f>
        <v>526.5907</v>
      </c>
      <c r="F32" s="1">
        <f>SUM('石巻第１:石巻第２'!F32)</f>
        <v>47248.768</v>
      </c>
      <c r="G32" s="1">
        <f>SUM('石巻第１:石巻第２'!G32)</f>
        <v>38</v>
      </c>
      <c r="H32" s="1">
        <f>SUM('石巻第１:石巻第２'!H32)</f>
        <v>134.3534</v>
      </c>
      <c r="I32" s="1">
        <f>SUM('石巻第１:石巻第２'!I32)</f>
        <v>11972.263</v>
      </c>
      <c r="J32" s="1">
        <f>SUM('石巻第１:石巻第２'!J32)</f>
        <v>45</v>
      </c>
      <c r="K32" s="1">
        <f>SUM('石巻第１:石巻第２'!K32)</f>
        <v>115.3148</v>
      </c>
      <c r="L32" s="1">
        <f>SUM('石巻第１:石巻第２'!L32)</f>
        <v>13744.205</v>
      </c>
      <c r="M32" s="1">
        <f>SUM('石巻第１:石巻第２'!M32)</f>
        <v>82</v>
      </c>
      <c r="N32" s="1">
        <f>SUM('石巻第１:石巻第２'!N32)</f>
        <v>59.725</v>
      </c>
      <c r="O32" s="1">
        <f>SUM('石巻第１:石巻第２'!O32)</f>
        <v>19302.287</v>
      </c>
      <c r="P32" s="1">
        <f>SUM('石巻第１:石巻第２'!P32)</f>
        <v>145</v>
      </c>
      <c r="Q32" s="1">
        <f>SUM('石巻第１:石巻第２'!Q32)</f>
        <v>2371.3156</v>
      </c>
      <c r="R32" s="1">
        <f>SUM('石巻第１:石巻第２'!R32)</f>
        <v>258124.395</v>
      </c>
      <c r="S32" s="1">
        <f>SUM('石巻第１:石巻第２'!S32)</f>
        <v>143</v>
      </c>
      <c r="T32" s="1">
        <f>SUM('石巻第１:石巻第２'!T32)</f>
        <v>2053.9364</v>
      </c>
      <c r="U32" s="1">
        <f>SUM('石巻第１:石巻第２'!U32)</f>
        <v>242627.546</v>
      </c>
      <c r="V32" s="1">
        <f>SUM('石巻第１:石巻第２'!V32)</f>
        <v>168</v>
      </c>
      <c r="W32" s="1">
        <f>SUM('石巻第１:石巻第２'!W32)</f>
        <v>1785.3778</v>
      </c>
      <c r="X32" s="6">
        <f>SUM('石巻第１:石巻第２'!X32)</f>
        <v>243929.372</v>
      </c>
      <c r="Y32" s="1">
        <f>SUM('石巻第１:石巻第２'!Y32)</f>
        <v>170</v>
      </c>
      <c r="Z32" s="1">
        <f>SUM('石巻第１:石巻第２'!Z32)</f>
        <v>1588.8648</v>
      </c>
      <c r="AA32" s="1">
        <f>SUM('石巻第１:石巻第２'!AA32)</f>
        <v>236929.018</v>
      </c>
      <c r="AB32" s="1">
        <f>SUM('石巻第１:石巻第２'!AB32)</f>
        <v>138</v>
      </c>
      <c r="AC32" s="1">
        <f>SUM('石巻第１:石巻第２'!AC32)</f>
        <v>656.9316</v>
      </c>
      <c r="AD32" s="1">
        <f>SUM('石巻第１:石巻第２'!AD32)</f>
        <v>116559.607</v>
      </c>
      <c r="AE32" s="1">
        <f>SUM('石巻第１:石巻第２'!AE32)</f>
        <v>135</v>
      </c>
      <c r="AF32" s="1">
        <f>SUM('石巻第１:石巻第２'!AF32)</f>
        <v>558.1316</v>
      </c>
      <c r="AG32" s="1">
        <f>SUM('石巻第１:石巻第２'!AG32)</f>
        <v>128406.663</v>
      </c>
      <c r="AH32" s="1">
        <f>SUM('石巻第１:石巻第２'!AH32)</f>
        <v>156</v>
      </c>
      <c r="AI32" s="1">
        <f>SUM('石巻第１:石巻第２'!AI32)</f>
        <v>1038.9238</v>
      </c>
      <c r="AJ32" s="1">
        <f>SUM('石巻第１:石巻第２'!AJ32)</f>
        <v>154572.178</v>
      </c>
      <c r="AK32" s="1">
        <f>SUM('石巻第１:石巻第２'!AK32)</f>
        <v>119</v>
      </c>
      <c r="AL32" s="1">
        <f>SUM('石巻第１:石巻第２'!AL32)</f>
        <v>790.5384</v>
      </c>
      <c r="AM32" s="1">
        <f>SUM('石巻第１:石巻第２'!AM32)</f>
        <v>63397.342</v>
      </c>
      <c r="AN32" s="1">
        <f>SUM('石巻第１:石巻第２'!AN32)</f>
        <v>1389</v>
      </c>
      <c r="AO32" s="1">
        <f>SUM('石巻第１:石巻第２'!AO32)</f>
        <v>11680.0039</v>
      </c>
      <c r="AP32" s="1">
        <f>SUM('石巻第１:石巻第２'!AP32)</f>
        <v>1536813.6439999999</v>
      </c>
      <c r="AQ32" s="423" t="s">
        <v>23</v>
      </c>
      <c r="AR32" s="488" t="s">
        <v>43</v>
      </c>
      <c r="AS32" s="49" t="s">
        <v>42</v>
      </c>
      <c r="AT32" s="24"/>
    </row>
    <row r="33" spans="1:46" ht="21.75" customHeight="1">
      <c r="A33" s="50" t="s">
        <v>44</v>
      </c>
      <c r="B33" s="489"/>
      <c r="C33" s="74" t="s">
        <v>24</v>
      </c>
      <c r="D33" s="2">
        <f>SUM('石巻第１:石巻第２'!D33)</f>
        <v>11</v>
      </c>
      <c r="E33" s="2">
        <f>SUM('石巻第１:石巻第２'!E33)</f>
        <v>168.6308</v>
      </c>
      <c r="F33" s="2">
        <f>SUM('石巻第１:石巻第２'!F33)</f>
        <v>12017.284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f>SUM('石巻第１:石巻第２'!AN33)</f>
        <v>11</v>
      </c>
      <c r="AO33" s="2">
        <f>SUM('石巻第１:石巻第２'!AO33)</f>
        <v>168.6308</v>
      </c>
      <c r="AP33" s="2">
        <f>SUM('石巻第１:石巻第２'!AP33)</f>
        <v>12017.284</v>
      </c>
      <c r="AQ33" s="52" t="s">
        <v>24</v>
      </c>
      <c r="AR33" s="489"/>
      <c r="AS33" s="49" t="s">
        <v>44</v>
      </c>
      <c r="AT33" s="24"/>
    </row>
    <row r="34" spans="1:46" ht="21.75" customHeight="1">
      <c r="A34" s="50" t="s">
        <v>25</v>
      </c>
      <c r="B34" s="488" t="s">
        <v>45</v>
      </c>
      <c r="C34" s="73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6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48" t="s">
        <v>23</v>
      </c>
      <c r="AR34" s="488" t="s">
        <v>45</v>
      </c>
      <c r="AS34" s="49" t="s">
        <v>25</v>
      </c>
      <c r="AT34" s="24"/>
    </row>
    <row r="35" spans="1:46" ht="21.75" customHeight="1">
      <c r="A35" s="54" t="s">
        <v>27</v>
      </c>
      <c r="B35" s="489"/>
      <c r="C35" s="74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424" t="s">
        <v>24</v>
      </c>
      <c r="AR35" s="489"/>
      <c r="AS35" s="56" t="s">
        <v>27</v>
      </c>
      <c r="AT35" s="24"/>
    </row>
    <row r="36" spans="1:46" ht="21.75" customHeight="1">
      <c r="A36" s="50" t="s">
        <v>46</v>
      </c>
      <c r="B36" s="488" t="s">
        <v>47</v>
      </c>
      <c r="C36" s="73" t="s">
        <v>23</v>
      </c>
      <c r="D36" s="1"/>
      <c r="E36" s="1"/>
      <c r="F36" s="1"/>
      <c r="G36" s="1">
        <f>SUM('石巻第１:石巻第２'!G36)</f>
        <v>3</v>
      </c>
      <c r="H36" s="1">
        <f>SUM('石巻第１:石巻第２'!H36)</f>
        <v>9.863</v>
      </c>
      <c r="I36" s="1">
        <f>SUM('石巻第１:石巻第２'!I36)</f>
        <v>748.871</v>
      </c>
      <c r="J36" s="1">
        <f>SUM('石巻第１:石巻第２'!J36)</f>
        <v>210</v>
      </c>
      <c r="K36" s="1">
        <f>SUM('石巻第１:石巻第２'!K36)</f>
        <v>452.245</v>
      </c>
      <c r="L36" s="80">
        <f>SUM('石巻第１:石巻第２'!L36)</f>
        <v>36769.402</v>
      </c>
      <c r="M36" s="79">
        <f>SUM('石巻第１:石巻第２'!M36)</f>
        <v>237</v>
      </c>
      <c r="N36" s="1">
        <f>SUM('石巻第１:石巻第２'!N36)</f>
        <v>463.336</v>
      </c>
      <c r="O36" s="1">
        <f>SUM('石巻第１:石巻第２'!O36)</f>
        <v>39268.123</v>
      </c>
      <c r="P36" s="1">
        <f>SUM('石巻第１:石巻第２'!P36)</f>
        <v>10</v>
      </c>
      <c r="Q36" s="1">
        <f>SUM('石巻第１:石巻第２'!Q36)</f>
        <v>9.715</v>
      </c>
      <c r="R36" s="1">
        <f>SUM('石巻第１:石巻第２'!R36)</f>
        <v>855.621</v>
      </c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>SUM('石巻第１:石巻第２'!AN36)</f>
        <v>460</v>
      </c>
      <c r="AO36" s="1">
        <f>SUM('石巻第１:石巻第２'!AO36)</f>
        <v>935.159</v>
      </c>
      <c r="AP36" s="1">
        <f>SUM('石巻第１:石巻第２'!AP36)</f>
        <v>77642.017</v>
      </c>
      <c r="AQ36" s="423" t="s">
        <v>23</v>
      </c>
      <c r="AR36" s="488" t="s">
        <v>47</v>
      </c>
      <c r="AS36" s="49" t="s">
        <v>46</v>
      </c>
      <c r="AT36" s="24"/>
    </row>
    <row r="37" spans="1:46" ht="21.75" customHeight="1">
      <c r="A37" s="50" t="s">
        <v>25</v>
      </c>
      <c r="B37" s="489"/>
      <c r="C37" s="74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52" t="s">
        <v>24</v>
      </c>
      <c r="AR37" s="489"/>
      <c r="AS37" s="49" t="s">
        <v>25</v>
      </c>
      <c r="AT37" s="24"/>
    </row>
    <row r="38" spans="1:46" ht="21.75" customHeight="1">
      <c r="A38" s="50" t="s">
        <v>27</v>
      </c>
      <c r="B38" s="488" t="s">
        <v>48</v>
      </c>
      <c r="C38" s="73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48" t="s">
        <v>23</v>
      </c>
      <c r="AR38" s="488" t="s">
        <v>48</v>
      </c>
      <c r="AS38" s="49" t="s">
        <v>27</v>
      </c>
      <c r="AT38" s="24"/>
    </row>
    <row r="39" spans="1:46" ht="21.75" customHeight="1">
      <c r="A39" s="54" t="s">
        <v>49</v>
      </c>
      <c r="B39" s="489"/>
      <c r="C39" s="74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424" t="s">
        <v>24</v>
      </c>
      <c r="AR39" s="489"/>
      <c r="AS39" s="56" t="s">
        <v>49</v>
      </c>
      <c r="AT39" s="24"/>
    </row>
    <row r="40" spans="1:46" ht="21.75" customHeight="1">
      <c r="A40" s="50"/>
      <c r="B40" s="488" t="s">
        <v>50</v>
      </c>
      <c r="C40" s="73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423" t="s">
        <v>23</v>
      </c>
      <c r="AR40" s="488" t="s">
        <v>50</v>
      </c>
      <c r="AS40" s="49"/>
      <c r="AT40" s="24"/>
    </row>
    <row r="41" spans="1:46" ht="21.75" customHeight="1">
      <c r="A41" s="50" t="s">
        <v>51</v>
      </c>
      <c r="B41" s="489"/>
      <c r="C41" s="74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52" t="s">
        <v>24</v>
      </c>
      <c r="AR41" s="489"/>
      <c r="AS41" s="49" t="s">
        <v>51</v>
      </c>
      <c r="AT41" s="24"/>
    </row>
    <row r="42" spans="1:46" ht="21.75" customHeight="1">
      <c r="A42" s="50"/>
      <c r="B42" s="488" t="s">
        <v>52</v>
      </c>
      <c r="C42" s="73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48" t="s">
        <v>23</v>
      </c>
      <c r="AR42" s="488" t="s">
        <v>52</v>
      </c>
      <c r="AS42" s="49"/>
      <c r="AT42" s="24"/>
    </row>
    <row r="43" spans="1:46" ht="21.75" customHeight="1">
      <c r="A43" s="50" t="s">
        <v>53</v>
      </c>
      <c r="B43" s="489"/>
      <c r="C43" s="74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25" t="s">
        <v>24</v>
      </c>
      <c r="AR43" s="489"/>
      <c r="AS43" s="49" t="s">
        <v>53</v>
      </c>
      <c r="AT43" s="24"/>
    </row>
    <row r="44" spans="1:46" ht="21.75" customHeight="1">
      <c r="A44" s="50"/>
      <c r="B44" s="488" t="s">
        <v>54</v>
      </c>
      <c r="C44" s="73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426" t="s">
        <v>23</v>
      </c>
      <c r="AR44" s="488" t="s">
        <v>54</v>
      </c>
      <c r="AS44" s="49"/>
      <c r="AT44" s="24"/>
    </row>
    <row r="45" spans="1:46" ht="21.75" customHeight="1">
      <c r="A45" s="50" t="s">
        <v>27</v>
      </c>
      <c r="B45" s="489"/>
      <c r="C45" s="74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52" t="s">
        <v>24</v>
      </c>
      <c r="AR45" s="489"/>
      <c r="AS45" s="59" t="s">
        <v>27</v>
      </c>
      <c r="AT45" s="24"/>
    </row>
    <row r="46" spans="1:46" ht="21.75" customHeight="1">
      <c r="A46" s="50"/>
      <c r="B46" s="488" t="s">
        <v>55</v>
      </c>
      <c r="C46" s="73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48" t="s">
        <v>23</v>
      </c>
      <c r="AR46" s="488" t="s">
        <v>55</v>
      </c>
      <c r="AS46" s="59"/>
      <c r="AT46" s="24"/>
    </row>
    <row r="47" spans="1:46" ht="21.75" customHeight="1">
      <c r="A47" s="54"/>
      <c r="B47" s="489"/>
      <c r="C47" s="74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424" t="s">
        <v>24</v>
      </c>
      <c r="AR47" s="489"/>
      <c r="AS47" s="60"/>
      <c r="AT47" s="24"/>
    </row>
    <row r="48" spans="1:46" ht="21.75" customHeight="1">
      <c r="A48" s="50"/>
      <c r="B48" s="488" t="s">
        <v>56</v>
      </c>
      <c r="C48" s="73" t="s">
        <v>23</v>
      </c>
      <c r="D48" s="1">
        <f>SUM('石巻第１:石巻第２'!D48)</f>
        <v>1</v>
      </c>
      <c r="E48" s="1">
        <f>SUM('石巻第１:石巻第２'!E48)</f>
        <v>0.52</v>
      </c>
      <c r="F48" s="1">
        <f>SUM('石巻第１:石巻第２'!F48)</f>
        <v>219.555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f>SUM('石巻第１:石巻第２'!V48)</f>
        <v>23</v>
      </c>
      <c r="W48" s="1">
        <f>SUM('石巻第１:石巻第２'!W48)</f>
        <v>3.801</v>
      </c>
      <c r="X48" s="6">
        <f>SUM('石巻第１:石巻第２'!X48)</f>
        <v>1793.169</v>
      </c>
      <c r="Y48" s="1">
        <f>SUM('石巻第１:石巻第２'!Y48)</f>
        <v>81</v>
      </c>
      <c r="Z48" s="1">
        <f>SUM('石巻第１:石巻第２'!Z48)</f>
        <v>28.944</v>
      </c>
      <c r="AA48" s="1">
        <f>SUM('石巻第１:石巻第２'!AA48)</f>
        <v>11245.159</v>
      </c>
      <c r="AB48" s="1">
        <f>SUM('石巻第１:石巻第２'!AB48)</f>
        <v>47</v>
      </c>
      <c r="AC48" s="1">
        <f>SUM('石巻第１:石巻第２'!AC48)</f>
        <v>30.028</v>
      </c>
      <c r="AD48" s="1">
        <f>SUM('石巻第１:石巻第２'!AD48)</f>
        <v>7823.69</v>
      </c>
      <c r="AE48" s="1">
        <f>SUM('石巻第１:石巻第２'!AE48)</f>
        <v>16</v>
      </c>
      <c r="AF48" s="1">
        <f>SUM('石巻第１:石巻第２'!AF48)</f>
        <v>5.117</v>
      </c>
      <c r="AG48" s="1">
        <f>SUM('石巻第１:石巻第２'!AG48)</f>
        <v>2111.834</v>
      </c>
      <c r="AH48" s="1">
        <f>SUM('石巻第１:石巻第２'!AH48)</f>
        <v>9</v>
      </c>
      <c r="AI48" s="1">
        <f>SUM('石巻第１:石巻第２'!AI48)</f>
        <v>4.662</v>
      </c>
      <c r="AJ48" s="1">
        <f>SUM('石巻第１:石巻第２'!AJ48)</f>
        <v>1763.801</v>
      </c>
      <c r="AK48" s="1">
        <f>SUM('石巻第１:石巻第２'!AK48)</f>
        <v>9</v>
      </c>
      <c r="AL48" s="1">
        <f>SUM('石巻第１:石巻第２'!AL48)</f>
        <v>2.435</v>
      </c>
      <c r="AM48" s="1">
        <f>SUM('石巻第１:石巻第２'!AM48)</f>
        <v>1188.18</v>
      </c>
      <c r="AN48" s="1">
        <f>SUM('石巻第１:石巻第２'!AN48)</f>
        <v>186</v>
      </c>
      <c r="AO48" s="1">
        <f>SUM('石巻第１:石巻第２'!AO48)</f>
        <v>75.507</v>
      </c>
      <c r="AP48" s="1">
        <f>SUM('石巻第１:石巻第２'!AP48)</f>
        <v>26145.388</v>
      </c>
      <c r="AQ48" s="423" t="s">
        <v>23</v>
      </c>
      <c r="AR48" s="488" t="s">
        <v>56</v>
      </c>
      <c r="AS48" s="59"/>
      <c r="AT48" s="24"/>
    </row>
    <row r="49" spans="1:46" ht="21.75" customHeight="1">
      <c r="A49" s="50" t="s">
        <v>57</v>
      </c>
      <c r="B49" s="489"/>
      <c r="C49" s="74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52" t="s">
        <v>24</v>
      </c>
      <c r="AR49" s="489"/>
      <c r="AS49" s="59" t="s">
        <v>57</v>
      </c>
      <c r="AT49" s="24"/>
    </row>
    <row r="50" spans="1:46" ht="21.75" customHeight="1">
      <c r="A50" s="50"/>
      <c r="B50" s="488" t="s">
        <v>58</v>
      </c>
      <c r="C50" s="73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48" t="s">
        <v>23</v>
      </c>
      <c r="AR50" s="488" t="s">
        <v>58</v>
      </c>
      <c r="AS50" s="57"/>
      <c r="AT50" s="24"/>
    </row>
    <row r="51" spans="1:46" ht="21.75" customHeight="1">
      <c r="A51" s="50"/>
      <c r="B51" s="489"/>
      <c r="C51" s="74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422" t="s">
        <v>24</v>
      </c>
      <c r="AR51" s="489"/>
      <c r="AS51" s="59"/>
      <c r="AT51" s="24"/>
    </row>
    <row r="52" spans="1:46" ht="21.75" customHeight="1">
      <c r="A52" s="50"/>
      <c r="B52" s="488" t="s">
        <v>59</v>
      </c>
      <c r="C52" s="73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423" t="s">
        <v>23</v>
      </c>
      <c r="AR52" s="488" t="s">
        <v>59</v>
      </c>
      <c r="AS52" s="59"/>
      <c r="AT52" s="24"/>
    </row>
    <row r="53" spans="1:46" ht="21.75" customHeight="1">
      <c r="A53" s="50" t="s">
        <v>27</v>
      </c>
      <c r="B53" s="489"/>
      <c r="C53" s="74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/>
      <c r="Y53" s="2"/>
      <c r="Z53" s="2"/>
      <c r="AA53" s="2"/>
      <c r="AB53" s="2">
        <f>SUM('石巻第１:石巻第２'!AB53)</f>
        <v>1</v>
      </c>
      <c r="AC53" s="2">
        <f>SUM('石巻第１:石巻第２'!AC53)</f>
        <v>8.928</v>
      </c>
      <c r="AD53" s="2">
        <f>SUM('石巻第１:石巻第２'!AD53)</f>
        <v>1587.222</v>
      </c>
      <c r="AE53" s="2"/>
      <c r="AF53" s="2"/>
      <c r="AG53" s="2"/>
      <c r="AH53" s="2"/>
      <c r="AI53" s="2"/>
      <c r="AJ53" s="2"/>
      <c r="AK53" s="2"/>
      <c r="AL53" s="2"/>
      <c r="AM53" s="2"/>
      <c r="AN53" s="2">
        <f>SUM('石巻第１:石巻第２'!AN53)</f>
        <v>1</v>
      </c>
      <c r="AO53" s="2">
        <f>SUM('石巻第１:石巻第２'!AO53)</f>
        <v>8.928</v>
      </c>
      <c r="AP53" s="2">
        <f>SUM('石巻第１:石巻第２'!AP53)</f>
        <v>1587.222</v>
      </c>
      <c r="AQ53" s="52" t="s">
        <v>24</v>
      </c>
      <c r="AR53" s="489"/>
      <c r="AS53" s="59" t="s">
        <v>27</v>
      </c>
      <c r="AT53" s="24"/>
    </row>
    <row r="54" spans="1:46" ht="21.75" customHeight="1">
      <c r="A54" s="50"/>
      <c r="B54" s="488" t="s">
        <v>60</v>
      </c>
      <c r="C54" s="73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48" t="s">
        <v>23</v>
      </c>
      <c r="AR54" s="488" t="s">
        <v>60</v>
      </c>
      <c r="AS54" s="49"/>
      <c r="AT54" s="24"/>
    </row>
    <row r="55" spans="1:46" ht="21.75" customHeight="1">
      <c r="A55" s="54"/>
      <c r="B55" s="489"/>
      <c r="C55" s="74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427" t="s">
        <v>24</v>
      </c>
      <c r="AR55" s="489"/>
      <c r="AS55" s="56"/>
      <c r="AT55" s="24"/>
    </row>
    <row r="56" spans="1:46" ht="21.75" customHeight="1">
      <c r="A56" s="500" t="s">
        <v>97</v>
      </c>
      <c r="B56" s="501"/>
      <c r="C56" s="73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428" t="s">
        <v>23</v>
      </c>
      <c r="AR56" s="494" t="s">
        <v>100</v>
      </c>
      <c r="AS56" s="495"/>
      <c r="AT56" s="24"/>
    </row>
    <row r="57" spans="1:46" ht="21.75" customHeight="1">
      <c r="A57" s="502"/>
      <c r="B57" s="503"/>
      <c r="C57" s="74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61" t="s">
        <v>24</v>
      </c>
      <c r="AR57" s="496"/>
      <c r="AS57" s="497"/>
      <c r="AT57" s="24"/>
    </row>
    <row r="58" spans="1:46" ht="21.75" customHeight="1">
      <c r="A58" s="25" t="s">
        <v>0</v>
      </c>
      <c r="C58" s="75" t="s">
        <v>23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>
        <f>SUM('石巻第１:石巻第２'!V58)</f>
        <v>2</v>
      </c>
      <c r="W58" s="3">
        <f>SUM('石巻第１:石巻第２'!W58)</f>
        <v>2.22</v>
      </c>
      <c r="X58" s="4">
        <f>SUM('石巻第１:石巻第２'!X58)</f>
        <v>368.708</v>
      </c>
      <c r="Y58" s="3">
        <f>SUM('石巻第１:石巻第２'!Y58)</f>
        <v>6</v>
      </c>
      <c r="Z58" s="3">
        <f>SUM('石巻第１:石巻第２'!Z58)</f>
        <v>12.482</v>
      </c>
      <c r="AA58" s="3">
        <f>SUM('石巻第１:石巻第２'!AA58)</f>
        <v>2093.344</v>
      </c>
      <c r="AB58" s="3">
        <f>SUM('石巻第１:石巻第２'!AB58)</f>
        <v>5</v>
      </c>
      <c r="AC58" s="3">
        <f>SUM('石巻第１:石巻第２'!AC58)</f>
        <v>12.6246</v>
      </c>
      <c r="AD58" s="3">
        <f>SUM('石巻第１:石巻第２'!AD58)</f>
        <v>1609.32</v>
      </c>
      <c r="AE58" s="3">
        <f>SUM('石巻第１:石巻第２'!AE58)</f>
        <v>13</v>
      </c>
      <c r="AF58" s="3">
        <f>SUM('石巻第１:石巻第２'!AF58)</f>
        <v>27.845</v>
      </c>
      <c r="AG58" s="3">
        <f>SUM('石巻第１:石巻第２'!AG58)</f>
        <v>6273.75</v>
      </c>
      <c r="AH58" s="3">
        <f>SUM('石巻第１:石巻第２'!AH58)</f>
        <v>12</v>
      </c>
      <c r="AI58" s="3">
        <f>SUM('石巻第１:石巻第２'!AI58)</f>
        <v>22.4528</v>
      </c>
      <c r="AJ58" s="3">
        <f>SUM('石巻第１:石巻第２'!AJ58)</f>
        <v>6014.507</v>
      </c>
      <c r="AK58" s="3">
        <f>SUM('石巻第１:石巻第２'!AK58)</f>
        <v>28</v>
      </c>
      <c r="AL58" s="3">
        <f>SUM('石巻第１:石巻第２'!AL58)</f>
        <v>55.9544</v>
      </c>
      <c r="AM58" s="3">
        <f>SUM('石巻第１:石巻第２'!AM58)</f>
        <v>19629.845</v>
      </c>
      <c r="AN58" s="3">
        <f>SUM('石巻第１:石巻第２'!AN58)</f>
        <v>66</v>
      </c>
      <c r="AO58" s="3">
        <f>SUM('石巻第１:石巻第２'!AO58)</f>
        <v>133.5788</v>
      </c>
      <c r="AP58" s="3">
        <f>SUM('石巻第１:石巻第２'!AP58)</f>
        <v>35989.474</v>
      </c>
      <c r="AQ58" s="63" t="s">
        <v>23</v>
      </c>
      <c r="AR58" s="64"/>
      <c r="AS58" s="49" t="s">
        <v>0</v>
      </c>
      <c r="AT58" s="24"/>
    </row>
    <row r="59" spans="1:46" ht="21.75" customHeight="1">
      <c r="A59" s="504" t="s">
        <v>62</v>
      </c>
      <c r="B59" s="505"/>
      <c r="C59" s="444" t="s">
        <v>63</v>
      </c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67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1"/>
      <c r="AQ59" s="408" t="s">
        <v>63</v>
      </c>
      <c r="AR59" s="498" t="s">
        <v>62</v>
      </c>
      <c r="AS59" s="499"/>
      <c r="AT59" s="24"/>
    </row>
    <row r="60" spans="1:46" ht="21.75" customHeight="1">
      <c r="A60" s="39"/>
      <c r="B60" s="40"/>
      <c r="C60" s="74" t="s">
        <v>24</v>
      </c>
      <c r="D60" s="2">
        <f>SUM('石巻第１:石巻第２'!D60)</f>
        <v>8</v>
      </c>
      <c r="E60" s="2">
        <f>SUM('石巻第１:石巻第２'!E60)</f>
        <v>30.4806</v>
      </c>
      <c r="F60" s="2">
        <f>SUM('石巻第１:石巻第２'!F60)</f>
        <v>7930.413</v>
      </c>
      <c r="G60" s="2"/>
      <c r="H60" s="2"/>
      <c r="I60" s="2"/>
      <c r="J60" s="2">
        <f>SUM('石巻第１:石巻第２'!J60)</f>
        <v>1</v>
      </c>
      <c r="K60" s="2">
        <f>SUM('石巻第１:石巻第２'!K60)</f>
        <v>1.936</v>
      </c>
      <c r="L60" s="2">
        <f>SUM('石巻第１:石巻第２'!L60)</f>
        <v>310.233</v>
      </c>
      <c r="M60" s="2">
        <f>SUM('石巻第１:石巻第２'!M60)</f>
        <v>4</v>
      </c>
      <c r="N60" s="2">
        <f>SUM('石巻第１:石巻第２'!N60)</f>
        <v>16.986</v>
      </c>
      <c r="O60" s="2">
        <f>SUM('石巻第１:石巻第２'!O60)</f>
        <v>2939.28</v>
      </c>
      <c r="P60" s="2"/>
      <c r="Q60" s="2"/>
      <c r="R60" s="2"/>
      <c r="S60" s="2">
        <f>SUM('石巻第１:石巻第２'!S60)</f>
        <v>1</v>
      </c>
      <c r="T60" s="2">
        <f>SUM('石巻第１:石巻第２'!T60)</f>
        <v>4.742</v>
      </c>
      <c r="U60" s="2">
        <f>SUM('石巻第１:石巻第２'!U60)</f>
        <v>358.871</v>
      </c>
      <c r="V60" s="2">
        <f>SUM('石巻第１:石巻第２'!V60)</f>
        <v>10</v>
      </c>
      <c r="W60" s="2">
        <f>SUM('石巻第１:石巻第２'!W60)</f>
        <v>54.3916</v>
      </c>
      <c r="X60" s="7">
        <f>SUM('石巻第１:石巻第２'!X60)</f>
        <v>9748.634</v>
      </c>
      <c r="Y60" s="2">
        <f>SUM('石巻第１:石巻第２'!Y60)</f>
        <v>10</v>
      </c>
      <c r="Z60" s="2">
        <f>SUM('石巻第１:石巻第２'!Z60)</f>
        <v>44.6044</v>
      </c>
      <c r="AA60" s="2">
        <f>SUM('石巻第１:石巻第２'!AA60)</f>
        <v>8780.88</v>
      </c>
      <c r="AB60" s="2">
        <f>SUM('石巻第１:石巻第２'!AB60)</f>
        <v>11</v>
      </c>
      <c r="AC60" s="2">
        <f>SUM('石巻第１:石巻第２'!AC60)</f>
        <v>75.4434</v>
      </c>
      <c r="AD60" s="2">
        <f>SUM('石巻第１:石巻第２'!AD60)</f>
        <v>10454.319</v>
      </c>
      <c r="AE60" s="2">
        <f>SUM('石巻第１:石巻第２'!AE60)</f>
        <v>12</v>
      </c>
      <c r="AF60" s="2">
        <f>SUM('石巻第１:石巻第２'!AF60)</f>
        <v>85.9994</v>
      </c>
      <c r="AG60" s="2">
        <f>SUM('石巻第１:石巻第２'!AG60)</f>
        <v>18831.447</v>
      </c>
      <c r="AH60" s="2">
        <f>SUM('石巻第１:石巻第２'!AH60)</f>
        <v>11</v>
      </c>
      <c r="AI60" s="2">
        <f>SUM('石巻第１:石巻第２'!AI60)</f>
        <v>97.5506</v>
      </c>
      <c r="AJ60" s="2">
        <f>SUM('石巻第１:石巻第２'!AJ60)</f>
        <v>28018.789</v>
      </c>
      <c r="AK60" s="2">
        <f>SUM('石巻第１:石巻第２'!AK60)</f>
        <v>28</v>
      </c>
      <c r="AL60" s="2">
        <f>SUM('石巻第１:石巻第２'!AL60)</f>
        <v>157.4116</v>
      </c>
      <c r="AM60" s="2">
        <f>SUM('石巻第１:石巻第２'!AM60)</f>
        <v>61108.892</v>
      </c>
      <c r="AN60" s="2">
        <f>SUM('石巻第１:石巻第２'!AN60)</f>
        <v>96</v>
      </c>
      <c r="AO60" s="2">
        <f>SUM('石巻第１:石巻第２'!AO60)</f>
        <v>569.5456</v>
      </c>
      <c r="AP60" s="83">
        <f>SUM('石巻第１:石巻第２'!AP60)</f>
        <v>148481.758</v>
      </c>
      <c r="AQ60" s="61" t="s">
        <v>24</v>
      </c>
      <c r="AR60" s="40"/>
      <c r="AS60" s="56"/>
      <c r="AT60" s="24"/>
    </row>
    <row r="61" spans="1:46" ht="21.75" customHeight="1">
      <c r="A61" s="25" t="s">
        <v>0</v>
      </c>
      <c r="C61" s="73" t="s">
        <v>23</v>
      </c>
      <c r="D61" s="1">
        <f>SUM('石巻第１:石巻第２'!D61)</f>
        <v>420</v>
      </c>
      <c r="E61" s="1">
        <f>SUM('石巻第１:石巻第２'!E61)</f>
        <v>2285.9979</v>
      </c>
      <c r="F61" s="1">
        <f>SUM('石巻第１:石巻第２'!F61)</f>
        <v>302916.38</v>
      </c>
      <c r="G61" s="1">
        <f>SUM('石巻第１:石巻第２'!G61)</f>
        <v>336</v>
      </c>
      <c r="H61" s="1">
        <f>SUM('石巻第１:石巻第２'!H61)</f>
        <v>2288.1177</v>
      </c>
      <c r="I61" s="1">
        <f>SUM('石巻第１:石巻第２'!I61)</f>
        <v>261492.05599999998</v>
      </c>
      <c r="J61" s="1">
        <f>SUM('石巻第１:石巻第２'!J61)</f>
        <v>649</v>
      </c>
      <c r="K61" s="1">
        <f>SUM('石巻第１:石巻第２'!K61)</f>
        <v>4152.888100000001</v>
      </c>
      <c r="L61" s="1">
        <f>SUM('石巻第１:石巻第２'!L61)</f>
        <v>413775.24500000005</v>
      </c>
      <c r="M61" s="1">
        <f>SUM('石巻第１:石巻第２'!M61)</f>
        <v>1057</v>
      </c>
      <c r="N61" s="1">
        <f>SUM('石巻第１:石巻第２'!N61)</f>
        <v>3097.3625999999995</v>
      </c>
      <c r="O61" s="1">
        <f>SUM('石巻第１:石巻第２'!O61)</f>
        <v>555099.3470000001</v>
      </c>
      <c r="P61" s="1">
        <f>SUM('石巻第１:石巻第２'!P61)</f>
        <v>1030</v>
      </c>
      <c r="Q61" s="1">
        <f>SUM('石巻第１:石巻第２'!Q61)</f>
        <v>6805.3192</v>
      </c>
      <c r="R61" s="1">
        <f>SUM('石巻第１:石巻第２'!R61)</f>
        <v>718156.528</v>
      </c>
      <c r="S61" s="1">
        <f>SUM('石巻第１:石巻第２'!S61)</f>
        <v>454</v>
      </c>
      <c r="T61" s="1">
        <f>SUM('石巻第１:石巻第２'!T61)</f>
        <v>5121.823399999999</v>
      </c>
      <c r="U61" s="1">
        <f>SUM('石巻第１:石巻第２'!U61)</f>
        <v>532897.814</v>
      </c>
      <c r="V61" s="1">
        <f>SUM('石巻第１:石巻第２'!V61)</f>
        <v>257</v>
      </c>
      <c r="W61" s="1">
        <f>SUM('石巻第１:石巻第２'!W61)</f>
        <v>3803.861</v>
      </c>
      <c r="X61" s="6">
        <f>SUM('石巻第１:石巻第２'!X61)</f>
        <v>643466.53</v>
      </c>
      <c r="Y61" s="1">
        <f>SUM('石巻第１:石巻第２'!Y61)</f>
        <v>334</v>
      </c>
      <c r="Z61" s="1">
        <f>SUM('石巻第１:石巻第２'!Z61)</f>
        <v>2283.5802</v>
      </c>
      <c r="AA61" s="1">
        <f>SUM('石巻第１:石巻第２'!AA61)</f>
        <v>407965.69899999996</v>
      </c>
      <c r="AB61" s="1">
        <f>SUM('石巻第１:石巻第２'!AB61)</f>
        <v>632</v>
      </c>
      <c r="AC61" s="1">
        <f>SUM('石巻第１:石巻第２'!AC61)</f>
        <v>3747.3462999999997</v>
      </c>
      <c r="AD61" s="1">
        <f>SUM('石巻第１:石巻第２'!AD61)</f>
        <v>742722.4299999999</v>
      </c>
      <c r="AE61" s="1">
        <f>SUM('石巻第１:石巻第２'!AE61)</f>
        <v>597</v>
      </c>
      <c r="AF61" s="1">
        <f>SUM('石巻第１:石巻第２'!AF61)</f>
        <v>4859.794800000001</v>
      </c>
      <c r="AG61" s="1">
        <f>SUM('石巻第１:石巻第２'!AG61)</f>
        <v>789901.28</v>
      </c>
      <c r="AH61" s="1">
        <f>SUM('石巻第１:石巻第２'!AH61)</f>
        <v>644</v>
      </c>
      <c r="AI61" s="1">
        <f>SUM('石巻第１:石巻第２'!AI61)</f>
        <v>4059.3756</v>
      </c>
      <c r="AJ61" s="1">
        <f>SUM('石巻第１:石巻第２'!AJ61)</f>
        <v>785953.72</v>
      </c>
      <c r="AK61" s="1">
        <f>SUM('石巻第１:石巻第２'!AK61)</f>
        <v>590</v>
      </c>
      <c r="AL61" s="1">
        <f>SUM('石巻第１:石巻第２'!AL61)</f>
        <v>3283.3802</v>
      </c>
      <c r="AM61" s="1">
        <f>SUM('石巻第１:石巻第２'!AM61)</f>
        <v>704959.8189999999</v>
      </c>
      <c r="AN61" s="1">
        <f>SUM('石巻第１:石巻第２'!AN61)</f>
        <v>7000</v>
      </c>
      <c r="AO61" s="1">
        <f>SUM('石巻第１:石巻第２'!AO61)</f>
        <v>45788.847</v>
      </c>
      <c r="AP61" s="82">
        <f>SUM('石巻第１:石巻第２'!AP61)</f>
        <v>6859306.848</v>
      </c>
      <c r="AQ61" s="63" t="s">
        <v>23</v>
      </c>
      <c r="AR61" s="65"/>
      <c r="AS61" s="49" t="s">
        <v>0</v>
      </c>
      <c r="AT61" s="24"/>
    </row>
    <row r="62" spans="1:46" ht="21.75" customHeight="1">
      <c r="A62" s="492" t="s">
        <v>91</v>
      </c>
      <c r="B62" s="493"/>
      <c r="C62" s="73" t="s">
        <v>63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6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408" t="s">
        <v>78</v>
      </c>
      <c r="AR62" s="490" t="s">
        <v>98</v>
      </c>
      <c r="AS62" s="491"/>
      <c r="AT62" s="24"/>
    </row>
    <row r="63" spans="1:46" ht="21.75" customHeight="1">
      <c r="A63" s="39"/>
      <c r="B63" s="40"/>
      <c r="C63" s="74" t="s">
        <v>24</v>
      </c>
      <c r="D63" s="2">
        <f>SUM('石巻第１:石巻第２'!D63)</f>
        <v>25</v>
      </c>
      <c r="E63" s="2">
        <f>SUM('石巻第１:石巻第２'!E63)</f>
        <v>683.4114</v>
      </c>
      <c r="F63" s="2">
        <f>SUM('石巻第１:石巻第２'!F63)</f>
        <v>79422.284</v>
      </c>
      <c r="G63" s="2">
        <f>SUM('石巻第１:石巻第２'!G63)</f>
        <v>6</v>
      </c>
      <c r="H63" s="2">
        <f>SUM('石巻第１:石巻第２'!H63)</f>
        <v>605.231</v>
      </c>
      <c r="I63" s="2">
        <f>SUM('石巻第１:石巻第２'!I63)</f>
        <v>63164.368</v>
      </c>
      <c r="J63" s="2">
        <f>SUM('石巻第１:石巻第２'!J63)</f>
        <v>3</v>
      </c>
      <c r="K63" s="2">
        <f>SUM('石巻第１:石巻第２'!K63)</f>
        <v>77.12299999999999</v>
      </c>
      <c r="L63" s="2">
        <f>SUM('石巻第１:石巻第２'!L63)</f>
        <v>8060.879</v>
      </c>
      <c r="M63" s="2">
        <f>SUM('石巻第１:石巻第２'!M63)</f>
        <v>5</v>
      </c>
      <c r="N63" s="2">
        <f>SUM('石巻第１:石巻第２'!N63)</f>
        <v>17.438000000000002</v>
      </c>
      <c r="O63" s="2">
        <f>SUM('石巻第１:石巻第２'!O63)</f>
        <v>2991.4860000000003</v>
      </c>
      <c r="P63" s="2">
        <f>SUM('石巻第１:石巻第２'!P63)</f>
        <v>11</v>
      </c>
      <c r="Q63" s="2">
        <f>SUM('石巻第１:石巻第２'!Q63)</f>
        <v>926.675</v>
      </c>
      <c r="R63" s="2">
        <f>SUM('石巻第１:石巻第２'!R63)</f>
        <v>140504.024</v>
      </c>
      <c r="S63" s="2">
        <f>SUM('石巻第１:石巻第２'!S63)</f>
        <v>50</v>
      </c>
      <c r="T63" s="2">
        <f>SUM('石巻第１:石巻第２'!T63)</f>
        <v>5248.942000000001</v>
      </c>
      <c r="U63" s="2">
        <f>SUM('石巻第１:石巻第２'!U63)</f>
        <v>384845.88499999995</v>
      </c>
      <c r="V63" s="2">
        <f>SUM('石巻第１:石巻第２'!V63)</f>
        <v>57</v>
      </c>
      <c r="W63" s="2">
        <f>SUM('石巻第１:石巻第２'!W63)</f>
        <v>5597.3526</v>
      </c>
      <c r="X63" s="7">
        <f>SUM('石巻第１:石巻第２'!X63)</f>
        <v>869072.744</v>
      </c>
      <c r="Y63" s="2">
        <f>SUM('石巻第１:石巻第２'!Y63)</f>
        <v>39</v>
      </c>
      <c r="Z63" s="2">
        <f>SUM('石巻第１:石巻第２'!Z63)</f>
        <v>2283.9234</v>
      </c>
      <c r="AA63" s="2">
        <f>SUM('石巻第１:石巻第２'!AA63)</f>
        <v>403289.737</v>
      </c>
      <c r="AB63" s="2">
        <f>SUM('石巻第１:石巻第２'!AB63)</f>
        <v>22</v>
      </c>
      <c r="AC63" s="2">
        <f>SUM('石巻第１:石巻第２'!AC63)</f>
        <v>1471.5133999999998</v>
      </c>
      <c r="AD63" s="2">
        <f>SUM('石巻第１:石巻第２'!AD63)</f>
        <v>272022.674</v>
      </c>
      <c r="AE63" s="2">
        <f>SUM('石巻第１:石巻第２'!AE63)</f>
        <v>74</v>
      </c>
      <c r="AF63" s="2">
        <f>SUM('石巻第１:石巻第２'!AF63)</f>
        <v>6349.520399999999</v>
      </c>
      <c r="AG63" s="2">
        <f>SUM('石巻第１:石巻第２'!AG63)</f>
        <v>860149.059</v>
      </c>
      <c r="AH63" s="2">
        <f>SUM('石巻第１:石巻第２'!AH63)</f>
        <v>80</v>
      </c>
      <c r="AI63" s="2">
        <f>SUM('石巻第１:石巻第２'!AI63)</f>
        <v>4297.589599999999</v>
      </c>
      <c r="AJ63" s="2">
        <f>SUM('石巻第１:石巻第２'!AJ63)</f>
        <v>739093.551</v>
      </c>
      <c r="AK63" s="2">
        <f>SUM('石巻第１:石巻第２'!AK63)</f>
        <v>64</v>
      </c>
      <c r="AL63" s="2">
        <f>SUM('石巻第１:石巻第２'!AL63)</f>
        <v>4097.7986</v>
      </c>
      <c r="AM63" s="2">
        <f>SUM('石巻第１:石巻第２'!AM63)</f>
        <v>685479.15</v>
      </c>
      <c r="AN63" s="8">
        <f>SUM('石巻第１:石巻第２'!AN63)</f>
        <v>436</v>
      </c>
      <c r="AO63" s="2">
        <f>SUM('石巻第１:石巻第２'!AO63)</f>
        <v>31656.5184</v>
      </c>
      <c r="AP63" s="2">
        <f>SUM('石巻第１:石巻第２'!AP63)</f>
        <v>4508095.841</v>
      </c>
      <c r="AQ63" s="61" t="s">
        <v>24</v>
      </c>
      <c r="AR63" s="44"/>
      <c r="AS63" s="56"/>
      <c r="AT63" s="24"/>
    </row>
    <row r="64" spans="1:46" ht="21.75" customHeight="1">
      <c r="A64" s="50" t="s">
        <v>65</v>
      </c>
      <c r="B64" s="488" t="s">
        <v>79</v>
      </c>
      <c r="C64" s="73" t="s">
        <v>23</v>
      </c>
      <c r="D64" s="1">
        <f>SUM('石巻第１:石巻第２'!D64)</f>
        <v>1032</v>
      </c>
      <c r="E64" s="1">
        <f>SUM('石巻第１:石巻第２'!E64)</f>
        <v>93.1704</v>
      </c>
      <c r="F64" s="1">
        <f>SUM('石巻第１:石巻第２'!F64)</f>
        <v>46876.517</v>
      </c>
      <c r="G64" s="1">
        <f>SUM('石巻第１:石巻第２'!G64)</f>
        <v>882</v>
      </c>
      <c r="H64" s="1">
        <f>SUM('石巻第１:石巻第２'!H64)</f>
        <v>49.3044</v>
      </c>
      <c r="I64" s="1">
        <f>SUM('石巻第１:石巻第２'!I64)</f>
        <v>37453.213</v>
      </c>
      <c r="J64" s="1">
        <f>SUM('石巻第１:石巻第２'!J64)</f>
        <v>929</v>
      </c>
      <c r="K64" s="1">
        <f>SUM('石巻第１:石巻第２'!K64)</f>
        <v>44.3148</v>
      </c>
      <c r="L64" s="1">
        <f>SUM('石巻第１:石巻第２'!L64)</f>
        <v>35204.985</v>
      </c>
      <c r="M64" s="1">
        <f>SUM('石巻第１:石巻第２'!M64)</f>
        <v>1241</v>
      </c>
      <c r="N64" s="1">
        <f>SUM('石巻第１:石巻第２'!N64)</f>
        <v>153.20407</v>
      </c>
      <c r="O64" s="1">
        <f>SUM('石巻第１:石巻第２'!O64)</f>
        <v>91708.416</v>
      </c>
      <c r="P64" s="1">
        <f>SUM('石巻第１:石巻第２'!P64)</f>
        <v>2086</v>
      </c>
      <c r="Q64" s="1">
        <f>SUM('石巻第１:石巻第２'!Q64)</f>
        <v>601.3019</v>
      </c>
      <c r="R64" s="1">
        <f>SUM('石巻第１:石巻第２'!R64)</f>
        <v>204742.282</v>
      </c>
      <c r="S64" s="1">
        <f>SUM('石巻第１:石巻第２'!S64)</f>
        <v>2965</v>
      </c>
      <c r="T64" s="1">
        <f>SUM('石巻第１:石巻第２'!T64)</f>
        <v>1701.33</v>
      </c>
      <c r="U64" s="1">
        <f>SUM('石巻第１:石巻第２'!U64)</f>
        <v>449363.812</v>
      </c>
      <c r="V64" s="1">
        <f>SUM('石巻第１:石巻第２'!V64)</f>
        <v>2507</v>
      </c>
      <c r="W64" s="1">
        <f>SUM('石巻第１:石巻第２'!W64)</f>
        <v>2382.4548</v>
      </c>
      <c r="X64" s="6">
        <f>SUM('石巻第１:石巻第２'!X64)</f>
        <v>849423.747</v>
      </c>
      <c r="Y64" s="1">
        <f>SUM('石巻第１:石巻第２'!Y64)</f>
        <v>1679</v>
      </c>
      <c r="Z64" s="1">
        <f>SUM('石巻第１:石巻第２'!Z64)</f>
        <v>242.5586</v>
      </c>
      <c r="AA64" s="1">
        <f>SUM('石巻第１:石巻第２'!AA64)</f>
        <v>89674.372</v>
      </c>
      <c r="AB64" s="1">
        <f>SUM('石巻第１:石巻第２'!AB64)</f>
        <v>1301</v>
      </c>
      <c r="AC64" s="1">
        <f>SUM('石巻第１:石巻第２'!AC64)</f>
        <v>186.2946</v>
      </c>
      <c r="AD64" s="1">
        <f>SUM('石巻第１:石巻第２'!AD64)</f>
        <v>70772.149</v>
      </c>
      <c r="AE64" s="1">
        <f>SUM('石巻第１:石巻第２'!AE64)</f>
        <v>2374</v>
      </c>
      <c r="AF64" s="1">
        <f>SUM('石巻第１:石巻第２'!AF64)</f>
        <v>908.0845</v>
      </c>
      <c r="AG64" s="1">
        <f>SUM('石巻第１:石巻第２'!AG64)</f>
        <v>313535.351</v>
      </c>
      <c r="AH64" s="1">
        <f>SUM('石巻第１:石巻第２'!AH64)</f>
        <v>2774</v>
      </c>
      <c r="AI64" s="1">
        <f>SUM('石巻第１:石巻第２'!AI64)</f>
        <v>592.2626</v>
      </c>
      <c r="AJ64" s="1">
        <f>SUM('石巻第１:石巻第２'!AJ64)</f>
        <v>213953.429</v>
      </c>
      <c r="AK64" s="1">
        <f>SUM('石巻第１:石巻第２'!AK64)</f>
        <v>1536</v>
      </c>
      <c r="AL64" s="1">
        <f>SUM('石巻第１:石巻第２'!AL64)</f>
        <v>168.0315</v>
      </c>
      <c r="AM64" s="1">
        <f>SUM('石巻第１:石巻第２'!AM64)</f>
        <v>104310.897</v>
      </c>
      <c r="AN64" s="9">
        <f>SUM('石巻第１:石巻第２'!AN64)</f>
        <v>21306</v>
      </c>
      <c r="AO64" s="9">
        <f>SUM('石巻第１:石巻第２'!AO64)</f>
        <v>7122.31217</v>
      </c>
      <c r="AP64" s="1">
        <f>SUM('石巻第１:石巻第２'!AP64)</f>
        <v>2507019.17</v>
      </c>
      <c r="AQ64" s="48" t="s">
        <v>23</v>
      </c>
      <c r="AR64" s="488" t="s">
        <v>79</v>
      </c>
      <c r="AS64" s="66" t="s">
        <v>65</v>
      </c>
      <c r="AT64" s="24"/>
    </row>
    <row r="65" spans="1:46" ht="21.75" customHeight="1">
      <c r="A65" s="50"/>
      <c r="B65" s="489"/>
      <c r="C65" s="74" t="s">
        <v>24</v>
      </c>
      <c r="D65" s="2">
        <f>SUM('石巻第１:石巻第２'!D65)</f>
        <v>40</v>
      </c>
      <c r="E65" s="2">
        <f>SUM('石巻第１:石巻第２'!E65)</f>
        <v>106.8972</v>
      </c>
      <c r="F65" s="2">
        <f>SUM('石巻第１:石巻第２'!F65)</f>
        <v>11809.281</v>
      </c>
      <c r="G65" s="2">
        <f>SUM('石巻第１:石巻第２'!G65)</f>
        <v>47</v>
      </c>
      <c r="H65" s="2">
        <f>SUM('石巻第１:石巻第２'!H65)</f>
        <v>135.4776</v>
      </c>
      <c r="I65" s="2">
        <f>SUM('石巻第１:石巻第２'!I65)</f>
        <v>13404.388</v>
      </c>
      <c r="J65" s="2">
        <f>SUM('石巻第１:石巻第２'!J65)</f>
        <v>54</v>
      </c>
      <c r="K65" s="2">
        <f>SUM('石巻第１:石巻第２'!K65)</f>
        <v>63.0446</v>
      </c>
      <c r="L65" s="2">
        <f>SUM('石巻第１:石巻第２'!L65)</f>
        <v>8309.787</v>
      </c>
      <c r="M65" s="2">
        <f>SUM('石巻第１:石巻第２'!M65)</f>
        <v>60</v>
      </c>
      <c r="N65" s="2">
        <f>SUM('石巻第１:石巻第２'!N65)</f>
        <v>71.0603</v>
      </c>
      <c r="O65" s="2">
        <f>SUM('石巻第１:石巻第２'!O65)</f>
        <v>10990.849</v>
      </c>
      <c r="P65" s="2">
        <f>SUM('石巻第１:石巻第２'!P65)</f>
        <v>50</v>
      </c>
      <c r="Q65" s="2">
        <f>SUM('石巻第１:石巻第２'!Q65)</f>
        <v>54.895</v>
      </c>
      <c r="R65" s="2">
        <f>SUM('石巻第１:石巻第２'!R65)</f>
        <v>5156.764</v>
      </c>
      <c r="S65" s="2">
        <f>SUM('石巻第１:石巻第２'!S65)</f>
        <v>45</v>
      </c>
      <c r="T65" s="2">
        <f>SUM('石巻第１:石巻第２'!T65)</f>
        <v>123.4328</v>
      </c>
      <c r="U65" s="2">
        <f>SUM('石巻第１:石巻第２'!U65)</f>
        <v>10090.014</v>
      </c>
      <c r="V65" s="2">
        <f>SUM('石巻第１:石巻第２'!V65)</f>
        <v>33</v>
      </c>
      <c r="W65" s="2">
        <f>SUM('石巻第１:石巻第２'!W65)</f>
        <v>2.693</v>
      </c>
      <c r="X65" s="7">
        <f>SUM('石巻第１:石巻第２'!X65)</f>
        <v>912.36</v>
      </c>
      <c r="Y65" s="2">
        <f>SUM('石巻第１:石巻第２'!Y65)</f>
        <v>29</v>
      </c>
      <c r="Z65" s="2">
        <f>SUM('石巻第１:石巻第２'!Z65)</f>
        <v>0.631</v>
      </c>
      <c r="AA65" s="2">
        <f>SUM('石巻第１:石巻第２'!AA65)</f>
        <v>248.686</v>
      </c>
      <c r="AB65" s="2">
        <f>SUM('石巻第１:石巻第２'!AB65)</f>
        <v>80</v>
      </c>
      <c r="AC65" s="2">
        <f>SUM('石巻第１:石巻第２'!AC65)</f>
        <v>265.4409</v>
      </c>
      <c r="AD65" s="2">
        <f>SUM('石巻第１:石巻第２'!AD65)</f>
        <v>30086.276</v>
      </c>
      <c r="AE65" s="2">
        <f>SUM('石巻第１:石巻第２'!AE65)</f>
        <v>91</v>
      </c>
      <c r="AF65" s="2">
        <f>SUM('石巻第１:石巻第２'!AF65)</f>
        <v>405.1902</v>
      </c>
      <c r="AG65" s="2">
        <f>SUM('石巻第１:石巻第２'!AG65)</f>
        <v>58259.182</v>
      </c>
      <c r="AH65" s="2">
        <f>SUM('石巻第１:石巻第２'!AH65)</f>
        <v>67</v>
      </c>
      <c r="AI65" s="2">
        <f>SUM('石巻第１:石巻第２'!AI65)</f>
        <v>305.7094</v>
      </c>
      <c r="AJ65" s="2">
        <f>SUM('石巻第１:石巻第２'!AJ65)</f>
        <v>62367.368</v>
      </c>
      <c r="AK65" s="2">
        <f>SUM('石巻第１:石巻第２'!AK65)</f>
        <v>51</v>
      </c>
      <c r="AL65" s="2">
        <f>SUM('石巻第１:石巻第２'!AL65)</f>
        <v>200.2326</v>
      </c>
      <c r="AM65" s="2">
        <f>SUM('石巻第１:石巻第２'!AM65)</f>
        <v>47744.007</v>
      </c>
      <c r="AN65" s="2">
        <f>SUM('石巻第１:石巻第２'!AN65)</f>
        <v>647</v>
      </c>
      <c r="AO65" s="2">
        <f>SUM('石巻第１:石巻第２'!AO65)</f>
        <v>1734.7046</v>
      </c>
      <c r="AP65" s="2">
        <f>SUM('石巻第１:石巻第２'!AP65)</f>
        <v>259378.962</v>
      </c>
      <c r="AQ65" s="422" t="s">
        <v>24</v>
      </c>
      <c r="AR65" s="489"/>
      <c r="AS65" s="49"/>
      <c r="AT65" s="24"/>
    </row>
    <row r="66" spans="1:46" ht="21.75" customHeight="1">
      <c r="A66" s="50" t="s">
        <v>67</v>
      </c>
      <c r="B66" s="488" t="s">
        <v>80</v>
      </c>
      <c r="C66" s="73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430" t="s">
        <v>23</v>
      </c>
      <c r="AR66" s="488" t="s">
        <v>80</v>
      </c>
      <c r="AS66" s="49" t="s">
        <v>67</v>
      </c>
      <c r="AT66" s="24"/>
    </row>
    <row r="67" spans="1:46" ht="21.75" customHeight="1">
      <c r="A67" s="54" t="s">
        <v>49</v>
      </c>
      <c r="B67" s="489"/>
      <c r="C67" s="74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55" t="s">
        <v>24</v>
      </c>
      <c r="AR67" s="489"/>
      <c r="AS67" s="56" t="s">
        <v>49</v>
      </c>
      <c r="AT67" s="24"/>
    </row>
    <row r="68" spans="1:46" ht="21.75" customHeight="1">
      <c r="A68" s="476" t="s">
        <v>92</v>
      </c>
      <c r="B68" s="477"/>
      <c r="C68" s="73" t="s">
        <v>23</v>
      </c>
      <c r="D68" s="1">
        <f>SUM('石巻第１:石巻第２'!D68)</f>
        <v>1452</v>
      </c>
      <c r="E68" s="1">
        <f>SUM('石巻第１:石巻第２'!E68)</f>
        <v>2379.1683</v>
      </c>
      <c r="F68" s="1">
        <f>SUM('石巻第１:石巻第２'!F68)</f>
        <v>349792.897</v>
      </c>
      <c r="G68" s="1">
        <f>SUM('石巻第１:石巻第２'!G68)</f>
        <v>1218</v>
      </c>
      <c r="H68" s="1">
        <f>SUM('石巻第１:石巻第２'!H68)</f>
        <v>2337.4221</v>
      </c>
      <c r="I68" s="1">
        <f>SUM('石巻第１:石巻第２'!I68)</f>
        <v>298945.269</v>
      </c>
      <c r="J68" s="1">
        <f>SUM('石巻第１:石巻第２'!J68)</f>
        <v>1578</v>
      </c>
      <c r="K68" s="1">
        <f>SUM('石巻第１:石巻第２'!K68)</f>
        <v>4197.202900000001</v>
      </c>
      <c r="L68" s="1">
        <f>SUM('石巻第１:石巻第２'!L68)</f>
        <v>448980.23000000004</v>
      </c>
      <c r="M68" s="1">
        <f>SUM('石巻第１:石巻第２'!M68)</f>
        <v>2298</v>
      </c>
      <c r="N68" s="1">
        <f>SUM('石巻第１:石巻第２'!N68)</f>
        <v>3250.5666699999992</v>
      </c>
      <c r="O68" s="1">
        <f>SUM('石巻第１:石巻第２'!O68)</f>
        <v>646807.763</v>
      </c>
      <c r="P68" s="1">
        <f>SUM('石巻第１:石巻第２'!P68)</f>
        <v>3116</v>
      </c>
      <c r="Q68" s="1">
        <f>SUM('石巻第１:石巻第２'!Q68)</f>
        <v>7406.6211</v>
      </c>
      <c r="R68" s="1">
        <f>SUM('石巻第１:石巻第２'!R68)</f>
        <v>922898.81</v>
      </c>
      <c r="S68" s="1">
        <f>SUM('石巻第１:石巻第２'!S68)</f>
        <v>3419</v>
      </c>
      <c r="T68" s="1">
        <f>SUM('石巻第１:石巻第２'!T68)</f>
        <v>6823.153399999999</v>
      </c>
      <c r="U68" s="1">
        <f>SUM('石巻第１:石巻第２'!U68)</f>
        <v>982261.6259999999</v>
      </c>
      <c r="V68" s="1">
        <f>SUM('石巻第１:石巻第２'!V68)</f>
        <v>2764</v>
      </c>
      <c r="W68" s="1">
        <f>SUM('石巻第１:石巻第２'!W68)</f>
        <v>6186.3158</v>
      </c>
      <c r="X68" s="6">
        <f>SUM('石巻第１:石巻第２'!X68)</f>
        <v>1492890.277</v>
      </c>
      <c r="Y68" s="1">
        <f>SUM('石巻第１:石巻第２'!Y68)</f>
        <v>2013</v>
      </c>
      <c r="Z68" s="1">
        <f>SUM('石巻第１:石巻第２'!Z68)</f>
        <v>2526.1387999999997</v>
      </c>
      <c r="AA68" s="1">
        <f>SUM('石巻第１:石巻第２'!AA68)</f>
        <v>497640.071</v>
      </c>
      <c r="AB68" s="1">
        <f>SUM('石巻第１:石巻第２'!AB68)</f>
        <v>1933</v>
      </c>
      <c r="AC68" s="1">
        <f>SUM('石巻第１:石巻第２'!AC68)</f>
        <v>3933.6409</v>
      </c>
      <c r="AD68" s="1">
        <f>SUM('石巻第１:石巻第２'!AD68)</f>
        <v>813494.5789999999</v>
      </c>
      <c r="AE68" s="1">
        <f>SUM('石巻第１:石巻第２'!AE68)</f>
        <v>2971</v>
      </c>
      <c r="AF68" s="1">
        <f>SUM('石巻第１:石巻第２'!AF68)</f>
        <v>5767.8793000000005</v>
      </c>
      <c r="AG68" s="1">
        <f>SUM('石巻第１:石巻第２'!AG68)</f>
        <v>1103436.631</v>
      </c>
      <c r="AH68" s="1">
        <f>SUM('石巻第１:石巻第２'!AH68)</f>
        <v>3418</v>
      </c>
      <c r="AI68" s="1">
        <f>SUM('石巻第１:石巻第２'!AI68)</f>
        <v>4651.638199999999</v>
      </c>
      <c r="AJ68" s="1">
        <f>SUM('石巻第１:石巻第２'!AJ68)</f>
        <v>999907.149</v>
      </c>
      <c r="AK68" s="1">
        <f>SUM('石巻第１:石巻第２'!AK68)</f>
        <v>2126</v>
      </c>
      <c r="AL68" s="1">
        <f>SUM('石巻第１:石巻第２'!AL68)</f>
        <v>3451.4117</v>
      </c>
      <c r="AM68" s="1">
        <f>SUM('石巻第１:石巻第２'!AM68)</f>
        <v>809270.7159999999</v>
      </c>
      <c r="AN68" s="9">
        <f>SUM('石巻第１:石巻第２'!AN68)</f>
        <v>28306</v>
      </c>
      <c r="AO68" s="1">
        <f>SUM('石巻第１:石巻第２'!AO68)</f>
        <v>52911.15917</v>
      </c>
      <c r="AP68" s="1">
        <f>SUM('石巻第１:石巻第２'!AP68)</f>
        <v>9366326.018</v>
      </c>
      <c r="AQ68" s="428" t="s">
        <v>23</v>
      </c>
      <c r="AR68" s="484" t="s">
        <v>93</v>
      </c>
      <c r="AS68" s="485"/>
      <c r="AT68" s="24"/>
    </row>
    <row r="69" spans="1:46" ht="21.75" customHeight="1">
      <c r="A69" s="478"/>
      <c r="B69" s="479"/>
      <c r="C69" s="74" t="s">
        <v>24</v>
      </c>
      <c r="D69" s="2">
        <f>SUM('石巻第１:石巻第２'!D69)</f>
        <v>65</v>
      </c>
      <c r="E69" s="2">
        <f>SUM('石巻第１:石巻第２'!E69)</f>
        <v>790.3086</v>
      </c>
      <c r="F69" s="2">
        <f>SUM('石巻第１:石巻第２'!F69)</f>
        <v>91231.565</v>
      </c>
      <c r="G69" s="2">
        <f>SUM('石巻第１:石巻第２'!G69)</f>
        <v>53</v>
      </c>
      <c r="H69" s="2">
        <f>SUM('石巻第１:石巻第２'!H69)</f>
        <v>740.7085999999999</v>
      </c>
      <c r="I69" s="2">
        <f>SUM('石巻第１:石巻第２'!I69)</f>
        <v>76568.75600000001</v>
      </c>
      <c r="J69" s="2">
        <f>SUM('石巻第１:石巻第２'!J69)</f>
        <v>57</v>
      </c>
      <c r="K69" s="2">
        <f>SUM('石巻第１:石巻第２'!K69)</f>
        <v>140.1676</v>
      </c>
      <c r="L69" s="2">
        <f>SUM('石巻第１:石巻第２'!L69)</f>
        <v>16370.666000000001</v>
      </c>
      <c r="M69" s="2">
        <f>SUM('石巻第１:石巻第２'!M69)</f>
        <v>65</v>
      </c>
      <c r="N69" s="2">
        <f>SUM('石巻第１:石巻第２'!N69)</f>
        <v>88.4983</v>
      </c>
      <c r="O69" s="2">
        <f>SUM('石巻第１:石巻第２'!O69)</f>
        <v>13982.335000000001</v>
      </c>
      <c r="P69" s="2">
        <f>SUM('石巻第１:石巻第２'!P69)</f>
        <v>61</v>
      </c>
      <c r="Q69" s="2">
        <f>SUM('石巻第１:石巻第２'!Q69)</f>
        <v>981.5699999999999</v>
      </c>
      <c r="R69" s="2">
        <f>SUM('石巻第１:石巻第２'!R69)</f>
        <v>145660.788</v>
      </c>
      <c r="S69" s="2">
        <f>SUM('石巻第１:石巻第２'!S69)</f>
        <v>95</v>
      </c>
      <c r="T69" s="2">
        <f>SUM('石巻第１:石巻第２'!T69)</f>
        <v>5372.3748000000005</v>
      </c>
      <c r="U69" s="2">
        <f>SUM('石巻第１:石巻第２'!U69)</f>
        <v>394935.899</v>
      </c>
      <c r="V69" s="2">
        <f>SUM('石巻第１:石巻第２'!V69)</f>
        <v>90</v>
      </c>
      <c r="W69" s="2">
        <f>SUM('石巻第１:石巻第２'!W69)</f>
        <v>5600.0456</v>
      </c>
      <c r="X69" s="7">
        <f>SUM('石巻第１:石巻第２'!X69)</f>
        <v>869985.1039999999</v>
      </c>
      <c r="Y69" s="2">
        <f>SUM('石巻第１:石巻第２'!Y69)</f>
        <v>68</v>
      </c>
      <c r="Z69" s="2">
        <f>SUM('石巻第１:石巻第２'!Z69)</f>
        <v>2284.5544</v>
      </c>
      <c r="AA69" s="2">
        <f>SUM('石巻第１:石巻第２'!AA69)</f>
        <v>403538.423</v>
      </c>
      <c r="AB69" s="2">
        <f>SUM('石巻第１:石巻第２'!AB69)</f>
        <v>102</v>
      </c>
      <c r="AC69" s="2">
        <f>SUM('石巻第１:石巻第２'!AC69)</f>
        <v>1736.9542999999999</v>
      </c>
      <c r="AD69" s="2">
        <f>SUM('石巻第１:石巻第２'!AD69)</f>
        <v>302108.95</v>
      </c>
      <c r="AE69" s="2">
        <f>SUM('石巻第１:石巻第２'!AE69)</f>
        <v>165</v>
      </c>
      <c r="AF69" s="2">
        <f>SUM('石巻第１:石巻第２'!AF69)</f>
        <v>6754.710599999999</v>
      </c>
      <c r="AG69" s="2">
        <f>SUM('石巻第１:石巻第２'!AG69)</f>
        <v>918408.241</v>
      </c>
      <c r="AH69" s="2">
        <f>SUM('石巻第１:石巻第２'!AH69)</f>
        <v>147</v>
      </c>
      <c r="AI69" s="2">
        <f>SUM('石巻第１:石巻第２'!AI69)</f>
        <v>4603.298999999999</v>
      </c>
      <c r="AJ69" s="2">
        <f>SUM('石巻第１:石巻第２'!AJ69)</f>
        <v>801460.919</v>
      </c>
      <c r="AK69" s="2">
        <f>SUM('石巻第１:石巻第２'!AK69)</f>
        <v>115</v>
      </c>
      <c r="AL69" s="2">
        <f>SUM('石巻第１:石巻第２'!AL69)</f>
        <v>4298.0312</v>
      </c>
      <c r="AM69" s="2">
        <f>SUM('石巻第１:石巻第２'!AM69)</f>
        <v>733223.157</v>
      </c>
      <c r="AN69" s="8">
        <f>SUM('石巻第１:石巻第２'!AN69)</f>
        <v>1083</v>
      </c>
      <c r="AO69" s="2">
        <f>SUM('石巻第１:石巻第２'!AO69)</f>
        <v>33391.223</v>
      </c>
      <c r="AP69" s="2">
        <f>SUM('石巻第１:石巻第２'!AP69)</f>
        <v>4767474.802999999</v>
      </c>
      <c r="AQ69" s="61" t="s">
        <v>24</v>
      </c>
      <c r="AR69" s="486"/>
      <c r="AS69" s="487"/>
      <c r="AT69" s="24"/>
    </row>
    <row r="70" spans="1:46" ht="21.75" customHeight="1" thickBot="1">
      <c r="A70" s="480" t="s">
        <v>94</v>
      </c>
      <c r="B70" s="481"/>
      <c r="C70" s="20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0"/>
      <c r="Q70" s="11"/>
      <c r="R70" s="11"/>
      <c r="S70" s="10"/>
      <c r="T70" s="11"/>
      <c r="U70" s="11"/>
      <c r="V70" s="10"/>
      <c r="W70" s="11"/>
      <c r="X70" s="12"/>
      <c r="Y70" s="10"/>
      <c r="Z70" s="11"/>
      <c r="AA70" s="11"/>
      <c r="AB70" s="10"/>
      <c r="AC70" s="11"/>
      <c r="AD70" s="11"/>
      <c r="AE70" s="10"/>
      <c r="AF70" s="11"/>
      <c r="AG70" s="11"/>
      <c r="AH70" s="10"/>
      <c r="AI70" s="11"/>
      <c r="AJ70" s="11"/>
      <c r="AK70" s="10"/>
      <c r="AL70" s="11"/>
      <c r="AM70" s="11"/>
      <c r="AN70" s="11"/>
      <c r="AO70" s="11"/>
      <c r="AP70" s="11"/>
      <c r="AQ70" s="470" t="s">
        <v>95</v>
      </c>
      <c r="AR70" s="471"/>
      <c r="AS70" s="472"/>
      <c r="AT70" s="24"/>
    </row>
    <row r="71" spans="1:46" ht="21.75" customHeight="1" thickBot="1">
      <c r="A71" s="482" t="s">
        <v>96</v>
      </c>
      <c r="B71" s="483"/>
      <c r="C71" s="20"/>
      <c r="D71" s="10">
        <f>SUM('石巻第１:石巻第２'!D71)</f>
        <v>1517</v>
      </c>
      <c r="E71" s="11">
        <f>SUM('石巻第１:石巻第２'!E71)</f>
        <v>3169.4768999999997</v>
      </c>
      <c r="F71" s="11">
        <f>SUM('石巻第１:石巻第２'!F71)</f>
        <v>441024.462</v>
      </c>
      <c r="G71" s="10">
        <f>SUM('石巻第１:石巻第２'!G71)</f>
        <v>1271</v>
      </c>
      <c r="H71" s="11">
        <f>SUM('石巻第１:石巻第２'!H71)</f>
        <v>3078.1306999999997</v>
      </c>
      <c r="I71" s="11">
        <f>SUM('石巻第１:石巻第２'!I71)</f>
        <v>375514.02499999997</v>
      </c>
      <c r="J71" s="10">
        <f>SUM('石巻第１:石巻第２'!J71)</f>
        <v>1635</v>
      </c>
      <c r="K71" s="11">
        <f>SUM('石巻第１:石巻第２'!K71)</f>
        <v>4337.370500000001</v>
      </c>
      <c r="L71" s="11">
        <f>SUM('石巻第１:石巻第２'!L71)</f>
        <v>465350.89600000007</v>
      </c>
      <c r="M71" s="10">
        <f>SUM('石巻第１:石巻第２'!M71)</f>
        <v>2363</v>
      </c>
      <c r="N71" s="11">
        <f>SUM('石巻第１:石巻第２'!N71)</f>
        <v>3339.0649699999994</v>
      </c>
      <c r="O71" s="11">
        <f>SUM('石巻第１:石巻第２'!O71)</f>
        <v>660790.098</v>
      </c>
      <c r="P71" s="10">
        <f>SUM('石巻第１:石巻第２'!P71)</f>
        <v>3177</v>
      </c>
      <c r="Q71" s="11">
        <f>SUM('石巻第１:石巻第２'!Q71)</f>
        <v>8388.1911</v>
      </c>
      <c r="R71" s="11">
        <f>SUM('石巻第１:石巻第２'!R71)</f>
        <v>1068559.598</v>
      </c>
      <c r="S71" s="10">
        <f>SUM('石巻第１:石巻第２'!S71)</f>
        <v>3514</v>
      </c>
      <c r="T71" s="11">
        <f>SUM('石巻第１:石巻第２'!T71)</f>
        <v>12195.5282</v>
      </c>
      <c r="U71" s="11">
        <f>SUM('石巻第１:石巻第２'!U71)</f>
        <v>1377197.525</v>
      </c>
      <c r="V71" s="10">
        <f>SUM('石巻第１:石巻第２'!V71)</f>
        <v>2854</v>
      </c>
      <c r="W71" s="11">
        <f>SUM('石巻第１:石巻第２'!W71)</f>
        <v>11786.361400000002</v>
      </c>
      <c r="X71" s="12">
        <f>SUM('石巻第１:石巻第２'!X71)</f>
        <v>2362875.381</v>
      </c>
      <c r="Y71" s="10">
        <f>SUM('石巻第１:石巻第２'!Y71)</f>
        <v>2081</v>
      </c>
      <c r="Z71" s="11">
        <f>SUM('石巻第１:石巻第２'!Z71)</f>
        <v>4810.6932</v>
      </c>
      <c r="AA71" s="11">
        <f>SUM('石巻第１:石巻第２'!AA71)</f>
        <v>901178.494</v>
      </c>
      <c r="AB71" s="10">
        <f>SUM('石巻第１:石巻第２'!AB71)</f>
        <v>2035</v>
      </c>
      <c r="AC71" s="11">
        <f>SUM('石巻第１:石巻第２'!AC71)</f>
        <v>5670.5952</v>
      </c>
      <c r="AD71" s="11">
        <f>SUM('石巻第１:石巻第２'!AD71)</f>
        <v>1115603.5289999999</v>
      </c>
      <c r="AE71" s="10">
        <f>SUM('石巻第１:石巻第２'!AE71)</f>
        <v>3136</v>
      </c>
      <c r="AF71" s="11">
        <f>SUM('石巻第１:石巻第２'!AF71)</f>
        <v>12522.589899999999</v>
      </c>
      <c r="AG71" s="11">
        <f>SUM('石巻第１:石巻第２'!AG71)</f>
        <v>2021844.872</v>
      </c>
      <c r="AH71" s="10">
        <f>SUM('石巻第１:石巻第２'!AH71)</f>
        <v>3565</v>
      </c>
      <c r="AI71" s="11">
        <f>SUM('石巻第１:石巻第２'!AI71)</f>
        <v>9254.937199999998</v>
      </c>
      <c r="AJ71" s="11">
        <f>SUM('石巻第１:石巻第２'!AJ71)</f>
        <v>1801368.068</v>
      </c>
      <c r="AK71" s="10">
        <f>SUM('石巻第１:石巻第２'!AK71)</f>
        <v>2241</v>
      </c>
      <c r="AL71" s="11">
        <f>SUM('石巻第１:石巻第２'!AL71)</f>
        <v>7749.4429</v>
      </c>
      <c r="AM71" s="11">
        <f>SUM('石巻第１:石巻第２'!AM71)</f>
        <v>1542493.873</v>
      </c>
      <c r="AN71" s="11">
        <f>SUM('石巻第１:石巻第２'!AN71)</f>
        <v>29389</v>
      </c>
      <c r="AO71" s="11">
        <f>SUM('石巻第１:石巻第２'!AO71)</f>
        <v>86302.38216999998</v>
      </c>
      <c r="AP71" s="11">
        <f>SUM('石巻第１:石巻第２'!AP71)</f>
        <v>14133800.820999999</v>
      </c>
      <c r="AQ71" s="473" t="s">
        <v>96</v>
      </c>
      <c r="AR71" s="474"/>
      <c r="AS71" s="475"/>
      <c r="AT71" s="24"/>
    </row>
    <row r="72" spans="24:44" ht="21.75" customHeight="1">
      <c r="X72" s="67" t="s">
        <v>87</v>
      </c>
      <c r="AN72" s="68"/>
      <c r="AR72" s="67" t="s">
        <v>87</v>
      </c>
    </row>
    <row r="73" ht="21.75" customHeight="1"/>
    <row r="74" ht="21.75" customHeight="1"/>
  </sheetData>
  <sheetProtection/>
  <mergeCells count="67">
    <mergeCell ref="B30:B31"/>
    <mergeCell ref="B28:B29"/>
    <mergeCell ref="B36:B37"/>
    <mergeCell ref="B54:B55"/>
    <mergeCell ref="B52:B53"/>
    <mergeCell ref="B50:B51"/>
    <mergeCell ref="B34:B35"/>
    <mergeCell ref="B32:B33"/>
    <mergeCell ref="A59:B59"/>
    <mergeCell ref="A56:B57"/>
    <mergeCell ref="B48:B49"/>
    <mergeCell ref="B38:B39"/>
    <mergeCell ref="B46:B47"/>
    <mergeCell ref="B44:B45"/>
    <mergeCell ref="B42:B43"/>
    <mergeCell ref="B40:B41"/>
    <mergeCell ref="B6:B7"/>
    <mergeCell ref="AR6:AR7"/>
    <mergeCell ref="AR8:AR9"/>
    <mergeCell ref="AR20:AR21"/>
    <mergeCell ref="B18:B19"/>
    <mergeCell ref="B16:B17"/>
    <mergeCell ref="B10:B11"/>
    <mergeCell ref="B8:B9"/>
    <mergeCell ref="B14:B15"/>
    <mergeCell ref="B12:B13"/>
    <mergeCell ref="AR38:AR39"/>
    <mergeCell ref="AR22:AR23"/>
    <mergeCell ref="AR10:AR11"/>
    <mergeCell ref="AR12:AR13"/>
    <mergeCell ref="AR14:AR15"/>
    <mergeCell ref="AR28:AR29"/>
    <mergeCell ref="AR30:AR31"/>
    <mergeCell ref="AR32:AR33"/>
    <mergeCell ref="AR34:AR35"/>
    <mergeCell ref="AR36:AR37"/>
    <mergeCell ref="B26:B27"/>
    <mergeCell ref="B24:B25"/>
    <mergeCell ref="AR16:AR17"/>
    <mergeCell ref="AR18:AR19"/>
    <mergeCell ref="AR24:AR25"/>
    <mergeCell ref="AR26:AR27"/>
    <mergeCell ref="B22:B23"/>
    <mergeCell ref="B20:B21"/>
    <mergeCell ref="AR64:AR65"/>
    <mergeCell ref="AR40:AR41"/>
    <mergeCell ref="AR42:AR43"/>
    <mergeCell ref="AR48:AR49"/>
    <mergeCell ref="AR50:AR51"/>
    <mergeCell ref="AR44:AR45"/>
    <mergeCell ref="AR46:AR47"/>
    <mergeCell ref="AR66:AR67"/>
    <mergeCell ref="AR56:AS57"/>
    <mergeCell ref="AR59:AS59"/>
    <mergeCell ref="A1:X1"/>
    <mergeCell ref="A62:B62"/>
    <mergeCell ref="B64:B65"/>
    <mergeCell ref="B66:B67"/>
    <mergeCell ref="AR52:AR53"/>
    <mergeCell ref="AR54:AR55"/>
    <mergeCell ref="AR62:AS62"/>
    <mergeCell ref="AQ71:AS71"/>
    <mergeCell ref="AR68:AS69"/>
    <mergeCell ref="A70:B70"/>
    <mergeCell ref="A71:B71"/>
    <mergeCell ref="A68:B69"/>
    <mergeCell ref="AQ70:AS70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1"/>
  <sheetViews>
    <sheetView zoomScale="55" zoomScaleNormal="55" workbookViewId="0" topLeftCell="A1">
      <pane xSplit="3" ySplit="5" topLeftCell="D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E21" sqref="E21"/>
    </sheetView>
  </sheetViews>
  <sheetFormatPr defaultColWidth="10.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17" customWidth="1"/>
    <col min="6" max="6" width="19.625" style="17" customWidth="1"/>
    <col min="7" max="8" width="15.125" style="17" customWidth="1"/>
    <col min="9" max="9" width="19.625" style="17" customWidth="1"/>
    <col min="10" max="11" width="15.125" style="17" customWidth="1"/>
    <col min="12" max="12" width="19.625" style="17" customWidth="1"/>
    <col min="13" max="14" width="15.125" style="17" customWidth="1"/>
    <col min="15" max="15" width="19.625" style="17" customWidth="1"/>
    <col min="16" max="17" width="15.125" style="17" customWidth="1"/>
    <col min="18" max="18" width="19.625" style="17" customWidth="1"/>
    <col min="19" max="20" width="15.125" style="19" customWidth="1"/>
    <col min="21" max="21" width="19.625" style="19" customWidth="1"/>
    <col min="22" max="23" width="15.125" style="19" customWidth="1"/>
    <col min="24" max="24" width="19.625" style="19" customWidth="1"/>
    <col min="25" max="26" width="15.125" style="17" customWidth="1"/>
    <col min="27" max="27" width="19.625" style="17" customWidth="1"/>
    <col min="28" max="29" width="15.125" style="17" customWidth="1"/>
    <col min="30" max="30" width="19.625" style="17" customWidth="1"/>
    <col min="31" max="32" width="15.125" style="17" customWidth="1"/>
    <col min="33" max="33" width="19.625" style="17" customWidth="1"/>
    <col min="34" max="35" width="15.125" style="17" customWidth="1"/>
    <col min="36" max="36" width="19.625" style="17" customWidth="1"/>
    <col min="37" max="38" width="15.125" style="17" customWidth="1"/>
    <col min="39" max="39" width="19.625" style="17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16384" width="10.625" style="19" customWidth="1"/>
  </cols>
  <sheetData>
    <row r="1" spans="1:25" ht="32.25">
      <c r="A1" s="506" t="s">
        <v>88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"/>
    </row>
    <row r="2" spans="1:45" ht="21.75" customHeight="1" thickBot="1">
      <c r="A2" s="20" t="s">
        <v>74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  <c r="T2" s="22"/>
      <c r="U2" s="22"/>
      <c r="V2" s="22"/>
      <c r="W2" s="22"/>
      <c r="X2" s="22"/>
      <c r="Y2" s="21" t="s">
        <v>1</v>
      </c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3"/>
      <c r="AR2" s="24"/>
      <c r="AS2" s="24"/>
    </row>
    <row r="3" spans="1:46" ht="21.75" customHeight="1">
      <c r="A3" s="25"/>
      <c r="B3" s="24"/>
      <c r="C3" s="24"/>
      <c r="D3" s="26" t="s">
        <v>2</v>
      </c>
      <c r="E3" s="27"/>
      <c r="F3" s="27"/>
      <c r="G3" s="26" t="s">
        <v>3</v>
      </c>
      <c r="H3" s="27"/>
      <c r="I3" s="27"/>
      <c r="J3" s="26" t="s">
        <v>4</v>
      </c>
      <c r="K3" s="27"/>
      <c r="L3" s="27"/>
      <c r="M3" s="26" t="s">
        <v>5</v>
      </c>
      <c r="N3" s="27"/>
      <c r="O3" s="27"/>
      <c r="P3" s="26" t="s">
        <v>6</v>
      </c>
      <c r="Q3" s="27"/>
      <c r="R3" s="27"/>
      <c r="S3" s="26" t="s">
        <v>7</v>
      </c>
      <c r="T3" s="27"/>
      <c r="U3" s="27"/>
      <c r="V3" s="525" t="s">
        <v>82</v>
      </c>
      <c r="W3" s="526"/>
      <c r="X3" s="527"/>
      <c r="Y3" s="28" t="s">
        <v>9</v>
      </c>
      <c r="Z3" s="27"/>
      <c r="AA3" s="27"/>
      <c r="AB3" s="26" t="s">
        <v>10</v>
      </c>
      <c r="AC3" s="27"/>
      <c r="AD3" s="27"/>
      <c r="AE3" s="26" t="s">
        <v>11</v>
      </c>
      <c r="AF3" s="27"/>
      <c r="AG3" s="27"/>
      <c r="AH3" s="26" t="s">
        <v>12</v>
      </c>
      <c r="AI3" s="27"/>
      <c r="AJ3" s="27"/>
      <c r="AK3" s="26" t="s">
        <v>13</v>
      </c>
      <c r="AL3" s="27"/>
      <c r="AM3" s="27"/>
      <c r="AN3" s="26" t="s">
        <v>14</v>
      </c>
      <c r="AO3" s="27"/>
      <c r="AP3" s="27"/>
      <c r="AQ3" s="29"/>
      <c r="AR3" s="30"/>
      <c r="AS3" s="31"/>
      <c r="AT3" s="32"/>
    </row>
    <row r="4" spans="1:46" ht="21.75" customHeight="1">
      <c r="A4" s="25"/>
      <c r="B4" s="24"/>
      <c r="C4" s="24"/>
      <c r="D4" s="33" t="s">
        <v>15</v>
      </c>
      <c r="E4" s="33" t="s">
        <v>16</v>
      </c>
      <c r="F4" s="33" t="s">
        <v>17</v>
      </c>
      <c r="G4" s="33" t="s">
        <v>15</v>
      </c>
      <c r="H4" s="33" t="s">
        <v>16</v>
      </c>
      <c r="I4" s="33" t="s">
        <v>17</v>
      </c>
      <c r="J4" s="33" t="s">
        <v>15</v>
      </c>
      <c r="K4" s="33" t="s">
        <v>16</v>
      </c>
      <c r="L4" s="33" t="s">
        <v>17</v>
      </c>
      <c r="M4" s="33" t="s">
        <v>15</v>
      </c>
      <c r="N4" s="33" t="s">
        <v>16</v>
      </c>
      <c r="O4" s="33" t="s">
        <v>17</v>
      </c>
      <c r="P4" s="33" t="s">
        <v>15</v>
      </c>
      <c r="Q4" s="33" t="s">
        <v>16</v>
      </c>
      <c r="R4" s="33" t="s">
        <v>17</v>
      </c>
      <c r="S4" s="34" t="s">
        <v>15</v>
      </c>
      <c r="T4" s="35" t="s">
        <v>16</v>
      </c>
      <c r="U4" s="35" t="s">
        <v>17</v>
      </c>
      <c r="V4" s="34" t="s">
        <v>15</v>
      </c>
      <c r="W4" s="35" t="s">
        <v>16</v>
      </c>
      <c r="X4" s="36" t="s">
        <v>17</v>
      </c>
      <c r="Y4" s="33" t="s">
        <v>15</v>
      </c>
      <c r="Z4" s="33" t="s">
        <v>16</v>
      </c>
      <c r="AA4" s="33" t="s">
        <v>17</v>
      </c>
      <c r="AB4" s="33" t="s">
        <v>15</v>
      </c>
      <c r="AC4" s="33" t="s">
        <v>16</v>
      </c>
      <c r="AD4" s="33" t="s">
        <v>17</v>
      </c>
      <c r="AE4" s="33" t="s">
        <v>15</v>
      </c>
      <c r="AF4" s="33" t="s">
        <v>16</v>
      </c>
      <c r="AG4" s="33" t="s">
        <v>17</v>
      </c>
      <c r="AH4" s="33" t="s">
        <v>15</v>
      </c>
      <c r="AI4" s="33" t="s">
        <v>16</v>
      </c>
      <c r="AJ4" s="33" t="s">
        <v>17</v>
      </c>
      <c r="AK4" s="33" t="s">
        <v>15</v>
      </c>
      <c r="AL4" s="33" t="s">
        <v>16</v>
      </c>
      <c r="AM4" s="33" t="s">
        <v>17</v>
      </c>
      <c r="AN4" s="33" t="s">
        <v>15</v>
      </c>
      <c r="AO4" s="33" t="s">
        <v>16</v>
      </c>
      <c r="AP4" s="33" t="s">
        <v>17</v>
      </c>
      <c r="AQ4" s="37"/>
      <c r="AR4" s="24"/>
      <c r="AS4" s="38"/>
      <c r="AT4" s="32"/>
    </row>
    <row r="5" spans="1:48" ht="21.75" customHeight="1">
      <c r="A5" s="39"/>
      <c r="B5" s="40"/>
      <c r="C5" s="40"/>
      <c r="D5" s="41" t="s">
        <v>18</v>
      </c>
      <c r="E5" s="41" t="s">
        <v>19</v>
      </c>
      <c r="F5" s="41" t="s">
        <v>20</v>
      </c>
      <c r="G5" s="41" t="s">
        <v>18</v>
      </c>
      <c r="H5" s="41" t="s">
        <v>19</v>
      </c>
      <c r="I5" s="41" t="s">
        <v>20</v>
      </c>
      <c r="J5" s="41" t="s">
        <v>18</v>
      </c>
      <c r="K5" s="41" t="s">
        <v>19</v>
      </c>
      <c r="L5" s="143" t="s">
        <v>20</v>
      </c>
      <c r="M5" s="164" t="s">
        <v>18</v>
      </c>
      <c r="N5" s="41" t="s">
        <v>19</v>
      </c>
      <c r="O5" s="143" t="s">
        <v>20</v>
      </c>
      <c r="P5" s="164" t="s">
        <v>18</v>
      </c>
      <c r="Q5" s="41" t="s">
        <v>19</v>
      </c>
      <c r="R5" s="143" t="s">
        <v>20</v>
      </c>
      <c r="S5" s="167" t="s">
        <v>18</v>
      </c>
      <c r="T5" s="42" t="s">
        <v>19</v>
      </c>
      <c r="U5" s="144" t="s">
        <v>20</v>
      </c>
      <c r="V5" s="142" t="s">
        <v>18</v>
      </c>
      <c r="W5" s="42" t="s">
        <v>19</v>
      </c>
      <c r="X5" s="43" t="s">
        <v>20</v>
      </c>
      <c r="Y5" s="41" t="s">
        <v>18</v>
      </c>
      <c r="Z5" s="41" t="s">
        <v>19</v>
      </c>
      <c r="AA5" s="143" t="s">
        <v>20</v>
      </c>
      <c r="AB5" s="164" t="s">
        <v>18</v>
      </c>
      <c r="AC5" s="41" t="s">
        <v>19</v>
      </c>
      <c r="AD5" s="41" t="s">
        <v>20</v>
      </c>
      <c r="AE5" s="41" t="s">
        <v>18</v>
      </c>
      <c r="AF5" s="41" t="s">
        <v>19</v>
      </c>
      <c r="AG5" s="41" t="s">
        <v>20</v>
      </c>
      <c r="AH5" s="41" t="s">
        <v>18</v>
      </c>
      <c r="AI5" s="41" t="s">
        <v>19</v>
      </c>
      <c r="AJ5" s="41" t="s">
        <v>20</v>
      </c>
      <c r="AK5" s="41" t="s">
        <v>18</v>
      </c>
      <c r="AL5" s="41" t="s">
        <v>19</v>
      </c>
      <c r="AM5" s="143" t="s">
        <v>20</v>
      </c>
      <c r="AN5" s="164" t="s">
        <v>18</v>
      </c>
      <c r="AO5" s="41" t="s">
        <v>19</v>
      </c>
      <c r="AP5" s="41" t="s">
        <v>20</v>
      </c>
      <c r="AQ5" s="44"/>
      <c r="AR5" s="40"/>
      <c r="AS5" s="45"/>
      <c r="AT5" s="148"/>
      <c r="AU5" s="32"/>
      <c r="AV5" s="32"/>
    </row>
    <row r="6" spans="1:48" ht="21.75" customHeight="1">
      <c r="A6" s="46" t="s">
        <v>21</v>
      </c>
      <c r="B6" s="488" t="s">
        <v>22</v>
      </c>
      <c r="C6" s="47" t="s">
        <v>23</v>
      </c>
      <c r="D6" s="357"/>
      <c r="E6" s="333"/>
      <c r="F6" s="333"/>
      <c r="G6" s="357"/>
      <c r="H6" s="333"/>
      <c r="I6" s="333"/>
      <c r="J6" s="357"/>
      <c r="K6" s="333"/>
      <c r="L6" s="333"/>
      <c r="M6" s="357"/>
      <c r="N6" s="333"/>
      <c r="O6" s="333"/>
      <c r="P6" s="357"/>
      <c r="Q6" s="333"/>
      <c r="R6" s="333"/>
      <c r="S6" s="357"/>
      <c r="T6" s="333"/>
      <c r="U6" s="333"/>
      <c r="V6" s="357"/>
      <c r="W6" s="333"/>
      <c r="X6" s="333"/>
      <c r="Y6" s="337"/>
      <c r="Z6" s="335"/>
      <c r="AA6" s="335"/>
      <c r="AB6" s="337"/>
      <c r="AC6" s="335"/>
      <c r="AD6" s="335"/>
      <c r="AE6" s="337"/>
      <c r="AF6" s="335"/>
      <c r="AG6" s="335"/>
      <c r="AH6" s="359"/>
      <c r="AI6" s="336"/>
      <c r="AJ6" s="336"/>
      <c r="AK6" s="337"/>
      <c r="AL6" s="335"/>
      <c r="AM6" s="335"/>
      <c r="AN6" s="129"/>
      <c r="AO6" s="13"/>
      <c r="AP6" s="13"/>
      <c r="AQ6" s="48" t="s">
        <v>23</v>
      </c>
      <c r="AR6" s="488" t="s">
        <v>22</v>
      </c>
      <c r="AS6" s="49" t="s">
        <v>21</v>
      </c>
      <c r="AT6" s="32"/>
      <c r="AV6" s="32"/>
    </row>
    <row r="7" spans="1:46" ht="21.75" customHeight="1">
      <c r="A7" s="50"/>
      <c r="B7" s="489"/>
      <c r="C7" s="51" t="s">
        <v>24</v>
      </c>
      <c r="D7" s="381"/>
      <c r="E7" s="339"/>
      <c r="F7" s="183"/>
      <c r="G7" s="381"/>
      <c r="H7" s="339"/>
      <c r="I7" s="183"/>
      <c r="J7" s="381"/>
      <c r="K7" s="339"/>
      <c r="L7" s="183"/>
      <c r="M7" s="381"/>
      <c r="N7" s="339"/>
      <c r="O7" s="183"/>
      <c r="P7" s="381"/>
      <c r="Q7" s="339"/>
      <c r="R7" s="183"/>
      <c r="S7" s="381">
        <v>2</v>
      </c>
      <c r="T7" s="339">
        <v>10.301</v>
      </c>
      <c r="U7" s="183">
        <v>3177.4054462183603</v>
      </c>
      <c r="V7" s="381">
        <v>12</v>
      </c>
      <c r="W7" s="339">
        <v>417.706</v>
      </c>
      <c r="X7" s="183">
        <v>228223.79974180186</v>
      </c>
      <c r="Y7" s="343">
        <v>11</v>
      </c>
      <c r="Z7" s="341">
        <v>227.049</v>
      </c>
      <c r="AA7" s="184">
        <v>174112.2979457528</v>
      </c>
      <c r="AB7" s="343">
        <v>2</v>
      </c>
      <c r="AC7" s="341">
        <v>9.63</v>
      </c>
      <c r="AD7" s="185">
        <v>13506.518992568066</v>
      </c>
      <c r="AE7" s="343"/>
      <c r="AF7" s="341"/>
      <c r="AG7" s="341"/>
      <c r="AH7" s="364"/>
      <c r="AI7" s="342"/>
      <c r="AJ7" s="342"/>
      <c r="AK7" s="343"/>
      <c r="AL7" s="341"/>
      <c r="AM7" s="341"/>
      <c r="AN7" s="130">
        <f>+D7+G7+J7+M7+P7+S7+V7+Y7+AB7+AE7+AH7+AK7</f>
        <v>27</v>
      </c>
      <c r="AO7" s="14">
        <f>+E7+H7+K7+N7+Q7+T7+W7+Z7+AC7+AF7+AI7+AL7</f>
        <v>664.686</v>
      </c>
      <c r="AP7" s="14">
        <f>+F7+I7+L7+O7+R7+U7+X7+AA7+AD7+AG7+AJ7+AM7</f>
        <v>419020.02212634106</v>
      </c>
      <c r="AQ7" s="422" t="s">
        <v>24</v>
      </c>
      <c r="AR7" s="489"/>
      <c r="AS7" s="49"/>
      <c r="AT7" s="32"/>
    </row>
    <row r="8" spans="1:46" ht="21.75" customHeight="1">
      <c r="A8" s="50" t="s">
        <v>25</v>
      </c>
      <c r="B8" s="488" t="s">
        <v>26</v>
      </c>
      <c r="C8" s="53" t="s">
        <v>23</v>
      </c>
      <c r="D8" s="357"/>
      <c r="E8" s="333"/>
      <c r="F8" s="333"/>
      <c r="G8" s="357"/>
      <c r="H8" s="333"/>
      <c r="I8" s="333"/>
      <c r="J8" s="357"/>
      <c r="K8" s="333"/>
      <c r="L8" s="333"/>
      <c r="M8" s="357"/>
      <c r="N8" s="333"/>
      <c r="O8" s="333"/>
      <c r="P8" s="357"/>
      <c r="Q8" s="333"/>
      <c r="R8" s="333"/>
      <c r="S8" s="357"/>
      <c r="T8" s="333"/>
      <c r="U8" s="333"/>
      <c r="V8" s="357"/>
      <c r="W8" s="333"/>
      <c r="X8" s="333"/>
      <c r="Y8" s="337"/>
      <c r="Z8" s="335"/>
      <c r="AA8" s="335"/>
      <c r="AB8" s="337"/>
      <c r="AC8" s="335"/>
      <c r="AD8" s="335"/>
      <c r="AE8" s="337"/>
      <c r="AF8" s="335"/>
      <c r="AG8" s="335"/>
      <c r="AH8" s="359"/>
      <c r="AI8" s="336"/>
      <c r="AJ8" s="336"/>
      <c r="AK8" s="337"/>
      <c r="AL8" s="335"/>
      <c r="AM8" s="335"/>
      <c r="AN8" s="129"/>
      <c r="AO8" s="13"/>
      <c r="AP8" s="13"/>
      <c r="AQ8" s="423" t="s">
        <v>23</v>
      </c>
      <c r="AR8" s="488" t="s">
        <v>26</v>
      </c>
      <c r="AS8" s="49" t="s">
        <v>25</v>
      </c>
      <c r="AT8" s="32"/>
    </row>
    <row r="9" spans="1:46" ht="21.75" customHeight="1">
      <c r="A9" s="50"/>
      <c r="B9" s="489"/>
      <c r="C9" s="51" t="s">
        <v>24</v>
      </c>
      <c r="D9" s="362"/>
      <c r="E9" s="339"/>
      <c r="F9" s="339"/>
      <c r="G9" s="362"/>
      <c r="H9" s="339"/>
      <c r="I9" s="339"/>
      <c r="J9" s="362"/>
      <c r="K9" s="339"/>
      <c r="L9" s="339"/>
      <c r="M9" s="362"/>
      <c r="N9" s="339"/>
      <c r="O9" s="339"/>
      <c r="P9" s="362"/>
      <c r="Q9" s="339"/>
      <c r="R9" s="339"/>
      <c r="S9" s="362"/>
      <c r="T9" s="339"/>
      <c r="U9" s="339"/>
      <c r="V9" s="362"/>
      <c r="W9" s="339"/>
      <c r="X9" s="339"/>
      <c r="Y9" s="343"/>
      <c r="Z9" s="341"/>
      <c r="AA9" s="341"/>
      <c r="AB9" s="343"/>
      <c r="AC9" s="341"/>
      <c r="AD9" s="341"/>
      <c r="AE9" s="343">
        <v>2</v>
      </c>
      <c r="AF9" s="341">
        <v>98.474</v>
      </c>
      <c r="AG9" s="341">
        <v>11132.825104784833</v>
      </c>
      <c r="AH9" s="364">
        <v>3</v>
      </c>
      <c r="AI9" s="342">
        <v>21.0688</v>
      </c>
      <c r="AJ9" s="342">
        <v>2503.7819617608225</v>
      </c>
      <c r="AK9" s="343"/>
      <c r="AL9" s="341"/>
      <c r="AM9" s="341"/>
      <c r="AN9" s="130">
        <f>+D9+G9+J9+M9+P9+S9+V9+Y9+AB9+AE9+AH9+AK9</f>
        <v>5</v>
      </c>
      <c r="AO9" s="14">
        <f>+E9+H9+K9+N9+Q9+T9+W9+Z9+AC9+AF9+AI9+AL9</f>
        <v>119.5428</v>
      </c>
      <c r="AP9" s="14">
        <f>+F9+I9+L9+O9+R9+U9+X9+AA9+AD9+AG9+AJ9+AM9</f>
        <v>13636.607066545655</v>
      </c>
      <c r="AQ9" s="52" t="s">
        <v>24</v>
      </c>
      <c r="AR9" s="489"/>
      <c r="AS9" s="49"/>
      <c r="AT9" s="32"/>
    </row>
    <row r="10" spans="1:46" ht="21.75" customHeight="1">
      <c r="A10" s="50" t="s">
        <v>27</v>
      </c>
      <c r="B10" s="488" t="s">
        <v>28</v>
      </c>
      <c r="C10" s="53" t="s">
        <v>23</v>
      </c>
      <c r="D10" s="357"/>
      <c r="E10" s="333"/>
      <c r="F10" s="333"/>
      <c r="G10" s="357"/>
      <c r="H10" s="333"/>
      <c r="I10" s="333"/>
      <c r="J10" s="357"/>
      <c r="K10" s="333"/>
      <c r="L10" s="333"/>
      <c r="M10" s="357"/>
      <c r="N10" s="333"/>
      <c r="O10" s="333"/>
      <c r="P10" s="357"/>
      <c r="Q10" s="333"/>
      <c r="R10" s="333"/>
      <c r="S10" s="357"/>
      <c r="T10" s="333"/>
      <c r="U10" s="333"/>
      <c r="V10" s="357"/>
      <c r="W10" s="333"/>
      <c r="X10" s="333"/>
      <c r="Y10" s="337"/>
      <c r="Z10" s="335"/>
      <c r="AA10" s="335"/>
      <c r="AB10" s="337"/>
      <c r="AC10" s="335"/>
      <c r="AD10" s="335"/>
      <c r="AE10" s="337"/>
      <c r="AF10" s="335"/>
      <c r="AG10" s="335"/>
      <c r="AH10" s="359"/>
      <c r="AI10" s="336"/>
      <c r="AJ10" s="336"/>
      <c r="AK10" s="337"/>
      <c r="AL10" s="335"/>
      <c r="AM10" s="335"/>
      <c r="AN10" s="129"/>
      <c r="AO10" s="13"/>
      <c r="AP10" s="13"/>
      <c r="AQ10" s="48" t="s">
        <v>23</v>
      </c>
      <c r="AR10" s="488" t="s">
        <v>28</v>
      </c>
      <c r="AS10" s="49" t="s">
        <v>27</v>
      </c>
      <c r="AT10" s="32"/>
    </row>
    <row r="11" spans="1:46" ht="21.75" customHeight="1">
      <c r="A11" s="54"/>
      <c r="B11" s="489"/>
      <c r="C11" s="51" t="s">
        <v>24</v>
      </c>
      <c r="D11" s="362"/>
      <c r="E11" s="339"/>
      <c r="F11" s="339"/>
      <c r="G11" s="362"/>
      <c r="H11" s="339"/>
      <c r="I11" s="339"/>
      <c r="J11" s="362"/>
      <c r="K11" s="339"/>
      <c r="L11" s="339"/>
      <c r="M11" s="362"/>
      <c r="N11" s="339"/>
      <c r="O11" s="339"/>
      <c r="P11" s="362"/>
      <c r="Q11" s="339"/>
      <c r="R11" s="339"/>
      <c r="S11" s="362"/>
      <c r="T11" s="339"/>
      <c r="U11" s="339"/>
      <c r="V11" s="362"/>
      <c r="W11" s="339"/>
      <c r="X11" s="339"/>
      <c r="Y11" s="343"/>
      <c r="Z11" s="341"/>
      <c r="AA11" s="341"/>
      <c r="AB11" s="343"/>
      <c r="AC11" s="341"/>
      <c r="AD11" s="341"/>
      <c r="AE11" s="343"/>
      <c r="AF11" s="341"/>
      <c r="AG11" s="341"/>
      <c r="AH11" s="364"/>
      <c r="AI11" s="342"/>
      <c r="AJ11" s="342"/>
      <c r="AK11" s="343"/>
      <c r="AL11" s="341"/>
      <c r="AM11" s="341"/>
      <c r="AN11" s="130"/>
      <c r="AO11" s="14"/>
      <c r="AP11" s="14"/>
      <c r="AQ11" s="424" t="s">
        <v>24</v>
      </c>
      <c r="AR11" s="489"/>
      <c r="AS11" s="56"/>
      <c r="AT11" s="32"/>
    </row>
    <row r="12" spans="1:46" ht="21.75" customHeight="1">
      <c r="A12" s="50"/>
      <c r="B12" s="488" t="s">
        <v>29</v>
      </c>
      <c r="C12" s="53" t="s">
        <v>23</v>
      </c>
      <c r="D12" s="357"/>
      <c r="E12" s="333"/>
      <c r="F12" s="333"/>
      <c r="G12" s="357"/>
      <c r="H12" s="333"/>
      <c r="I12" s="333"/>
      <c r="J12" s="357"/>
      <c r="K12" s="333"/>
      <c r="L12" s="333"/>
      <c r="M12" s="357"/>
      <c r="N12" s="333"/>
      <c r="O12" s="333"/>
      <c r="P12" s="357"/>
      <c r="Q12" s="333"/>
      <c r="R12" s="333"/>
      <c r="S12" s="357"/>
      <c r="T12" s="333"/>
      <c r="U12" s="333"/>
      <c r="V12" s="357"/>
      <c r="W12" s="333"/>
      <c r="X12" s="333"/>
      <c r="Y12" s="337"/>
      <c r="Z12" s="335"/>
      <c r="AA12" s="335"/>
      <c r="AB12" s="337"/>
      <c r="AC12" s="335"/>
      <c r="AD12" s="335"/>
      <c r="AE12" s="337"/>
      <c r="AF12" s="335"/>
      <c r="AG12" s="335"/>
      <c r="AH12" s="359"/>
      <c r="AI12" s="336"/>
      <c r="AJ12" s="336"/>
      <c r="AK12" s="337"/>
      <c r="AL12" s="335"/>
      <c r="AM12" s="335"/>
      <c r="AN12" s="129"/>
      <c r="AO12" s="13"/>
      <c r="AP12" s="13"/>
      <c r="AQ12" s="423" t="s">
        <v>23</v>
      </c>
      <c r="AR12" s="488" t="s">
        <v>29</v>
      </c>
      <c r="AS12" s="49"/>
      <c r="AT12" s="32"/>
    </row>
    <row r="13" spans="1:46" ht="21.75" customHeight="1">
      <c r="A13" s="50" t="s">
        <v>30</v>
      </c>
      <c r="B13" s="489"/>
      <c r="C13" s="51" t="s">
        <v>24</v>
      </c>
      <c r="D13" s="362"/>
      <c r="E13" s="339"/>
      <c r="F13" s="339"/>
      <c r="G13" s="362"/>
      <c r="H13" s="339"/>
      <c r="I13" s="339"/>
      <c r="J13" s="362"/>
      <c r="K13" s="339"/>
      <c r="L13" s="339"/>
      <c r="M13" s="362"/>
      <c r="N13" s="339"/>
      <c r="O13" s="339"/>
      <c r="P13" s="362"/>
      <c r="Q13" s="339"/>
      <c r="R13" s="339"/>
      <c r="S13" s="362"/>
      <c r="T13" s="339"/>
      <c r="U13" s="339"/>
      <c r="V13" s="362"/>
      <c r="W13" s="339"/>
      <c r="X13" s="339"/>
      <c r="Y13" s="343"/>
      <c r="Z13" s="341"/>
      <c r="AA13" s="341"/>
      <c r="AB13" s="343"/>
      <c r="AC13" s="341"/>
      <c r="AD13" s="341"/>
      <c r="AE13" s="343"/>
      <c r="AF13" s="341"/>
      <c r="AG13" s="341"/>
      <c r="AH13" s="364"/>
      <c r="AI13" s="342"/>
      <c r="AJ13" s="342"/>
      <c r="AK13" s="343"/>
      <c r="AL13" s="341"/>
      <c r="AM13" s="341"/>
      <c r="AN13" s="130"/>
      <c r="AO13" s="14"/>
      <c r="AP13" s="14"/>
      <c r="AQ13" s="52" t="s">
        <v>24</v>
      </c>
      <c r="AR13" s="489"/>
      <c r="AS13" s="49" t="s">
        <v>30</v>
      </c>
      <c r="AT13" s="32"/>
    </row>
    <row r="14" spans="1:46" ht="21.75" customHeight="1">
      <c r="A14" s="50"/>
      <c r="B14" s="488" t="s">
        <v>31</v>
      </c>
      <c r="C14" s="53" t="s">
        <v>23</v>
      </c>
      <c r="D14" s="357"/>
      <c r="E14" s="333"/>
      <c r="F14" s="333"/>
      <c r="G14" s="357"/>
      <c r="H14" s="333"/>
      <c r="I14" s="333"/>
      <c r="J14" s="357"/>
      <c r="K14" s="333"/>
      <c r="L14" s="333"/>
      <c r="M14" s="357"/>
      <c r="N14" s="333"/>
      <c r="O14" s="333"/>
      <c r="P14" s="357"/>
      <c r="Q14" s="333"/>
      <c r="R14" s="333"/>
      <c r="S14" s="357"/>
      <c r="T14" s="333"/>
      <c r="U14" s="333"/>
      <c r="V14" s="357"/>
      <c r="W14" s="333"/>
      <c r="X14" s="333"/>
      <c r="Y14" s="337"/>
      <c r="Z14" s="335"/>
      <c r="AA14" s="335"/>
      <c r="AB14" s="337"/>
      <c r="AC14" s="335"/>
      <c r="AD14" s="335"/>
      <c r="AE14" s="337"/>
      <c r="AF14" s="335"/>
      <c r="AG14" s="335"/>
      <c r="AH14" s="359"/>
      <c r="AI14" s="336"/>
      <c r="AJ14" s="336"/>
      <c r="AK14" s="337"/>
      <c r="AL14" s="335"/>
      <c r="AM14" s="335"/>
      <c r="AN14" s="129"/>
      <c r="AO14" s="13"/>
      <c r="AP14" s="13"/>
      <c r="AQ14" s="48" t="s">
        <v>23</v>
      </c>
      <c r="AR14" s="488" t="s">
        <v>31</v>
      </c>
      <c r="AS14" s="49"/>
      <c r="AT14" s="32"/>
    </row>
    <row r="15" spans="1:46" ht="21.75" customHeight="1">
      <c r="A15" s="50" t="s">
        <v>25</v>
      </c>
      <c r="B15" s="489"/>
      <c r="C15" s="51" t="s">
        <v>24</v>
      </c>
      <c r="D15" s="362"/>
      <c r="E15" s="339"/>
      <c r="F15" s="339"/>
      <c r="G15" s="362"/>
      <c r="H15" s="339"/>
      <c r="I15" s="339"/>
      <c r="J15" s="362"/>
      <c r="K15" s="339"/>
      <c r="L15" s="339"/>
      <c r="M15" s="362"/>
      <c r="N15" s="339"/>
      <c r="O15" s="339"/>
      <c r="P15" s="362"/>
      <c r="Q15" s="339"/>
      <c r="R15" s="339"/>
      <c r="S15" s="362"/>
      <c r="T15" s="339"/>
      <c r="U15" s="339"/>
      <c r="V15" s="362"/>
      <c r="W15" s="339"/>
      <c r="X15" s="339"/>
      <c r="Y15" s="343"/>
      <c r="Z15" s="341"/>
      <c r="AA15" s="341"/>
      <c r="AB15" s="343"/>
      <c r="AC15" s="341"/>
      <c r="AD15" s="341"/>
      <c r="AE15" s="343"/>
      <c r="AF15" s="341"/>
      <c r="AG15" s="341"/>
      <c r="AH15" s="364"/>
      <c r="AI15" s="342"/>
      <c r="AJ15" s="342"/>
      <c r="AK15" s="343"/>
      <c r="AL15" s="341"/>
      <c r="AM15" s="341"/>
      <c r="AN15" s="130"/>
      <c r="AO15" s="14"/>
      <c r="AP15" s="14"/>
      <c r="AQ15" s="422" t="s">
        <v>24</v>
      </c>
      <c r="AR15" s="489"/>
      <c r="AS15" s="49" t="s">
        <v>25</v>
      </c>
      <c r="AT15" s="32"/>
    </row>
    <row r="16" spans="1:46" ht="21.75" customHeight="1">
      <c r="A16" s="50"/>
      <c r="B16" s="488" t="s">
        <v>32</v>
      </c>
      <c r="C16" s="53" t="s">
        <v>23</v>
      </c>
      <c r="D16" s="357">
        <v>10</v>
      </c>
      <c r="E16" s="333">
        <v>8.8882</v>
      </c>
      <c r="F16" s="333">
        <v>4472.1691270992615</v>
      </c>
      <c r="G16" s="357">
        <v>9</v>
      </c>
      <c r="H16" s="333">
        <v>7.274</v>
      </c>
      <c r="I16" s="333">
        <v>4301.8458515940665</v>
      </c>
      <c r="J16" s="357">
        <v>10</v>
      </c>
      <c r="K16" s="333">
        <v>6.2926</v>
      </c>
      <c r="L16" s="333">
        <v>4822.267723700432</v>
      </c>
      <c r="M16" s="357"/>
      <c r="N16" s="333"/>
      <c r="O16" s="333"/>
      <c r="P16" s="357">
        <v>6</v>
      </c>
      <c r="Q16" s="333">
        <v>3.6105</v>
      </c>
      <c r="R16" s="333">
        <v>1913.7380784570655</v>
      </c>
      <c r="S16" s="357"/>
      <c r="T16" s="333"/>
      <c r="U16" s="333"/>
      <c r="V16" s="357"/>
      <c r="W16" s="333"/>
      <c r="X16" s="333"/>
      <c r="Y16" s="337"/>
      <c r="Z16" s="335"/>
      <c r="AA16" s="335"/>
      <c r="AB16" s="337"/>
      <c r="AC16" s="335"/>
      <c r="AD16" s="335"/>
      <c r="AE16" s="337"/>
      <c r="AF16" s="335"/>
      <c r="AG16" s="335"/>
      <c r="AH16" s="359"/>
      <c r="AI16" s="336"/>
      <c r="AJ16" s="336"/>
      <c r="AK16" s="337">
        <v>1</v>
      </c>
      <c r="AL16" s="335">
        <v>0.5252</v>
      </c>
      <c r="AM16" s="338">
        <v>304.21652979072553</v>
      </c>
      <c r="AN16" s="129">
        <f>+D16+G16+J16+M16+P16+S16+V16+Y16+AB16+AE16+AH16+AK16</f>
        <v>36</v>
      </c>
      <c r="AO16" s="13">
        <f>+E16+H16+K16+N16+Q16+T16+W16+Z16+AC16+AF16+AI16+AL16</f>
        <v>26.590500000000002</v>
      </c>
      <c r="AP16" s="13">
        <f>+F16+I16+L16+O16+R16+U16+X16+AA16+AD16+AG16+AJ16+AM16</f>
        <v>15814.23731064155</v>
      </c>
      <c r="AQ16" s="423" t="s">
        <v>23</v>
      </c>
      <c r="AR16" s="488" t="s">
        <v>32</v>
      </c>
      <c r="AS16" s="49"/>
      <c r="AT16" s="32"/>
    </row>
    <row r="17" spans="1:46" ht="21.75" customHeight="1">
      <c r="A17" s="50" t="s">
        <v>27</v>
      </c>
      <c r="B17" s="489"/>
      <c r="C17" s="51" t="s">
        <v>24</v>
      </c>
      <c r="D17" s="362"/>
      <c r="E17" s="339"/>
      <c r="F17" s="339"/>
      <c r="G17" s="362"/>
      <c r="H17" s="339"/>
      <c r="I17" s="339"/>
      <c r="J17" s="362"/>
      <c r="K17" s="339"/>
      <c r="L17" s="339"/>
      <c r="M17" s="362"/>
      <c r="N17" s="339"/>
      <c r="O17" s="339"/>
      <c r="P17" s="362"/>
      <c r="Q17" s="339"/>
      <c r="R17" s="339"/>
      <c r="S17" s="362"/>
      <c r="T17" s="339"/>
      <c r="U17" s="339"/>
      <c r="V17" s="362"/>
      <c r="W17" s="339"/>
      <c r="X17" s="339"/>
      <c r="Y17" s="343"/>
      <c r="Z17" s="341"/>
      <c r="AA17" s="341"/>
      <c r="AB17" s="343"/>
      <c r="AC17" s="341"/>
      <c r="AD17" s="341"/>
      <c r="AE17" s="343"/>
      <c r="AF17" s="341"/>
      <c r="AG17" s="341"/>
      <c r="AH17" s="364"/>
      <c r="AI17" s="342"/>
      <c r="AJ17" s="342"/>
      <c r="AK17" s="343"/>
      <c r="AL17" s="341"/>
      <c r="AM17" s="341"/>
      <c r="AN17" s="130"/>
      <c r="AO17" s="14"/>
      <c r="AP17" s="14"/>
      <c r="AQ17" s="52" t="s">
        <v>24</v>
      </c>
      <c r="AR17" s="489"/>
      <c r="AS17" s="49" t="s">
        <v>27</v>
      </c>
      <c r="AT17" s="32"/>
    </row>
    <row r="18" spans="1:46" ht="21.75" customHeight="1">
      <c r="A18" s="50"/>
      <c r="B18" s="488" t="s">
        <v>33</v>
      </c>
      <c r="C18" s="53" t="s">
        <v>23</v>
      </c>
      <c r="D18" s="357"/>
      <c r="E18" s="333"/>
      <c r="F18" s="333"/>
      <c r="G18" s="357"/>
      <c r="H18" s="333"/>
      <c r="I18" s="333"/>
      <c r="J18" s="357"/>
      <c r="K18" s="333"/>
      <c r="L18" s="333"/>
      <c r="M18" s="357">
        <v>9</v>
      </c>
      <c r="N18" s="333">
        <v>4.29</v>
      </c>
      <c r="O18" s="333">
        <v>3032.876271401463</v>
      </c>
      <c r="P18" s="357"/>
      <c r="Q18" s="333"/>
      <c r="R18" s="333"/>
      <c r="S18" s="357"/>
      <c r="T18" s="333"/>
      <c r="U18" s="333"/>
      <c r="V18" s="357"/>
      <c r="W18" s="333"/>
      <c r="X18" s="333"/>
      <c r="Y18" s="337"/>
      <c r="Z18" s="335"/>
      <c r="AA18" s="335"/>
      <c r="AB18" s="337"/>
      <c r="AC18" s="335"/>
      <c r="AD18" s="335"/>
      <c r="AE18" s="337"/>
      <c r="AF18" s="335"/>
      <c r="AG18" s="335"/>
      <c r="AH18" s="359"/>
      <c r="AI18" s="336"/>
      <c r="AJ18" s="336"/>
      <c r="AK18" s="337"/>
      <c r="AL18" s="335"/>
      <c r="AM18" s="335"/>
      <c r="AN18" s="129">
        <f>+D18+G18+J18+M18+P18+S18+V18+Y18+AB18+AE18+AH18+AK18</f>
        <v>9</v>
      </c>
      <c r="AO18" s="13">
        <f>+E18+H18+K18+N18+Q18+T18+W18+Z18+AC18+AF18+AI18+AL18</f>
        <v>4.29</v>
      </c>
      <c r="AP18" s="13">
        <f>+F18+I18+L18+O18+R18+U18+X18+AA18+AD18+AG18+AJ18+AM18</f>
        <v>3032.876271401463</v>
      </c>
      <c r="AQ18" s="48" t="s">
        <v>23</v>
      </c>
      <c r="AR18" s="488" t="s">
        <v>33</v>
      </c>
      <c r="AS18" s="49"/>
      <c r="AT18" s="32"/>
    </row>
    <row r="19" spans="1:46" ht="21.75" customHeight="1">
      <c r="A19" s="54"/>
      <c r="B19" s="489"/>
      <c r="C19" s="51" t="s">
        <v>24</v>
      </c>
      <c r="D19" s="362"/>
      <c r="E19" s="339"/>
      <c r="F19" s="339"/>
      <c r="G19" s="362"/>
      <c r="H19" s="339"/>
      <c r="I19" s="339"/>
      <c r="J19" s="362"/>
      <c r="K19" s="339"/>
      <c r="L19" s="339"/>
      <c r="M19" s="362"/>
      <c r="N19" s="339"/>
      <c r="O19" s="339"/>
      <c r="P19" s="362"/>
      <c r="Q19" s="339"/>
      <c r="R19" s="339"/>
      <c r="S19" s="362"/>
      <c r="T19" s="339"/>
      <c r="U19" s="339"/>
      <c r="V19" s="362"/>
      <c r="W19" s="339"/>
      <c r="X19" s="339"/>
      <c r="Y19" s="343"/>
      <c r="Z19" s="341"/>
      <c r="AA19" s="341"/>
      <c r="AB19" s="343"/>
      <c r="AC19" s="341"/>
      <c r="AD19" s="341"/>
      <c r="AE19" s="343"/>
      <c r="AF19" s="341"/>
      <c r="AG19" s="341"/>
      <c r="AH19" s="364"/>
      <c r="AI19" s="342"/>
      <c r="AJ19" s="342"/>
      <c r="AK19" s="343"/>
      <c r="AL19" s="341"/>
      <c r="AM19" s="341"/>
      <c r="AN19" s="130"/>
      <c r="AO19" s="14"/>
      <c r="AP19" s="14"/>
      <c r="AQ19" s="424" t="s">
        <v>24</v>
      </c>
      <c r="AR19" s="489"/>
      <c r="AS19" s="56"/>
      <c r="AT19" s="32"/>
    </row>
    <row r="20" spans="1:46" ht="21.75" customHeight="1">
      <c r="A20" s="50" t="s">
        <v>34</v>
      </c>
      <c r="B20" s="488" t="s">
        <v>35</v>
      </c>
      <c r="C20" s="53" t="s">
        <v>23</v>
      </c>
      <c r="D20" s="357"/>
      <c r="E20" s="333"/>
      <c r="F20" s="333"/>
      <c r="G20" s="357"/>
      <c r="H20" s="333"/>
      <c r="I20" s="333"/>
      <c r="J20" s="357"/>
      <c r="K20" s="333"/>
      <c r="L20" s="333"/>
      <c r="M20" s="357"/>
      <c r="N20" s="333"/>
      <c r="O20" s="333"/>
      <c r="P20" s="357"/>
      <c r="Q20" s="333"/>
      <c r="R20" s="333"/>
      <c r="S20" s="357"/>
      <c r="T20" s="333"/>
      <c r="U20" s="333"/>
      <c r="V20" s="357"/>
      <c r="W20" s="333"/>
      <c r="X20" s="333"/>
      <c r="Y20" s="337"/>
      <c r="Z20" s="335"/>
      <c r="AA20" s="335"/>
      <c r="AB20" s="337"/>
      <c r="AC20" s="335"/>
      <c r="AD20" s="335"/>
      <c r="AE20" s="337"/>
      <c r="AF20" s="335"/>
      <c r="AG20" s="335"/>
      <c r="AH20" s="359"/>
      <c r="AI20" s="336"/>
      <c r="AJ20" s="336"/>
      <c r="AK20" s="337"/>
      <c r="AL20" s="335"/>
      <c r="AM20" s="335"/>
      <c r="AN20" s="129"/>
      <c r="AO20" s="13"/>
      <c r="AP20" s="13"/>
      <c r="AQ20" s="423" t="s">
        <v>23</v>
      </c>
      <c r="AR20" s="488" t="s">
        <v>35</v>
      </c>
      <c r="AS20" s="49" t="s">
        <v>34</v>
      </c>
      <c r="AT20" s="32"/>
    </row>
    <row r="21" spans="1:46" ht="21.75" customHeight="1">
      <c r="A21" s="50" t="s">
        <v>25</v>
      </c>
      <c r="B21" s="489"/>
      <c r="C21" s="51" t="s">
        <v>24</v>
      </c>
      <c r="D21" s="362"/>
      <c r="E21" s="339"/>
      <c r="F21" s="339"/>
      <c r="G21" s="362"/>
      <c r="H21" s="339"/>
      <c r="I21" s="339"/>
      <c r="J21" s="362"/>
      <c r="K21" s="339"/>
      <c r="L21" s="339"/>
      <c r="M21" s="362"/>
      <c r="N21" s="339"/>
      <c r="O21" s="339"/>
      <c r="P21" s="362"/>
      <c r="Q21" s="339"/>
      <c r="R21" s="339"/>
      <c r="S21" s="362"/>
      <c r="T21" s="339"/>
      <c r="U21" s="339"/>
      <c r="V21" s="362"/>
      <c r="W21" s="339"/>
      <c r="X21" s="339"/>
      <c r="Y21" s="343"/>
      <c r="Z21" s="341"/>
      <c r="AA21" s="341"/>
      <c r="AB21" s="343"/>
      <c r="AC21" s="341"/>
      <c r="AD21" s="341"/>
      <c r="AE21" s="343"/>
      <c r="AF21" s="341"/>
      <c r="AG21" s="184"/>
      <c r="AH21" s="364"/>
      <c r="AI21" s="342"/>
      <c r="AJ21" s="342"/>
      <c r="AK21" s="343"/>
      <c r="AL21" s="341"/>
      <c r="AM21" s="341"/>
      <c r="AN21" s="130"/>
      <c r="AO21" s="14"/>
      <c r="AP21" s="14"/>
      <c r="AQ21" s="52" t="s">
        <v>24</v>
      </c>
      <c r="AR21" s="489"/>
      <c r="AS21" s="49" t="s">
        <v>25</v>
      </c>
      <c r="AT21" s="32"/>
    </row>
    <row r="22" spans="1:46" ht="21.75" customHeight="1">
      <c r="A22" s="50" t="s">
        <v>27</v>
      </c>
      <c r="B22" s="488" t="s">
        <v>36</v>
      </c>
      <c r="C22" s="53" t="s">
        <v>23</v>
      </c>
      <c r="D22" s="357"/>
      <c r="E22" s="333"/>
      <c r="F22" s="333"/>
      <c r="G22" s="357"/>
      <c r="H22" s="333"/>
      <c r="I22" s="333"/>
      <c r="J22" s="357"/>
      <c r="K22" s="333"/>
      <c r="L22" s="333"/>
      <c r="M22" s="357"/>
      <c r="N22" s="333"/>
      <c r="O22" s="333"/>
      <c r="P22" s="357"/>
      <c r="Q22" s="333"/>
      <c r="R22" s="333"/>
      <c r="S22" s="357"/>
      <c r="T22" s="333"/>
      <c r="U22" s="333"/>
      <c r="V22" s="357"/>
      <c r="W22" s="333"/>
      <c r="X22" s="333"/>
      <c r="Y22" s="337"/>
      <c r="Z22" s="335"/>
      <c r="AA22" s="335"/>
      <c r="AB22" s="337"/>
      <c r="AC22" s="335"/>
      <c r="AD22" s="335"/>
      <c r="AE22" s="337"/>
      <c r="AF22" s="335"/>
      <c r="AG22" s="335"/>
      <c r="AH22" s="359"/>
      <c r="AI22" s="336"/>
      <c r="AJ22" s="336"/>
      <c r="AK22" s="337"/>
      <c r="AL22" s="335"/>
      <c r="AM22" s="335"/>
      <c r="AN22" s="129"/>
      <c r="AO22" s="13"/>
      <c r="AP22" s="13"/>
      <c r="AQ22" s="48" t="s">
        <v>23</v>
      </c>
      <c r="AR22" s="488" t="s">
        <v>36</v>
      </c>
      <c r="AS22" s="49" t="s">
        <v>27</v>
      </c>
      <c r="AT22" s="32"/>
    </row>
    <row r="23" spans="1:46" ht="21.75" customHeight="1">
      <c r="A23" s="54"/>
      <c r="B23" s="489"/>
      <c r="C23" s="51" t="s">
        <v>24</v>
      </c>
      <c r="D23" s="362"/>
      <c r="E23" s="339"/>
      <c r="F23" s="339"/>
      <c r="G23" s="362"/>
      <c r="H23" s="339"/>
      <c r="I23" s="339"/>
      <c r="J23" s="362"/>
      <c r="K23" s="339"/>
      <c r="L23" s="339"/>
      <c r="M23" s="362"/>
      <c r="N23" s="339"/>
      <c r="O23" s="339"/>
      <c r="P23" s="362"/>
      <c r="Q23" s="339"/>
      <c r="R23" s="339"/>
      <c r="S23" s="362"/>
      <c r="T23" s="339"/>
      <c r="U23" s="339"/>
      <c r="V23" s="362"/>
      <c r="W23" s="339"/>
      <c r="X23" s="339"/>
      <c r="Y23" s="343"/>
      <c r="Z23" s="341"/>
      <c r="AA23" s="341"/>
      <c r="AB23" s="343"/>
      <c r="AC23" s="341"/>
      <c r="AD23" s="341"/>
      <c r="AE23" s="343"/>
      <c r="AF23" s="341"/>
      <c r="AG23" s="341"/>
      <c r="AH23" s="364"/>
      <c r="AI23" s="342"/>
      <c r="AJ23" s="342"/>
      <c r="AK23" s="343"/>
      <c r="AL23" s="341"/>
      <c r="AM23" s="341"/>
      <c r="AN23" s="130"/>
      <c r="AO23" s="14"/>
      <c r="AP23" s="14"/>
      <c r="AQ23" s="424" t="s">
        <v>24</v>
      </c>
      <c r="AR23" s="489"/>
      <c r="AS23" s="56"/>
      <c r="AT23" s="32"/>
    </row>
    <row r="24" spans="1:46" ht="21.75" customHeight="1">
      <c r="A24" s="50"/>
      <c r="B24" s="488" t="s">
        <v>37</v>
      </c>
      <c r="C24" s="53" t="s">
        <v>23</v>
      </c>
      <c r="D24" s="357"/>
      <c r="E24" s="333"/>
      <c r="F24" s="333"/>
      <c r="G24" s="357"/>
      <c r="H24" s="333"/>
      <c r="I24" s="333"/>
      <c r="J24" s="357"/>
      <c r="K24" s="333"/>
      <c r="L24" s="333"/>
      <c r="M24" s="357"/>
      <c r="N24" s="333"/>
      <c r="O24" s="333"/>
      <c r="P24" s="357"/>
      <c r="Q24" s="333"/>
      <c r="R24" s="333"/>
      <c r="S24" s="357"/>
      <c r="T24" s="333"/>
      <c r="U24" s="333"/>
      <c r="V24" s="357"/>
      <c r="W24" s="333"/>
      <c r="X24" s="333"/>
      <c r="Y24" s="337"/>
      <c r="Z24" s="335"/>
      <c r="AA24" s="335"/>
      <c r="AB24" s="337"/>
      <c r="AC24" s="335"/>
      <c r="AD24" s="335"/>
      <c r="AE24" s="337"/>
      <c r="AF24" s="335"/>
      <c r="AG24" s="335"/>
      <c r="AH24" s="359"/>
      <c r="AI24" s="336"/>
      <c r="AJ24" s="336"/>
      <c r="AK24" s="337"/>
      <c r="AL24" s="335"/>
      <c r="AM24" s="335"/>
      <c r="AN24" s="129"/>
      <c r="AO24" s="13"/>
      <c r="AP24" s="13"/>
      <c r="AQ24" s="423" t="s">
        <v>23</v>
      </c>
      <c r="AR24" s="488" t="s">
        <v>37</v>
      </c>
      <c r="AS24" s="49"/>
      <c r="AT24" s="32"/>
    </row>
    <row r="25" spans="1:46" ht="21.75" customHeight="1">
      <c r="A25" s="50" t="s">
        <v>38</v>
      </c>
      <c r="B25" s="489"/>
      <c r="C25" s="51" t="s">
        <v>24</v>
      </c>
      <c r="D25" s="362"/>
      <c r="E25" s="339"/>
      <c r="F25" s="339"/>
      <c r="G25" s="362"/>
      <c r="H25" s="339"/>
      <c r="I25" s="339"/>
      <c r="J25" s="362"/>
      <c r="K25" s="339"/>
      <c r="L25" s="339"/>
      <c r="M25" s="362"/>
      <c r="N25" s="339"/>
      <c r="O25" s="339"/>
      <c r="P25" s="362"/>
      <c r="Q25" s="339"/>
      <c r="R25" s="339"/>
      <c r="S25" s="362"/>
      <c r="T25" s="339"/>
      <c r="U25" s="339"/>
      <c r="V25" s="362"/>
      <c r="W25" s="339"/>
      <c r="X25" s="339"/>
      <c r="Y25" s="343"/>
      <c r="Z25" s="341"/>
      <c r="AA25" s="341"/>
      <c r="AB25" s="343"/>
      <c r="AC25" s="341"/>
      <c r="AD25" s="341"/>
      <c r="AE25" s="343"/>
      <c r="AF25" s="341"/>
      <c r="AG25" s="341"/>
      <c r="AH25" s="364"/>
      <c r="AI25" s="342"/>
      <c r="AJ25" s="342"/>
      <c r="AK25" s="343"/>
      <c r="AL25" s="341"/>
      <c r="AM25" s="341"/>
      <c r="AN25" s="130"/>
      <c r="AO25" s="14"/>
      <c r="AP25" s="14"/>
      <c r="AQ25" s="52" t="s">
        <v>24</v>
      </c>
      <c r="AR25" s="489"/>
      <c r="AS25" s="49" t="s">
        <v>38</v>
      </c>
      <c r="AT25" s="32"/>
    </row>
    <row r="26" spans="1:46" ht="21.75" customHeight="1">
      <c r="A26" s="50"/>
      <c r="B26" s="488" t="s">
        <v>39</v>
      </c>
      <c r="C26" s="53" t="s">
        <v>23</v>
      </c>
      <c r="D26" s="357"/>
      <c r="E26" s="333"/>
      <c r="F26" s="333"/>
      <c r="G26" s="357"/>
      <c r="H26" s="333"/>
      <c r="I26" s="333"/>
      <c r="J26" s="357"/>
      <c r="K26" s="333"/>
      <c r="L26" s="333"/>
      <c r="M26" s="357"/>
      <c r="N26" s="333"/>
      <c r="O26" s="333"/>
      <c r="P26" s="357"/>
      <c r="Q26" s="333"/>
      <c r="R26" s="333"/>
      <c r="S26" s="357"/>
      <c r="T26" s="333"/>
      <c r="U26" s="333"/>
      <c r="V26" s="357"/>
      <c r="W26" s="333"/>
      <c r="X26" s="333"/>
      <c r="Y26" s="337"/>
      <c r="Z26" s="335"/>
      <c r="AA26" s="335"/>
      <c r="AB26" s="337"/>
      <c r="AC26" s="335"/>
      <c r="AD26" s="335"/>
      <c r="AE26" s="337"/>
      <c r="AF26" s="335"/>
      <c r="AG26" s="335"/>
      <c r="AH26" s="359"/>
      <c r="AI26" s="336"/>
      <c r="AJ26" s="336"/>
      <c r="AK26" s="337"/>
      <c r="AL26" s="335"/>
      <c r="AM26" s="335"/>
      <c r="AN26" s="129"/>
      <c r="AO26" s="13"/>
      <c r="AP26" s="13"/>
      <c r="AQ26" s="48" t="s">
        <v>23</v>
      </c>
      <c r="AR26" s="488" t="s">
        <v>39</v>
      </c>
      <c r="AS26" s="49"/>
      <c r="AT26" s="32"/>
    </row>
    <row r="27" spans="1:46" ht="21.75" customHeight="1">
      <c r="A27" s="50" t="s">
        <v>25</v>
      </c>
      <c r="B27" s="489"/>
      <c r="C27" s="51" t="s">
        <v>24</v>
      </c>
      <c r="D27" s="362"/>
      <c r="E27" s="339"/>
      <c r="F27" s="339"/>
      <c r="G27" s="362"/>
      <c r="H27" s="339"/>
      <c r="I27" s="339"/>
      <c r="J27" s="362"/>
      <c r="K27" s="339"/>
      <c r="L27" s="339"/>
      <c r="M27" s="362"/>
      <c r="N27" s="339"/>
      <c r="O27" s="339"/>
      <c r="P27" s="362"/>
      <c r="Q27" s="339"/>
      <c r="R27" s="339"/>
      <c r="S27" s="362"/>
      <c r="T27" s="339"/>
      <c r="U27" s="339"/>
      <c r="V27" s="362"/>
      <c r="W27" s="339"/>
      <c r="X27" s="339"/>
      <c r="Y27" s="343"/>
      <c r="Z27" s="341"/>
      <c r="AA27" s="341"/>
      <c r="AB27" s="343"/>
      <c r="AC27" s="341"/>
      <c r="AD27" s="341"/>
      <c r="AE27" s="343"/>
      <c r="AF27" s="341"/>
      <c r="AG27" s="341"/>
      <c r="AH27" s="364"/>
      <c r="AI27" s="342"/>
      <c r="AJ27" s="342"/>
      <c r="AK27" s="343"/>
      <c r="AL27" s="341"/>
      <c r="AM27" s="341"/>
      <c r="AN27" s="130"/>
      <c r="AO27" s="14"/>
      <c r="AP27" s="14"/>
      <c r="AQ27" s="422" t="s">
        <v>24</v>
      </c>
      <c r="AR27" s="489"/>
      <c r="AS27" s="49" t="s">
        <v>25</v>
      </c>
      <c r="AT27" s="32"/>
    </row>
    <row r="28" spans="1:46" ht="21.75" customHeight="1">
      <c r="A28" s="50"/>
      <c r="B28" s="488" t="s">
        <v>40</v>
      </c>
      <c r="C28" s="53" t="s">
        <v>23</v>
      </c>
      <c r="D28" s="357"/>
      <c r="E28" s="333"/>
      <c r="F28" s="333"/>
      <c r="G28" s="357"/>
      <c r="H28" s="333"/>
      <c r="I28" s="333"/>
      <c r="J28" s="357"/>
      <c r="K28" s="333"/>
      <c r="L28" s="333"/>
      <c r="M28" s="357"/>
      <c r="N28" s="333"/>
      <c r="O28" s="333"/>
      <c r="P28" s="357"/>
      <c r="Q28" s="333"/>
      <c r="R28" s="333"/>
      <c r="S28" s="357"/>
      <c r="T28" s="333"/>
      <c r="U28" s="333"/>
      <c r="V28" s="357"/>
      <c r="W28" s="333"/>
      <c r="X28" s="333"/>
      <c r="Y28" s="337"/>
      <c r="Z28" s="335"/>
      <c r="AA28" s="335"/>
      <c r="AB28" s="337"/>
      <c r="AC28" s="335"/>
      <c r="AD28" s="335"/>
      <c r="AE28" s="337"/>
      <c r="AF28" s="335"/>
      <c r="AG28" s="335"/>
      <c r="AH28" s="359"/>
      <c r="AI28" s="336"/>
      <c r="AJ28" s="336"/>
      <c r="AK28" s="337"/>
      <c r="AL28" s="335"/>
      <c r="AM28" s="335"/>
      <c r="AN28" s="129"/>
      <c r="AO28" s="13"/>
      <c r="AP28" s="13"/>
      <c r="AQ28" s="423" t="s">
        <v>23</v>
      </c>
      <c r="AR28" s="488" t="s">
        <v>40</v>
      </c>
      <c r="AS28" s="49"/>
      <c r="AT28" s="32"/>
    </row>
    <row r="29" spans="1:46" ht="21.75" customHeight="1">
      <c r="A29" s="50" t="s">
        <v>27</v>
      </c>
      <c r="B29" s="489"/>
      <c r="C29" s="51" t="s">
        <v>24</v>
      </c>
      <c r="D29" s="362"/>
      <c r="E29" s="339"/>
      <c r="F29" s="363"/>
      <c r="G29" s="362"/>
      <c r="H29" s="339"/>
      <c r="I29" s="363"/>
      <c r="J29" s="362"/>
      <c r="K29" s="339"/>
      <c r="L29" s="363"/>
      <c r="M29" s="362"/>
      <c r="N29" s="339"/>
      <c r="O29" s="363"/>
      <c r="P29" s="362"/>
      <c r="Q29" s="339"/>
      <c r="R29" s="363"/>
      <c r="S29" s="362"/>
      <c r="T29" s="339"/>
      <c r="U29" s="363"/>
      <c r="V29" s="362"/>
      <c r="W29" s="339"/>
      <c r="X29" s="363"/>
      <c r="Y29" s="343"/>
      <c r="Z29" s="341"/>
      <c r="AA29" s="341"/>
      <c r="AB29" s="343"/>
      <c r="AC29" s="341"/>
      <c r="AD29" s="341"/>
      <c r="AE29" s="343"/>
      <c r="AF29" s="341"/>
      <c r="AG29" s="341"/>
      <c r="AH29" s="364"/>
      <c r="AI29" s="342"/>
      <c r="AJ29" s="342"/>
      <c r="AK29" s="343"/>
      <c r="AL29" s="341"/>
      <c r="AM29" s="341"/>
      <c r="AN29" s="130"/>
      <c r="AO29" s="14"/>
      <c r="AP29" s="14"/>
      <c r="AQ29" s="52" t="s">
        <v>24</v>
      </c>
      <c r="AR29" s="489"/>
      <c r="AS29" s="49" t="s">
        <v>27</v>
      </c>
      <c r="AT29" s="32"/>
    </row>
    <row r="30" spans="1:46" ht="21.75" customHeight="1">
      <c r="A30" s="50"/>
      <c r="B30" s="488" t="s">
        <v>41</v>
      </c>
      <c r="C30" s="53" t="s">
        <v>23</v>
      </c>
      <c r="D30" s="357">
        <v>2</v>
      </c>
      <c r="E30" s="333">
        <v>0.1723</v>
      </c>
      <c r="F30" s="186">
        <v>42.57750692238441</v>
      </c>
      <c r="G30" s="357"/>
      <c r="H30" s="333"/>
      <c r="I30" s="186"/>
      <c r="J30" s="357">
        <v>13</v>
      </c>
      <c r="K30" s="333">
        <v>2.3992</v>
      </c>
      <c r="L30" s="186">
        <v>738.809549178606</v>
      </c>
      <c r="M30" s="357">
        <v>19</v>
      </c>
      <c r="N30" s="333">
        <v>3.702</v>
      </c>
      <c r="O30" s="186">
        <v>2413.4286444837694</v>
      </c>
      <c r="P30" s="357">
        <v>51</v>
      </c>
      <c r="Q30" s="333">
        <v>10.5543</v>
      </c>
      <c r="R30" s="186">
        <v>7103.25480382672</v>
      </c>
      <c r="S30" s="357">
        <v>67</v>
      </c>
      <c r="T30" s="333">
        <v>27.55</v>
      </c>
      <c r="U30" s="186">
        <v>14568.657545946793</v>
      </c>
      <c r="V30" s="357">
        <v>61</v>
      </c>
      <c r="W30" s="333">
        <v>23.4747</v>
      </c>
      <c r="X30" s="186">
        <v>16245.498725932366</v>
      </c>
      <c r="Y30" s="337">
        <v>44</v>
      </c>
      <c r="Z30" s="335">
        <v>12.663</v>
      </c>
      <c r="AA30" s="335">
        <v>15696.132895592496</v>
      </c>
      <c r="AB30" s="337">
        <v>26</v>
      </c>
      <c r="AC30" s="335">
        <v>4.2802</v>
      </c>
      <c r="AD30" s="335">
        <v>7164.057341680167</v>
      </c>
      <c r="AE30" s="337">
        <v>20</v>
      </c>
      <c r="AF30" s="335">
        <v>1.6494</v>
      </c>
      <c r="AG30" s="335">
        <v>2754.4913996362875</v>
      </c>
      <c r="AH30" s="359">
        <v>24</v>
      </c>
      <c r="AI30" s="336">
        <v>2.2568</v>
      </c>
      <c r="AJ30" s="336">
        <v>2568.305518506513</v>
      </c>
      <c r="AK30" s="337">
        <v>23</v>
      </c>
      <c r="AL30" s="335">
        <v>2.8607</v>
      </c>
      <c r="AM30" s="338">
        <v>3347.2428277822946</v>
      </c>
      <c r="AN30" s="129">
        <f>+D30+G30+J30+M30+P30+S30+V30+Y30+AB30+AE30+AH30+AK30</f>
        <v>350</v>
      </c>
      <c r="AO30" s="13">
        <f>+E30+H30+K30+N30+Q30+T30+W30+Z30+AC30+AF30+AI30+AL30</f>
        <v>91.56259999999997</v>
      </c>
      <c r="AP30" s="13">
        <f>+F30+I30+L30+O30+R30+U30+X30+AA30+AD30+AG30+AJ30+AM30</f>
        <v>72642.4567594884</v>
      </c>
      <c r="AQ30" s="48" t="s">
        <v>23</v>
      </c>
      <c r="AR30" s="488" t="s">
        <v>41</v>
      </c>
      <c r="AS30" s="57"/>
      <c r="AT30" s="32"/>
    </row>
    <row r="31" spans="1:46" ht="21.75" customHeight="1">
      <c r="A31" s="54"/>
      <c r="B31" s="489"/>
      <c r="C31" s="51" t="s">
        <v>24</v>
      </c>
      <c r="D31" s="362"/>
      <c r="E31" s="339"/>
      <c r="F31" s="363"/>
      <c r="G31" s="362"/>
      <c r="H31" s="339"/>
      <c r="I31" s="363"/>
      <c r="J31" s="362"/>
      <c r="K31" s="339"/>
      <c r="L31" s="363"/>
      <c r="M31" s="362"/>
      <c r="N31" s="339"/>
      <c r="O31" s="363"/>
      <c r="P31" s="362"/>
      <c r="Q31" s="339"/>
      <c r="R31" s="363"/>
      <c r="S31" s="362"/>
      <c r="T31" s="339"/>
      <c r="U31" s="363"/>
      <c r="V31" s="362"/>
      <c r="W31" s="339"/>
      <c r="X31" s="363"/>
      <c r="Y31" s="343"/>
      <c r="Z31" s="341"/>
      <c r="AA31" s="341"/>
      <c r="AB31" s="343"/>
      <c r="AC31" s="341"/>
      <c r="AD31" s="341"/>
      <c r="AE31" s="343"/>
      <c r="AF31" s="341"/>
      <c r="AG31" s="341"/>
      <c r="AH31" s="364"/>
      <c r="AI31" s="342"/>
      <c r="AJ31" s="342"/>
      <c r="AK31" s="343"/>
      <c r="AL31" s="341"/>
      <c r="AM31" s="341"/>
      <c r="AN31" s="130"/>
      <c r="AO31" s="14"/>
      <c r="AP31" s="14"/>
      <c r="AQ31" s="424" t="s">
        <v>24</v>
      </c>
      <c r="AR31" s="489"/>
      <c r="AS31" s="56"/>
      <c r="AT31" s="32"/>
    </row>
    <row r="32" spans="1:46" ht="21.75" customHeight="1">
      <c r="A32" s="50" t="s">
        <v>42</v>
      </c>
      <c r="B32" s="488" t="s">
        <v>43</v>
      </c>
      <c r="C32" s="53" t="s">
        <v>23</v>
      </c>
      <c r="D32" s="357"/>
      <c r="E32" s="333"/>
      <c r="F32" s="333"/>
      <c r="G32" s="357"/>
      <c r="H32" s="333"/>
      <c r="I32" s="333"/>
      <c r="J32" s="357"/>
      <c r="K32" s="333"/>
      <c r="L32" s="333"/>
      <c r="M32" s="357"/>
      <c r="N32" s="333"/>
      <c r="O32" s="333"/>
      <c r="P32" s="357"/>
      <c r="Q32" s="333"/>
      <c r="R32" s="333"/>
      <c r="S32" s="357"/>
      <c r="T32" s="333"/>
      <c r="U32" s="333"/>
      <c r="V32" s="357"/>
      <c r="W32" s="333"/>
      <c r="X32" s="333"/>
      <c r="Y32" s="337"/>
      <c r="Z32" s="335"/>
      <c r="AA32" s="335"/>
      <c r="AB32" s="337"/>
      <c r="AC32" s="335"/>
      <c r="AD32" s="335"/>
      <c r="AE32" s="337"/>
      <c r="AF32" s="335"/>
      <c r="AG32" s="335"/>
      <c r="AH32" s="359"/>
      <c r="AI32" s="336"/>
      <c r="AJ32" s="336"/>
      <c r="AK32" s="337"/>
      <c r="AL32" s="335"/>
      <c r="AM32" s="335"/>
      <c r="AN32" s="129"/>
      <c r="AO32" s="13"/>
      <c r="AP32" s="13"/>
      <c r="AQ32" s="423" t="s">
        <v>23</v>
      </c>
      <c r="AR32" s="488" t="s">
        <v>43</v>
      </c>
      <c r="AS32" s="49" t="s">
        <v>42</v>
      </c>
      <c r="AT32" s="32"/>
    </row>
    <row r="33" spans="1:46" ht="21.75" customHeight="1">
      <c r="A33" s="50" t="s">
        <v>44</v>
      </c>
      <c r="B33" s="489"/>
      <c r="C33" s="51" t="s">
        <v>24</v>
      </c>
      <c r="D33" s="362"/>
      <c r="E33" s="339"/>
      <c r="F33" s="363"/>
      <c r="G33" s="362"/>
      <c r="H33" s="339"/>
      <c r="I33" s="363"/>
      <c r="J33" s="362"/>
      <c r="K33" s="339"/>
      <c r="L33" s="363"/>
      <c r="M33" s="362"/>
      <c r="N33" s="339"/>
      <c r="O33" s="363"/>
      <c r="P33" s="362"/>
      <c r="Q33" s="339"/>
      <c r="R33" s="363"/>
      <c r="S33" s="362"/>
      <c r="T33" s="339"/>
      <c r="U33" s="363"/>
      <c r="V33" s="362"/>
      <c r="W33" s="339"/>
      <c r="X33" s="363"/>
      <c r="Y33" s="343"/>
      <c r="Z33" s="341"/>
      <c r="AA33" s="341"/>
      <c r="AB33" s="343"/>
      <c r="AC33" s="341"/>
      <c r="AD33" s="341"/>
      <c r="AE33" s="343"/>
      <c r="AF33" s="341"/>
      <c r="AG33" s="341"/>
      <c r="AH33" s="364"/>
      <c r="AI33" s="342"/>
      <c r="AJ33" s="342"/>
      <c r="AK33" s="343"/>
      <c r="AL33" s="341"/>
      <c r="AM33" s="341"/>
      <c r="AN33" s="130"/>
      <c r="AO33" s="14"/>
      <c r="AP33" s="14"/>
      <c r="AQ33" s="52" t="s">
        <v>24</v>
      </c>
      <c r="AR33" s="489"/>
      <c r="AS33" s="49" t="s">
        <v>44</v>
      </c>
      <c r="AT33" s="32"/>
    </row>
    <row r="34" spans="1:46" ht="21.75" customHeight="1">
      <c r="A34" s="50" t="s">
        <v>25</v>
      </c>
      <c r="B34" s="488" t="s">
        <v>45</v>
      </c>
      <c r="C34" s="53" t="s">
        <v>23</v>
      </c>
      <c r="D34" s="357"/>
      <c r="E34" s="333"/>
      <c r="F34" s="187"/>
      <c r="G34" s="357"/>
      <c r="H34" s="333"/>
      <c r="I34" s="187"/>
      <c r="J34" s="357"/>
      <c r="K34" s="333"/>
      <c r="L34" s="187"/>
      <c r="M34" s="357"/>
      <c r="N34" s="333"/>
      <c r="O34" s="187"/>
      <c r="P34" s="357"/>
      <c r="Q34" s="333"/>
      <c r="R34" s="187"/>
      <c r="S34" s="357"/>
      <c r="T34" s="333"/>
      <c r="U34" s="187"/>
      <c r="V34" s="357"/>
      <c r="W34" s="333"/>
      <c r="X34" s="187"/>
      <c r="Y34" s="337"/>
      <c r="Z34" s="335"/>
      <c r="AA34" s="335"/>
      <c r="AB34" s="337"/>
      <c r="AC34" s="335"/>
      <c r="AD34" s="335"/>
      <c r="AE34" s="337"/>
      <c r="AF34" s="335"/>
      <c r="AG34" s="335"/>
      <c r="AH34" s="359"/>
      <c r="AI34" s="336"/>
      <c r="AJ34" s="336"/>
      <c r="AK34" s="337"/>
      <c r="AL34" s="335"/>
      <c r="AM34" s="335"/>
      <c r="AN34" s="129"/>
      <c r="AO34" s="13"/>
      <c r="AP34" s="13"/>
      <c r="AQ34" s="48" t="s">
        <v>23</v>
      </c>
      <c r="AR34" s="488" t="s">
        <v>45</v>
      </c>
      <c r="AS34" s="49" t="s">
        <v>25</v>
      </c>
      <c r="AT34" s="32"/>
    </row>
    <row r="35" spans="1:46" ht="21.75" customHeight="1">
      <c r="A35" s="54" t="s">
        <v>27</v>
      </c>
      <c r="B35" s="489"/>
      <c r="C35" s="51" t="s">
        <v>24</v>
      </c>
      <c r="D35" s="362"/>
      <c r="E35" s="339"/>
      <c r="F35" s="363"/>
      <c r="G35" s="362"/>
      <c r="H35" s="339"/>
      <c r="I35" s="363"/>
      <c r="J35" s="362"/>
      <c r="K35" s="339"/>
      <c r="L35" s="363"/>
      <c r="M35" s="362"/>
      <c r="N35" s="339"/>
      <c r="O35" s="363"/>
      <c r="P35" s="362"/>
      <c r="Q35" s="339"/>
      <c r="R35" s="363"/>
      <c r="S35" s="362"/>
      <c r="T35" s="339"/>
      <c r="U35" s="363"/>
      <c r="V35" s="362"/>
      <c r="W35" s="339"/>
      <c r="X35" s="363"/>
      <c r="Y35" s="343"/>
      <c r="Z35" s="341"/>
      <c r="AA35" s="341"/>
      <c r="AB35" s="343"/>
      <c r="AC35" s="341"/>
      <c r="AD35" s="341"/>
      <c r="AE35" s="343"/>
      <c r="AF35" s="341"/>
      <c r="AG35" s="341"/>
      <c r="AH35" s="364"/>
      <c r="AI35" s="342"/>
      <c r="AJ35" s="342"/>
      <c r="AK35" s="343"/>
      <c r="AL35" s="341"/>
      <c r="AM35" s="341"/>
      <c r="AN35" s="130"/>
      <c r="AO35" s="14"/>
      <c r="AP35" s="14"/>
      <c r="AQ35" s="424" t="s">
        <v>24</v>
      </c>
      <c r="AR35" s="489"/>
      <c r="AS35" s="56" t="s">
        <v>27</v>
      </c>
      <c r="AT35" s="32"/>
    </row>
    <row r="36" spans="1:46" ht="21.75" customHeight="1">
      <c r="A36" s="50" t="s">
        <v>46</v>
      </c>
      <c r="B36" s="488" t="s">
        <v>47</v>
      </c>
      <c r="C36" s="53" t="s">
        <v>23</v>
      </c>
      <c r="D36" s="357"/>
      <c r="E36" s="333"/>
      <c r="F36" s="358"/>
      <c r="G36" s="357"/>
      <c r="H36" s="333"/>
      <c r="I36" s="358"/>
      <c r="J36" s="357"/>
      <c r="K36" s="333"/>
      <c r="L36" s="358"/>
      <c r="M36" s="357"/>
      <c r="N36" s="333"/>
      <c r="O36" s="358"/>
      <c r="P36" s="357"/>
      <c r="Q36" s="333"/>
      <c r="R36" s="358"/>
      <c r="S36" s="357"/>
      <c r="T36" s="333"/>
      <c r="U36" s="358"/>
      <c r="V36" s="357"/>
      <c r="W36" s="333"/>
      <c r="X36" s="358"/>
      <c r="Y36" s="337"/>
      <c r="Z36" s="335"/>
      <c r="AA36" s="335"/>
      <c r="AB36" s="337"/>
      <c r="AC36" s="335"/>
      <c r="AD36" s="335"/>
      <c r="AE36" s="337"/>
      <c r="AF36" s="335"/>
      <c r="AG36" s="335"/>
      <c r="AH36" s="359"/>
      <c r="AI36" s="336"/>
      <c r="AJ36" s="336"/>
      <c r="AK36" s="337"/>
      <c r="AL36" s="335"/>
      <c r="AM36" s="335"/>
      <c r="AN36" s="129"/>
      <c r="AO36" s="13"/>
      <c r="AP36" s="13"/>
      <c r="AQ36" s="423" t="s">
        <v>23</v>
      </c>
      <c r="AR36" s="488" t="s">
        <v>47</v>
      </c>
      <c r="AS36" s="49" t="s">
        <v>46</v>
      </c>
      <c r="AT36" s="32"/>
    </row>
    <row r="37" spans="1:46" ht="21.75" customHeight="1">
      <c r="A37" s="50" t="s">
        <v>25</v>
      </c>
      <c r="B37" s="489"/>
      <c r="C37" s="51" t="s">
        <v>24</v>
      </c>
      <c r="D37" s="362"/>
      <c r="E37" s="339"/>
      <c r="F37" s="363"/>
      <c r="G37" s="362"/>
      <c r="H37" s="339"/>
      <c r="I37" s="363"/>
      <c r="J37" s="362"/>
      <c r="K37" s="339"/>
      <c r="L37" s="363"/>
      <c r="M37" s="362"/>
      <c r="N37" s="339"/>
      <c r="O37" s="363"/>
      <c r="P37" s="362"/>
      <c r="Q37" s="339"/>
      <c r="R37" s="363"/>
      <c r="S37" s="362"/>
      <c r="T37" s="339"/>
      <c r="U37" s="363"/>
      <c r="V37" s="362"/>
      <c r="W37" s="339"/>
      <c r="X37" s="363"/>
      <c r="Y37" s="343"/>
      <c r="Z37" s="341"/>
      <c r="AA37" s="341"/>
      <c r="AB37" s="343"/>
      <c r="AC37" s="341"/>
      <c r="AD37" s="341"/>
      <c r="AE37" s="343"/>
      <c r="AF37" s="341"/>
      <c r="AG37" s="341"/>
      <c r="AH37" s="364"/>
      <c r="AI37" s="342"/>
      <c r="AJ37" s="342"/>
      <c r="AK37" s="343"/>
      <c r="AL37" s="341"/>
      <c r="AM37" s="341"/>
      <c r="AN37" s="130"/>
      <c r="AO37" s="14"/>
      <c r="AP37" s="14"/>
      <c r="AQ37" s="52" t="s">
        <v>24</v>
      </c>
      <c r="AR37" s="489"/>
      <c r="AS37" s="49" t="s">
        <v>25</v>
      </c>
      <c r="AT37" s="32"/>
    </row>
    <row r="38" spans="1:46" ht="21.75" customHeight="1">
      <c r="A38" s="50" t="s">
        <v>27</v>
      </c>
      <c r="B38" s="488" t="s">
        <v>48</v>
      </c>
      <c r="C38" s="53" t="s">
        <v>23</v>
      </c>
      <c r="D38" s="357">
        <v>17</v>
      </c>
      <c r="E38" s="333">
        <v>2.0989</v>
      </c>
      <c r="F38" s="187">
        <v>1509.3489953946864</v>
      </c>
      <c r="G38" s="357">
        <v>20</v>
      </c>
      <c r="H38" s="333">
        <v>2.1506</v>
      </c>
      <c r="I38" s="187">
        <v>1474.247627517581</v>
      </c>
      <c r="J38" s="357">
        <v>16</v>
      </c>
      <c r="K38" s="333">
        <v>2.7529</v>
      </c>
      <c r="L38" s="187">
        <v>1188.9887400776802</v>
      </c>
      <c r="M38" s="357">
        <v>16</v>
      </c>
      <c r="N38" s="333">
        <v>2.4051</v>
      </c>
      <c r="O38" s="187">
        <v>1105.042276410452</v>
      </c>
      <c r="P38" s="357">
        <v>15</v>
      </c>
      <c r="Q38" s="333">
        <v>1.6095</v>
      </c>
      <c r="R38" s="187">
        <v>975.3716212714696</v>
      </c>
      <c r="S38" s="357">
        <v>27</v>
      </c>
      <c r="T38" s="333">
        <v>2.7088</v>
      </c>
      <c r="U38" s="187">
        <v>1310.5366840449828</v>
      </c>
      <c r="V38" s="357">
        <v>18</v>
      </c>
      <c r="W38" s="333">
        <v>1.9119</v>
      </c>
      <c r="X38" s="187">
        <v>1327.4363828566031</v>
      </c>
      <c r="Y38" s="337">
        <v>7</v>
      </c>
      <c r="Z38" s="335">
        <v>1.436</v>
      </c>
      <c r="AA38" s="335">
        <v>1093.0028959269414</v>
      </c>
      <c r="AB38" s="337">
        <v>17</v>
      </c>
      <c r="AC38" s="335">
        <v>2.1061</v>
      </c>
      <c r="AD38" s="335">
        <v>1432.8774083433202</v>
      </c>
      <c r="AE38" s="337">
        <v>12</v>
      </c>
      <c r="AF38" s="335">
        <v>1.1372</v>
      </c>
      <c r="AG38" s="335">
        <v>1012.473055002063</v>
      </c>
      <c r="AH38" s="359">
        <v>12</v>
      </c>
      <c r="AI38" s="336">
        <v>1.2347</v>
      </c>
      <c r="AJ38" s="336">
        <v>1009.3913555280034</v>
      </c>
      <c r="AK38" s="337">
        <v>13</v>
      </c>
      <c r="AL38" s="335">
        <v>1.8372</v>
      </c>
      <c r="AM38" s="338">
        <v>1334.3033806630701</v>
      </c>
      <c r="AN38" s="129">
        <f>+D38+G38+J38+M38+P38+S38+V38+Y38+AB38+AE38+AH38+AK38</f>
        <v>190</v>
      </c>
      <c r="AO38" s="13">
        <f>+E38+H38+K38+N38+Q38+T38+W38+Z38+AC38+AF38+AI38+AL38</f>
        <v>23.3889</v>
      </c>
      <c r="AP38" s="13">
        <f>+F38+I38+L38+O38+R38+U38+X38+AA38+AD38+AG38+AJ38+AM38</f>
        <v>14773.020423036854</v>
      </c>
      <c r="AQ38" s="48" t="s">
        <v>23</v>
      </c>
      <c r="AR38" s="488" t="s">
        <v>48</v>
      </c>
      <c r="AS38" s="49" t="s">
        <v>27</v>
      </c>
      <c r="AT38" s="32"/>
    </row>
    <row r="39" spans="1:46" ht="21.75" customHeight="1">
      <c r="A39" s="54" t="s">
        <v>49</v>
      </c>
      <c r="B39" s="489"/>
      <c r="C39" s="51" t="s">
        <v>24</v>
      </c>
      <c r="D39" s="362"/>
      <c r="E39" s="339"/>
      <c r="F39" s="363"/>
      <c r="G39" s="362"/>
      <c r="H39" s="339"/>
      <c r="I39" s="363"/>
      <c r="J39" s="362"/>
      <c r="K39" s="339"/>
      <c r="L39" s="363"/>
      <c r="M39" s="362"/>
      <c r="N39" s="339"/>
      <c r="O39" s="363"/>
      <c r="P39" s="362"/>
      <c r="Q39" s="339"/>
      <c r="R39" s="363"/>
      <c r="S39" s="362"/>
      <c r="T39" s="339"/>
      <c r="U39" s="363"/>
      <c r="V39" s="362"/>
      <c r="W39" s="339"/>
      <c r="X39" s="363"/>
      <c r="Y39" s="343"/>
      <c r="Z39" s="341"/>
      <c r="AA39" s="341"/>
      <c r="AB39" s="343"/>
      <c r="AC39" s="341"/>
      <c r="AD39" s="341"/>
      <c r="AE39" s="343"/>
      <c r="AF39" s="341"/>
      <c r="AG39" s="341"/>
      <c r="AH39" s="364"/>
      <c r="AI39" s="342"/>
      <c r="AJ39" s="342"/>
      <c r="AK39" s="343"/>
      <c r="AL39" s="341"/>
      <c r="AM39" s="341"/>
      <c r="AN39" s="130"/>
      <c r="AO39" s="14"/>
      <c r="AP39" s="14"/>
      <c r="AQ39" s="424" t="s">
        <v>24</v>
      </c>
      <c r="AR39" s="489"/>
      <c r="AS39" s="56" t="s">
        <v>49</v>
      </c>
      <c r="AT39" s="32"/>
    </row>
    <row r="40" spans="1:46" ht="21.75" customHeight="1">
      <c r="A40" s="50"/>
      <c r="B40" s="488" t="s">
        <v>50</v>
      </c>
      <c r="C40" s="53" t="s">
        <v>23</v>
      </c>
      <c r="D40" s="357"/>
      <c r="E40" s="333"/>
      <c r="F40" s="333"/>
      <c r="G40" s="357"/>
      <c r="H40" s="333"/>
      <c r="I40" s="333"/>
      <c r="J40" s="357"/>
      <c r="K40" s="333"/>
      <c r="L40" s="333"/>
      <c r="M40" s="357"/>
      <c r="N40" s="333"/>
      <c r="O40" s="333"/>
      <c r="P40" s="357"/>
      <c r="Q40" s="333"/>
      <c r="R40" s="333"/>
      <c r="S40" s="357"/>
      <c r="T40" s="333"/>
      <c r="U40" s="333"/>
      <c r="V40" s="357"/>
      <c r="W40" s="333"/>
      <c r="X40" s="333"/>
      <c r="Y40" s="337"/>
      <c r="Z40" s="335"/>
      <c r="AA40" s="335"/>
      <c r="AB40" s="337"/>
      <c r="AC40" s="335"/>
      <c r="AD40" s="335"/>
      <c r="AE40" s="337"/>
      <c r="AF40" s="335"/>
      <c r="AG40" s="335"/>
      <c r="AH40" s="359"/>
      <c r="AI40" s="336"/>
      <c r="AJ40" s="336"/>
      <c r="AK40" s="337"/>
      <c r="AL40" s="335"/>
      <c r="AM40" s="335"/>
      <c r="AN40" s="129"/>
      <c r="AO40" s="13"/>
      <c r="AP40" s="13"/>
      <c r="AQ40" s="423" t="s">
        <v>23</v>
      </c>
      <c r="AR40" s="488" t="s">
        <v>50</v>
      </c>
      <c r="AS40" s="49"/>
      <c r="AT40" s="32"/>
    </row>
    <row r="41" spans="1:46" ht="21.75" customHeight="1">
      <c r="A41" s="50" t="s">
        <v>51</v>
      </c>
      <c r="B41" s="489"/>
      <c r="C41" s="51" t="s">
        <v>24</v>
      </c>
      <c r="D41" s="362"/>
      <c r="E41" s="339"/>
      <c r="F41" s="339"/>
      <c r="G41" s="362"/>
      <c r="H41" s="339"/>
      <c r="I41" s="339"/>
      <c r="J41" s="362"/>
      <c r="K41" s="339"/>
      <c r="L41" s="339"/>
      <c r="M41" s="362"/>
      <c r="N41" s="339"/>
      <c r="O41" s="339"/>
      <c r="P41" s="362"/>
      <c r="Q41" s="339"/>
      <c r="R41" s="339"/>
      <c r="S41" s="362"/>
      <c r="T41" s="339"/>
      <c r="U41" s="339"/>
      <c r="V41" s="362"/>
      <c r="W41" s="339"/>
      <c r="X41" s="339"/>
      <c r="Y41" s="343"/>
      <c r="Z41" s="341"/>
      <c r="AA41" s="341"/>
      <c r="AB41" s="343"/>
      <c r="AC41" s="341"/>
      <c r="AD41" s="341"/>
      <c r="AE41" s="343"/>
      <c r="AF41" s="341"/>
      <c r="AG41" s="341"/>
      <c r="AH41" s="364"/>
      <c r="AI41" s="342"/>
      <c r="AJ41" s="342"/>
      <c r="AK41" s="343"/>
      <c r="AL41" s="341"/>
      <c r="AM41" s="341"/>
      <c r="AN41" s="130"/>
      <c r="AO41" s="14"/>
      <c r="AP41" s="14"/>
      <c r="AQ41" s="52" t="s">
        <v>24</v>
      </c>
      <c r="AR41" s="489"/>
      <c r="AS41" s="49" t="s">
        <v>51</v>
      </c>
      <c r="AT41" s="32"/>
    </row>
    <row r="42" spans="1:46" ht="21.75" customHeight="1">
      <c r="A42" s="50"/>
      <c r="B42" s="488" t="s">
        <v>52</v>
      </c>
      <c r="C42" s="47" t="s">
        <v>23</v>
      </c>
      <c r="D42" s="357"/>
      <c r="E42" s="333"/>
      <c r="F42" s="333"/>
      <c r="G42" s="357"/>
      <c r="H42" s="333"/>
      <c r="I42" s="333"/>
      <c r="J42" s="357"/>
      <c r="K42" s="333"/>
      <c r="L42" s="333"/>
      <c r="M42" s="357"/>
      <c r="N42" s="333"/>
      <c r="O42" s="333"/>
      <c r="P42" s="357"/>
      <c r="Q42" s="333"/>
      <c r="R42" s="333"/>
      <c r="S42" s="357">
        <v>1</v>
      </c>
      <c r="T42" s="333">
        <v>9.8152</v>
      </c>
      <c r="U42" s="333">
        <v>2521.337004083507</v>
      </c>
      <c r="V42" s="357">
        <v>1</v>
      </c>
      <c r="W42" s="333">
        <v>37.0696</v>
      </c>
      <c r="X42" s="333">
        <v>11802.659531270361</v>
      </c>
      <c r="Y42" s="337">
        <v>0</v>
      </c>
      <c r="Z42" s="335">
        <v>0</v>
      </c>
      <c r="AA42" s="335">
        <v>0</v>
      </c>
      <c r="AB42" s="337">
        <v>1</v>
      </c>
      <c r="AC42" s="335">
        <v>6.0492</v>
      </c>
      <c r="AD42" s="335">
        <v>5456.41170297297</v>
      </c>
      <c r="AE42" s="337">
        <v>2</v>
      </c>
      <c r="AF42" s="335">
        <v>27.1384</v>
      </c>
      <c r="AG42" s="335">
        <v>19006.959282543008</v>
      </c>
      <c r="AH42" s="359">
        <v>2</v>
      </c>
      <c r="AI42" s="336">
        <v>29.7368</v>
      </c>
      <c r="AJ42" s="336">
        <v>20688.521762905777</v>
      </c>
      <c r="AK42" s="337">
        <v>2</v>
      </c>
      <c r="AL42" s="335">
        <v>15.3008</v>
      </c>
      <c r="AM42" s="338">
        <v>9430.53707349532</v>
      </c>
      <c r="AN42" s="468">
        <f aca="true" t="shared" si="0" ref="AN42:AP43">+D42+G42+J42+M42+P42+S42+V42+Y42+AB42+AE42+AH42+AK42</f>
        <v>9</v>
      </c>
      <c r="AO42" s="469">
        <f t="shared" si="0"/>
        <v>125.11</v>
      </c>
      <c r="AP42" s="469">
        <f t="shared" si="0"/>
        <v>68906.42635727095</v>
      </c>
      <c r="AQ42" s="48" t="s">
        <v>23</v>
      </c>
      <c r="AR42" s="488" t="s">
        <v>52</v>
      </c>
      <c r="AS42" s="49"/>
      <c r="AT42" s="32"/>
    </row>
    <row r="43" spans="1:46" ht="21.75" customHeight="1">
      <c r="A43" s="50" t="s">
        <v>53</v>
      </c>
      <c r="B43" s="489"/>
      <c r="C43" s="51" t="s">
        <v>24</v>
      </c>
      <c r="D43" s="362">
        <v>13</v>
      </c>
      <c r="E43" s="339">
        <v>236.3492</v>
      </c>
      <c r="F43" s="183">
        <v>118433.46305528331</v>
      </c>
      <c r="G43" s="362">
        <v>7</v>
      </c>
      <c r="H43" s="339">
        <v>142.8276</v>
      </c>
      <c r="I43" s="183">
        <v>69492.63084530752</v>
      </c>
      <c r="J43" s="362">
        <v>9</v>
      </c>
      <c r="K43" s="339">
        <v>178.7616</v>
      </c>
      <c r="L43" s="183">
        <v>105711.05194491545</v>
      </c>
      <c r="M43" s="362">
        <v>10</v>
      </c>
      <c r="N43" s="339">
        <v>173.5043</v>
      </c>
      <c r="O43" s="183">
        <v>105035.2017705047</v>
      </c>
      <c r="P43" s="362">
        <v>6</v>
      </c>
      <c r="Q43" s="339">
        <v>115.7752</v>
      </c>
      <c r="R43" s="183">
        <v>38488.17835037759</v>
      </c>
      <c r="S43" s="362">
        <v>7</v>
      </c>
      <c r="T43" s="339">
        <v>89.4242</v>
      </c>
      <c r="U43" s="183">
        <v>34538.37830039092</v>
      </c>
      <c r="V43" s="362">
        <v>1</v>
      </c>
      <c r="W43" s="339">
        <v>5.5772</v>
      </c>
      <c r="X43" s="183">
        <v>4778.290078235641</v>
      </c>
      <c r="Y43" s="343">
        <v>7</v>
      </c>
      <c r="Z43" s="341">
        <v>62.8664</v>
      </c>
      <c r="AA43" s="341">
        <v>41429.18773121559</v>
      </c>
      <c r="AB43" s="343">
        <v>32</v>
      </c>
      <c r="AC43" s="341">
        <v>185.3968</v>
      </c>
      <c r="AD43" s="341">
        <v>229593.91052178817</v>
      </c>
      <c r="AE43" s="343">
        <v>52</v>
      </c>
      <c r="AF43" s="341">
        <v>360.8242</v>
      </c>
      <c r="AG43" s="341">
        <v>484601.5682257238</v>
      </c>
      <c r="AH43" s="364">
        <v>43</v>
      </c>
      <c r="AI43" s="342">
        <v>397.7988</v>
      </c>
      <c r="AJ43" s="342">
        <v>397949.8211041308</v>
      </c>
      <c r="AK43" s="343">
        <v>27</v>
      </c>
      <c r="AL43" s="341">
        <v>365.8088</v>
      </c>
      <c r="AM43" s="344">
        <v>266746.1557713995</v>
      </c>
      <c r="AN43" s="130">
        <f t="shared" si="0"/>
        <v>214</v>
      </c>
      <c r="AO43" s="14">
        <f t="shared" si="0"/>
        <v>2314.9143000000004</v>
      </c>
      <c r="AP43" s="14">
        <f t="shared" si="0"/>
        <v>1896797.8376992727</v>
      </c>
      <c r="AQ43" s="425" t="s">
        <v>24</v>
      </c>
      <c r="AR43" s="489"/>
      <c r="AS43" s="49" t="s">
        <v>53</v>
      </c>
      <c r="AT43" s="32"/>
    </row>
    <row r="44" spans="1:46" ht="21.75" customHeight="1">
      <c r="A44" s="50"/>
      <c r="B44" s="488" t="s">
        <v>54</v>
      </c>
      <c r="C44" s="53" t="s">
        <v>23</v>
      </c>
      <c r="D44" s="357"/>
      <c r="E44" s="333"/>
      <c r="F44" s="333"/>
      <c r="G44" s="357"/>
      <c r="H44" s="333"/>
      <c r="I44" s="333"/>
      <c r="J44" s="357"/>
      <c r="K44" s="333"/>
      <c r="L44" s="333"/>
      <c r="M44" s="357"/>
      <c r="N44" s="333"/>
      <c r="O44" s="333"/>
      <c r="P44" s="357"/>
      <c r="Q44" s="333"/>
      <c r="R44" s="333"/>
      <c r="S44" s="357"/>
      <c r="T44" s="333"/>
      <c r="U44" s="333"/>
      <c r="V44" s="357"/>
      <c r="W44" s="333"/>
      <c r="X44" s="333"/>
      <c r="Y44" s="337"/>
      <c r="Z44" s="335"/>
      <c r="AA44" s="335"/>
      <c r="AB44" s="337"/>
      <c r="AC44" s="335"/>
      <c r="AD44" s="335"/>
      <c r="AE44" s="337"/>
      <c r="AF44" s="335"/>
      <c r="AG44" s="335"/>
      <c r="AH44" s="359"/>
      <c r="AI44" s="336"/>
      <c r="AJ44" s="336"/>
      <c r="AK44" s="337"/>
      <c r="AL44" s="335"/>
      <c r="AM44" s="335"/>
      <c r="AN44" s="129"/>
      <c r="AO44" s="13"/>
      <c r="AP44" s="13"/>
      <c r="AQ44" s="426" t="s">
        <v>23</v>
      </c>
      <c r="AR44" s="488" t="s">
        <v>54</v>
      </c>
      <c r="AS44" s="49"/>
      <c r="AT44" s="32"/>
    </row>
    <row r="45" spans="1:46" ht="21.75" customHeight="1">
      <c r="A45" s="50" t="s">
        <v>27</v>
      </c>
      <c r="B45" s="489"/>
      <c r="C45" s="51" t="s">
        <v>24</v>
      </c>
      <c r="D45" s="362"/>
      <c r="E45" s="339"/>
      <c r="F45" s="339"/>
      <c r="G45" s="362"/>
      <c r="H45" s="339"/>
      <c r="I45" s="339"/>
      <c r="J45" s="362"/>
      <c r="K45" s="339"/>
      <c r="L45" s="339"/>
      <c r="M45" s="362"/>
      <c r="N45" s="339"/>
      <c r="O45" s="339"/>
      <c r="P45" s="362"/>
      <c r="Q45" s="339"/>
      <c r="R45" s="339"/>
      <c r="S45" s="362"/>
      <c r="T45" s="339"/>
      <c r="U45" s="339"/>
      <c r="V45" s="362"/>
      <c r="W45" s="339"/>
      <c r="X45" s="339"/>
      <c r="Y45" s="343"/>
      <c r="Z45" s="341"/>
      <c r="AA45" s="341"/>
      <c r="AB45" s="343"/>
      <c r="AC45" s="341"/>
      <c r="AD45" s="341"/>
      <c r="AE45" s="343"/>
      <c r="AF45" s="341"/>
      <c r="AG45" s="341"/>
      <c r="AH45" s="364"/>
      <c r="AI45" s="342"/>
      <c r="AJ45" s="342"/>
      <c r="AK45" s="343"/>
      <c r="AL45" s="341"/>
      <c r="AM45" s="341"/>
      <c r="AN45" s="130"/>
      <c r="AO45" s="14"/>
      <c r="AP45" s="14"/>
      <c r="AQ45" s="52" t="s">
        <v>24</v>
      </c>
      <c r="AR45" s="489"/>
      <c r="AS45" s="59" t="s">
        <v>27</v>
      </c>
      <c r="AT45" s="32"/>
    </row>
    <row r="46" spans="1:46" ht="21.75" customHeight="1">
      <c r="A46" s="50"/>
      <c r="B46" s="488" t="s">
        <v>55</v>
      </c>
      <c r="C46" s="53" t="s">
        <v>23</v>
      </c>
      <c r="D46" s="357"/>
      <c r="E46" s="333"/>
      <c r="F46" s="333"/>
      <c r="G46" s="357"/>
      <c r="H46" s="333"/>
      <c r="I46" s="333"/>
      <c r="J46" s="357"/>
      <c r="K46" s="333"/>
      <c r="L46" s="333"/>
      <c r="M46" s="357"/>
      <c r="N46" s="333"/>
      <c r="O46" s="333"/>
      <c r="P46" s="357"/>
      <c r="Q46" s="333"/>
      <c r="R46" s="333"/>
      <c r="S46" s="357"/>
      <c r="T46" s="333"/>
      <c r="U46" s="333"/>
      <c r="V46" s="357"/>
      <c r="W46" s="333"/>
      <c r="X46" s="333"/>
      <c r="Y46" s="337"/>
      <c r="Z46" s="335"/>
      <c r="AA46" s="335"/>
      <c r="AB46" s="337"/>
      <c r="AC46" s="335"/>
      <c r="AD46" s="335"/>
      <c r="AE46" s="337"/>
      <c r="AF46" s="335"/>
      <c r="AG46" s="335"/>
      <c r="AH46" s="359"/>
      <c r="AI46" s="336"/>
      <c r="AJ46" s="336"/>
      <c r="AK46" s="337"/>
      <c r="AL46" s="335"/>
      <c r="AM46" s="335"/>
      <c r="AN46" s="129"/>
      <c r="AO46" s="13"/>
      <c r="AP46" s="13"/>
      <c r="AQ46" s="48" t="s">
        <v>23</v>
      </c>
      <c r="AR46" s="488" t="s">
        <v>55</v>
      </c>
      <c r="AS46" s="59"/>
      <c r="AT46" s="32"/>
    </row>
    <row r="47" spans="1:46" ht="21.75" customHeight="1">
      <c r="A47" s="54"/>
      <c r="B47" s="489"/>
      <c r="C47" s="51" t="s">
        <v>24</v>
      </c>
      <c r="D47" s="362"/>
      <c r="E47" s="339"/>
      <c r="F47" s="339"/>
      <c r="G47" s="362"/>
      <c r="H47" s="339"/>
      <c r="I47" s="339"/>
      <c r="J47" s="362"/>
      <c r="K47" s="339"/>
      <c r="L47" s="339"/>
      <c r="M47" s="362"/>
      <c r="N47" s="339"/>
      <c r="O47" s="339"/>
      <c r="P47" s="362"/>
      <c r="Q47" s="339"/>
      <c r="R47" s="339"/>
      <c r="S47" s="362"/>
      <c r="T47" s="339"/>
      <c r="U47" s="339"/>
      <c r="V47" s="362"/>
      <c r="W47" s="339"/>
      <c r="X47" s="339"/>
      <c r="Y47" s="343"/>
      <c r="Z47" s="341"/>
      <c r="AA47" s="341"/>
      <c r="AB47" s="343"/>
      <c r="AC47" s="341"/>
      <c r="AD47" s="341"/>
      <c r="AE47" s="343"/>
      <c r="AF47" s="341"/>
      <c r="AG47" s="341"/>
      <c r="AH47" s="364"/>
      <c r="AI47" s="342"/>
      <c r="AJ47" s="342"/>
      <c r="AK47" s="343"/>
      <c r="AL47" s="341"/>
      <c r="AM47" s="341"/>
      <c r="AN47" s="130"/>
      <c r="AO47" s="14"/>
      <c r="AP47" s="14"/>
      <c r="AQ47" s="424" t="s">
        <v>24</v>
      </c>
      <c r="AR47" s="489"/>
      <c r="AS47" s="60"/>
      <c r="AT47" s="32"/>
    </row>
    <row r="48" spans="1:46" ht="21.75" customHeight="1">
      <c r="A48" s="50"/>
      <c r="B48" s="488" t="s">
        <v>56</v>
      </c>
      <c r="C48" s="53" t="s">
        <v>23</v>
      </c>
      <c r="D48" s="357"/>
      <c r="E48" s="333"/>
      <c r="F48" s="333"/>
      <c r="G48" s="357"/>
      <c r="H48" s="333"/>
      <c r="I48" s="333"/>
      <c r="J48" s="357"/>
      <c r="K48" s="333"/>
      <c r="L48" s="333"/>
      <c r="M48" s="357"/>
      <c r="N48" s="333"/>
      <c r="O48" s="333"/>
      <c r="P48" s="357"/>
      <c r="Q48" s="333"/>
      <c r="R48" s="333"/>
      <c r="S48" s="357"/>
      <c r="T48" s="333"/>
      <c r="U48" s="333"/>
      <c r="V48" s="357"/>
      <c r="W48" s="333"/>
      <c r="X48" s="333"/>
      <c r="Y48" s="337"/>
      <c r="Z48" s="335"/>
      <c r="AA48" s="335"/>
      <c r="AB48" s="337"/>
      <c r="AC48" s="335"/>
      <c r="AD48" s="335"/>
      <c r="AE48" s="337"/>
      <c r="AF48" s="335"/>
      <c r="AG48" s="335"/>
      <c r="AH48" s="359"/>
      <c r="AI48" s="336"/>
      <c r="AJ48" s="336"/>
      <c r="AK48" s="337"/>
      <c r="AL48" s="335"/>
      <c r="AM48" s="335"/>
      <c r="AN48" s="129"/>
      <c r="AO48" s="13"/>
      <c r="AP48" s="13"/>
      <c r="AQ48" s="423" t="s">
        <v>23</v>
      </c>
      <c r="AR48" s="488" t="s">
        <v>56</v>
      </c>
      <c r="AS48" s="59"/>
      <c r="AT48" s="32"/>
    </row>
    <row r="49" spans="1:46" ht="21.75" customHeight="1">
      <c r="A49" s="50" t="s">
        <v>57</v>
      </c>
      <c r="B49" s="489"/>
      <c r="C49" s="51" t="s">
        <v>24</v>
      </c>
      <c r="D49" s="362"/>
      <c r="E49" s="339"/>
      <c r="F49" s="339"/>
      <c r="G49" s="362"/>
      <c r="H49" s="339"/>
      <c r="I49" s="339"/>
      <c r="J49" s="362"/>
      <c r="K49" s="339"/>
      <c r="L49" s="339"/>
      <c r="M49" s="362"/>
      <c r="N49" s="339"/>
      <c r="O49" s="339"/>
      <c r="P49" s="362"/>
      <c r="Q49" s="339"/>
      <c r="R49" s="339"/>
      <c r="S49" s="362"/>
      <c r="T49" s="339"/>
      <c r="U49" s="339"/>
      <c r="V49" s="362"/>
      <c r="W49" s="339"/>
      <c r="X49" s="339"/>
      <c r="Y49" s="343"/>
      <c r="Z49" s="341"/>
      <c r="AA49" s="341"/>
      <c r="AB49" s="343"/>
      <c r="AC49" s="341"/>
      <c r="AD49" s="341"/>
      <c r="AE49" s="343"/>
      <c r="AF49" s="341"/>
      <c r="AG49" s="341"/>
      <c r="AH49" s="364"/>
      <c r="AI49" s="342"/>
      <c r="AJ49" s="342"/>
      <c r="AK49" s="343"/>
      <c r="AL49" s="341"/>
      <c r="AM49" s="341"/>
      <c r="AN49" s="130"/>
      <c r="AO49" s="14"/>
      <c r="AP49" s="14"/>
      <c r="AQ49" s="52" t="s">
        <v>24</v>
      </c>
      <c r="AR49" s="489"/>
      <c r="AS49" s="59" t="s">
        <v>57</v>
      </c>
      <c r="AT49" s="32"/>
    </row>
    <row r="50" spans="1:46" ht="21.75" customHeight="1">
      <c r="A50" s="50"/>
      <c r="B50" s="488" t="s">
        <v>58</v>
      </c>
      <c r="C50" s="53" t="s">
        <v>23</v>
      </c>
      <c r="D50" s="357"/>
      <c r="E50" s="333"/>
      <c r="F50" s="333"/>
      <c r="G50" s="357"/>
      <c r="H50" s="333"/>
      <c r="I50" s="333"/>
      <c r="J50" s="357"/>
      <c r="K50" s="333"/>
      <c r="L50" s="333"/>
      <c r="M50" s="357"/>
      <c r="N50" s="333"/>
      <c r="O50" s="333"/>
      <c r="P50" s="357"/>
      <c r="Q50" s="333"/>
      <c r="R50" s="333"/>
      <c r="S50" s="357">
        <v>1</v>
      </c>
      <c r="T50" s="333">
        <v>395.249</v>
      </c>
      <c r="U50" s="333">
        <v>84910.82917443698</v>
      </c>
      <c r="V50" s="357"/>
      <c r="W50" s="333"/>
      <c r="X50" s="333"/>
      <c r="Y50" s="337"/>
      <c r="Z50" s="335"/>
      <c r="AA50" s="335"/>
      <c r="AB50" s="337"/>
      <c r="AC50" s="335"/>
      <c r="AD50" s="335"/>
      <c r="AE50" s="337">
        <v>1</v>
      </c>
      <c r="AF50" s="335">
        <v>253.577</v>
      </c>
      <c r="AG50" s="335">
        <v>73673.7685022885</v>
      </c>
      <c r="AH50" s="359"/>
      <c r="AI50" s="336"/>
      <c r="AJ50" s="336"/>
      <c r="AK50" s="337"/>
      <c r="AL50" s="335"/>
      <c r="AM50" s="335"/>
      <c r="AN50" s="129">
        <f aca="true" t="shared" si="1" ref="AN50:AP51">+D50+G50+J50+M50+P50+S50+V50+Y50+AB50+AE50+AH50+AK50</f>
        <v>2</v>
      </c>
      <c r="AO50" s="13">
        <f t="shared" si="1"/>
        <v>648.826</v>
      </c>
      <c r="AP50" s="13">
        <f t="shared" si="1"/>
        <v>158584.59767672548</v>
      </c>
      <c r="AQ50" s="48" t="s">
        <v>23</v>
      </c>
      <c r="AR50" s="488" t="s">
        <v>58</v>
      </c>
      <c r="AS50" s="57"/>
      <c r="AT50" s="32"/>
    </row>
    <row r="51" spans="1:46" ht="21.75" customHeight="1">
      <c r="A51" s="50"/>
      <c r="B51" s="489"/>
      <c r="C51" s="51" t="s">
        <v>24</v>
      </c>
      <c r="D51" s="362"/>
      <c r="E51" s="339"/>
      <c r="F51" s="339"/>
      <c r="G51" s="362"/>
      <c r="H51" s="339"/>
      <c r="I51" s="339"/>
      <c r="J51" s="362"/>
      <c r="K51" s="339"/>
      <c r="L51" s="339"/>
      <c r="M51" s="362"/>
      <c r="N51" s="339"/>
      <c r="O51" s="339"/>
      <c r="P51" s="362"/>
      <c r="Q51" s="339"/>
      <c r="R51" s="339"/>
      <c r="S51" s="362">
        <v>1</v>
      </c>
      <c r="T51" s="339">
        <v>330.94</v>
      </c>
      <c r="U51" s="339">
        <v>74746.79519705269</v>
      </c>
      <c r="V51" s="362"/>
      <c r="W51" s="339"/>
      <c r="X51" s="339"/>
      <c r="Y51" s="343"/>
      <c r="Z51" s="341"/>
      <c r="AA51" s="341"/>
      <c r="AB51" s="343"/>
      <c r="AC51" s="341"/>
      <c r="AD51" s="341"/>
      <c r="AE51" s="343">
        <v>1</v>
      </c>
      <c r="AF51" s="341">
        <v>82.274</v>
      </c>
      <c r="AG51" s="341">
        <v>22501.697572392815</v>
      </c>
      <c r="AH51" s="364"/>
      <c r="AI51" s="342"/>
      <c r="AJ51" s="342"/>
      <c r="AK51" s="343"/>
      <c r="AL51" s="341"/>
      <c r="AM51" s="341"/>
      <c r="AN51" s="130">
        <f t="shared" si="1"/>
        <v>2</v>
      </c>
      <c r="AO51" s="14">
        <f t="shared" si="1"/>
        <v>413.214</v>
      </c>
      <c r="AP51" s="14">
        <f t="shared" si="1"/>
        <v>97248.49276944551</v>
      </c>
      <c r="AQ51" s="422" t="s">
        <v>24</v>
      </c>
      <c r="AR51" s="489"/>
      <c r="AS51" s="59"/>
      <c r="AT51" s="32"/>
    </row>
    <row r="52" spans="1:46" ht="21.75" customHeight="1">
      <c r="A52" s="50"/>
      <c r="B52" s="488" t="s">
        <v>59</v>
      </c>
      <c r="C52" s="53" t="s">
        <v>23</v>
      </c>
      <c r="D52" s="357"/>
      <c r="E52" s="333"/>
      <c r="F52" s="333"/>
      <c r="G52" s="357"/>
      <c r="H52" s="333"/>
      <c r="I52" s="333"/>
      <c r="J52" s="357"/>
      <c r="K52" s="333"/>
      <c r="L52" s="333"/>
      <c r="M52" s="357"/>
      <c r="N52" s="333"/>
      <c r="O52" s="333"/>
      <c r="P52" s="357"/>
      <c r="Q52" s="333"/>
      <c r="R52" s="333"/>
      <c r="S52" s="357"/>
      <c r="T52" s="333"/>
      <c r="U52" s="333"/>
      <c r="V52" s="357"/>
      <c r="W52" s="333"/>
      <c r="X52" s="333"/>
      <c r="Y52" s="337"/>
      <c r="Z52" s="335"/>
      <c r="AA52" s="335"/>
      <c r="AB52" s="337"/>
      <c r="AC52" s="335"/>
      <c r="AD52" s="335"/>
      <c r="AE52" s="337"/>
      <c r="AF52" s="335"/>
      <c r="AG52" s="335"/>
      <c r="AH52" s="359"/>
      <c r="AI52" s="336"/>
      <c r="AJ52" s="336"/>
      <c r="AK52" s="337"/>
      <c r="AL52" s="335"/>
      <c r="AM52" s="335"/>
      <c r="AN52" s="129"/>
      <c r="AO52" s="13"/>
      <c r="AP52" s="13"/>
      <c r="AQ52" s="423" t="s">
        <v>23</v>
      </c>
      <c r="AR52" s="488" t="s">
        <v>59</v>
      </c>
      <c r="AS52" s="59"/>
      <c r="AT52" s="32"/>
    </row>
    <row r="53" spans="1:46" ht="21.75" customHeight="1">
      <c r="A53" s="50" t="s">
        <v>27</v>
      </c>
      <c r="B53" s="489"/>
      <c r="C53" s="51" t="s">
        <v>24</v>
      </c>
      <c r="D53" s="362"/>
      <c r="E53" s="339"/>
      <c r="F53" s="183"/>
      <c r="G53" s="362"/>
      <c r="H53" s="339"/>
      <c r="I53" s="183"/>
      <c r="J53" s="362"/>
      <c r="K53" s="339"/>
      <c r="L53" s="183"/>
      <c r="M53" s="362"/>
      <c r="N53" s="339"/>
      <c r="O53" s="183"/>
      <c r="P53" s="362"/>
      <c r="Q53" s="339"/>
      <c r="R53" s="183"/>
      <c r="S53" s="362"/>
      <c r="T53" s="339"/>
      <c r="U53" s="183"/>
      <c r="V53" s="362"/>
      <c r="W53" s="339"/>
      <c r="X53" s="183"/>
      <c r="Y53" s="343"/>
      <c r="Z53" s="341"/>
      <c r="AA53" s="341"/>
      <c r="AB53" s="343"/>
      <c r="AC53" s="341"/>
      <c r="AD53" s="341"/>
      <c r="AE53" s="343"/>
      <c r="AF53" s="341"/>
      <c r="AG53" s="341"/>
      <c r="AH53" s="364"/>
      <c r="AI53" s="342"/>
      <c r="AJ53" s="342"/>
      <c r="AK53" s="343"/>
      <c r="AL53" s="341"/>
      <c r="AM53" s="341"/>
      <c r="AN53" s="130"/>
      <c r="AO53" s="14"/>
      <c r="AP53" s="14"/>
      <c r="AQ53" s="52" t="s">
        <v>24</v>
      </c>
      <c r="AR53" s="489"/>
      <c r="AS53" s="59" t="s">
        <v>27</v>
      </c>
      <c r="AT53" s="32"/>
    </row>
    <row r="54" spans="1:46" ht="21.75" customHeight="1">
      <c r="A54" s="50"/>
      <c r="B54" s="488" t="s">
        <v>60</v>
      </c>
      <c r="C54" s="53" t="s">
        <v>23</v>
      </c>
      <c r="D54" s="357"/>
      <c r="E54" s="333"/>
      <c r="F54" s="333"/>
      <c r="G54" s="357"/>
      <c r="H54" s="333"/>
      <c r="I54" s="333"/>
      <c r="J54" s="357"/>
      <c r="K54" s="333"/>
      <c r="L54" s="333"/>
      <c r="M54" s="357"/>
      <c r="N54" s="333"/>
      <c r="O54" s="333"/>
      <c r="P54" s="357"/>
      <c r="Q54" s="333"/>
      <c r="R54" s="333"/>
      <c r="S54" s="357"/>
      <c r="T54" s="333"/>
      <c r="U54" s="333"/>
      <c r="V54" s="357"/>
      <c r="W54" s="333"/>
      <c r="X54" s="333"/>
      <c r="Y54" s="337"/>
      <c r="Z54" s="335"/>
      <c r="AA54" s="335"/>
      <c r="AB54" s="337"/>
      <c r="AC54" s="335"/>
      <c r="AD54" s="335"/>
      <c r="AE54" s="337"/>
      <c r="AF54" s="335"/>
      <c r="AG54" s="335"/>
      <c r="AH54" s="359"/>
      <c r="AI54" s="336"/>
      <c r="AJ54" s="336"/>
      <c r="AK54" s="337"/>
      <c r="AL54" s="335"/>
      <c r="AM54" s="335"/>
      <c r="AN54" s="129"/>
      <c r="AO54" s="13"/>
      <c r="AP54" s="13"/>
      <c r="AQ54" s="48" t="s">
        <v>23</v>
      </c>
      <c r="AR54" s="488" t="s">
        <v>60</v>
      </c>
      <c r="AS54" s="49"/>
      <c r="AT54" s="32"/>
    </row>
    <row r="55" spans="1:46" ht="21.75" customHeight="1">
      <c r="A55" s="54"/>
      <c r="B55" s="489"/>
      <c r="C55" s="51" t="s">
        <v>24</v>
      </c>
      <c r="D55" s="362"/>
      <c r="E55" s="339"/>
      <c r="F55" s="339"/>
      <c r="G55" s="362"/>
      <c r="H55" s="339"/>
      <c r="I55" s="339"/>
      <c r="J55" s="362"/>
      <c r="K55" s="339"/>
      <c r="L55" s="339"/>
      <c r="M55" s="362"/>
      <c r="N55" s="339"/>
      <c r="O55" s="339"/>
      <c r="P55" s="362"/>
      <c r="Q55" s="339"/>
      <c r="R55" s="339"/>
      <c r="S55" s="362"/>
      <c r="T55" s="339"/>
      <c r="U55" s="339"/>
      <c r="V55" s="362"/>
      <c r="W55" s="339"/>
      <c r="X55" s="339"/>
      <c r="Y55" s="343"/>
      <c r="Z55" s="341"/>
      <c r="AA55" s="341"/>
      <c r="AB55" s="343"/>
      <c r="AC55" s="341"/>
      <c r="AD55" s="341"/>
      <c r="AE55" s="343"/>
      <c r="AF55" s="341"/>
      <c r="AG55" s="341"/>
      <c r="AH55" s="364"/>
      <c r="AI55" s="342"/>
      <c r="AJ55" s="342"/>
      <c r="AK55" s="343"/>
      <c r="AL55" s="341"/>
      <c r="AM55" s="341"/>
      <c r="AN55" s="130"/>
      <c r="AO55" s="14"/>
      <c r="AP55" s="14"/>
      <c r="AQ55" s="427" t="s">
        <v>24</v>
      </c>
      <c r="AR55" s="489"/>
      <c r="AS55" s="56"/>
      <c r="AT55" s="32"/>
    </row>
    <row r="56" spans="1:46" ht="21.75" customHeight="1">
      <c r="A56" s="500" t="s">
        <v>90</v>
      </c>
      <c r="B56" s="501"/>
      <c r="C56" s="53" t="s">
        <v>23</v>
      </c>
      <c r="D56" s="357"/>
      <c r="E56" s="333"/>
      <c r="F56" s="333"/>
      <c r="G56" s="357"/>
      <c r="H56" s="333"/>
      <c r="I56" s="333"/>
      <c r="J56" s="357"/>
      <c r="K56" s="333"/>
      <c r="L56" s="333"/>
      <c r="M56" s="357"/>
      <c r="N56" s="333"/>
      <c r="O56" s="333"/>
      <c r="P56" s="357"/>
      <c r="Q56" s="333"/>
      <c r="R56" s="333"/>
      <c r="S56" s="357"/>
      <c r="T56" s="333"/>
      <c r="U56" s="333"/>
      <c r="V56" s="357"/>
      <c r="W56" s="333"/>
      <c r="X56" s="333"/>
      <c r="Y56" s="337"/>
      <c r="Z56" s="335"/>
      <c r="AA56" s="335"/>
      <c r="AB56" s="337"/>
      <c r="AC56" s="335"/>
      <c r="AD56" s="335"/>
      <c r="AE56" s="337"/>
      <c r="AF56" s="335"/>
      <c r="AG56" s="335"/>
      <c r="AH56" s="359"/>
      <c r="AI56" s="336"/>
      <c r="AJ56" s="336"/>
      <c r="AK56" s="337"/>
      <c r="AL56" s="335"/>
      <c r="AM56" s="335"/>
      <c r="AN56" s="129"/>
      <c r="AO56" s="13"/>
      <c r="AP56" s="13"/>
      <c r="AQ56" s="428" t="s">
        <v>23</v>
      </c>
      <c r="AR56" s="494" t="s">
        <v>61</v>
      </c>
      <c r="AS56" s="495"/>
      <c r="AT56" s="32"/>
    </row>
    <row r="57" spans="1:46" ht="21.75" customHeight="1">
      <c r="A57" s="502"/>
      <c r="B57" s="503"/>
      <c r="C57" s="51" t="s">
        <v>24</v>
      </c>
      <c r="D57" s="362"/>
      <c r="E57" s="339"/>
      <c r="F57" s="339"/>
      <c r="G57" s="362"/>
      <c r="H57" s="339"/>
      <c r="I57" s="339"/>
      <c r="J57" s="362"/>
      <c r="K57" s="339"/>
      <c r="L57" s="339"/>
      <c r="M57" s="362"/>
      <c r="N57" s="339"/>
      <c r="O57" s="339"/>
      <c r="P57" s="362"/>
      <c r="Q57" s="339"/>
      <c r="R57" s="339"/>
      <c r="S57" s="362"/>
      <c r="T57" s="339"/>
      <c r="U57" s="339"/>
      <c r="V57" s="362"/>
      <c r="W57" s="339"/>
      <c r="X57" s="339"/>
      <c r="Y57" s="343"/>
      <c r="Z57" s="341"/>
      <c r="AA57" s="341"/>
      <c r="AB57" s="343"/>
      <c r="AC57" s="341"/>
      <c r="AD57" s="341"/>
      <c r="AE57" s="343"/>
      <c r="AF57" s="341"/>
      <c r="AG57" s="341"/>
      <c r="AH57" s="364"/>
      <c r="AI57" s="342"/>
      <c r="AJ57" s="342"/>
      <c r="AK57" s="343"/>
      <c r="AL57" s="341"/>
      <c r="AM57" s="341"/>
      <c r="AN57" s="133"/>
      <c r="AO57" s="14"/>
      <c r="AP57" s="14"/>
      <c r="AQ57" s="61" t="s">
        <v>24</v>
      </c>
      <c r="AR57" s="496"/>
      <c r="AS57" s="497"/>
      <c r="AT57" s="32"/>
    </row>
    <row r="58" spans="1:46" ht="21.75" customHeight="1">
      <c r="A58" s="25" t="s">
        <v>0</v>
      </c>
      <c r="B58" s="24"/>
      <c r="C58" s="154" t="s">
        <v>23</v>
      </c>
      <c r="D58" s="349"/>
      <c r="E58" s="345"/>
      <c r="F58" s="345"/>
      <c r="G58" s="349"/>
      <c r="H58" s="345"/>
      <c r="I58" s="345"/>
      <c r="J58" s="349"/>
      <c r="K58" s="345"/>
      <c r="L58" s="345"/>
      <c r="M58" s="349"/>
      <c r="N58" s="345"/>
      <c r="O58" s="345"/>
      <c r="P58" s="349"/>
      <c r="Q58" s="345"/>
      <c r="R58" s="345"/>
      <c r="S58" s="349"/>
      <c r="T58" s="345"/>
      <c r="U58" s="345"/>
      <c r="V58" s="349"/>
      <c r="W58" s="345"/>
      <c r="X58" s="345"/>
      <c r="Y58" s="353"/>
      <c r="Z58" s="347"/>
      <c r="AA58" s="347"/>
      <c r="AB58" s="353"/>
      <c r="AC58" s="347"/>
      <c r="AD58" s="347"/>
      <c r="AE58" s="353"/>
      <c r="AF58" s="347"/>
      <c r="AG58" s="347"/>
      <c r="AH58" s="351"/>
      <c r="AI58" s="352"/>
      <c r="AJ58" s="352"/>
      <c r="AK58" s="353"/>
      <c r="AL58" s="347"/>
      <c r="AM58" s="347"/>
      <c r="AN58" s="161"/>
      <c r="AO58" s="133"/>
      <c r="AP58" s="15"/>
      <c r="AQ58" s="63" t="s">
        <v>23</v>
      </c>
      <c r="AR58" s="64"/>
      <c r="AS58" s="49" t="s">
        <v>0</v>
      </c>
      <c r="AT58" s="32"/>
    </row>
    <row r="59" spans="1:46" ht="21.75" customHeight="1">
      <c r="A59" s="504" t="s">
        <v>62</v>
      </c>
      <c r="B59" s="505"/>
      <c r="C59" s="382" t="s">
        <v>63</v>
      </c>
      <c r="D59" s="383"/>
      <c r="E59" s="384"/>
      <c r="F59" s="384"/>
      <c r="G59" s="383"/>
      <c r="H59" s="384"/>
      <c r="I59" s="384"/>
      <c r="J59" s="383"/>
      <c r="K59" s="384"/>
      <c r="L59" s="384"/>
      <c r="M59" s="383"/>
      <c r="N59" s="384"/>
      <c r="O59" s="384"/>
      <c r="P59" s="383"/>
      <c r="Q59" s="384"/>
      <c r="R59" s="384"/>
      <c r="S59" s="383"/>
      <c r="T59" s="384"/>
      <c r="U59" s="384"/>
      <c r="V59" s="383"/>
      <c r="W59" s="384"/>
      <c r="X59" s="384"/>
      <c r="Y59" s="385"/>
      <c r="Z59" s="386"/>
      <c r="AA59" s="386"/>
      <c r="AB59" s="385"/>
      <c r="AC59" s="386"/>
      <c r="AD59" s="386"/>
      <c r="AE59" s="385"/>
      <c r="AF59" s="386"/>
      <c r="AG59" s="386"/>
      <c r="AH59" s="387"/>
      <c r="AI59" s="388"/>
      <c r="AJ59" s="388"/>
      <c r="AK59" s="385"/>
      <c r="AL59" s="386"/>
      <c r="AM59" s="386"/>
      <c r="AN59" s="389"/>
      <c r="AO59" s="390"/>
      <c r="AP59" s="391"/>
      <c r="AQ59" s="398" t="s">
        <v>63</v>
      </c>
      <c r="AR59" s="498" t="s">
        <v>62</v>
      </c>
      <c r="AS59" s="499"/>
      <c r="AT59" s="32"/>
    </row>
    <row r="60" spans="1:46" ht="21.75" customHeight="1">
      <c r="A60" s="39"/>
      <c r="B60" s="40"/>
      <c r="C60" s="51" t="s">
        <v>24</v>
      </c>
      <c r="D60" s="362"/>
      <c r="E60" s="339"/>
      <c r="F60" s="339"/>
      <c r="G60" s="362"/>
      <c r="H60" s="339"/>
      <c r="I60" s="339"/>
      <c r="J60" s="362"/>
      <c r="K60" s="339"/>
      <c r="L60" s="339"/>
      <c r="M60" s="362"/>
      <c r="N60" s="339"/>
      <c r="O60" s="339"/>
      <c r="P60" s="362"/>
      <c r="Q60" s="339"/>
      <c r="R60" s="339"/>
      <c r="S60" s="362"/>
      <c r="T60" s="339"/>
      <c r="U60" s="339"/>
      <c r="V60" s="362"/>
      <c r="W60" s="339"/>
      <c r="X60" s="339"/>
      <c r="Y60" s="343"/>
      <c r="Z60" s="341"/>
      <c r="AA60" s="341"/>
      <c r="AB60" s="343"/>
      <c r="AC60" s="341"/>
      <c r="AD60" s="341"/>
      <c r="AE60" s="343"/>
      <c r="AF60" s="341"/>
      <c r="AG60" s="341"/>
      <c r="AH60" s="364"/>
      <c r="AI60" s="342"/>
      <c r="AJ60" s="342"/>
      <c r="AK60" s="343"/>
      <c r="AL60" s="341"/>
      <c r="AM60" s="341"/>
      <c r="AN60" s="163"/>
      <c r="AO60" s="130"/>
      <c r="AP60" s="14"/>
      <c r="AQ60" s="61" t="s">
        <v>24</v>
      </c>
      <c r="AR60" s="40"/>
      <c r="AS60" s="56"/>
      <c r="AT60" s="32"/>
    </row>
    <row r="61" spans="1:46" ht="21.75" customHeight="1">
      <c r="A61" s="25" t="s">
        <v>0</v>
      </c>
      <c r="B61" s="24"/>
      <c r="C61" s="53" t="s">
        <v>23</v>
      </c>
      <c r="D61" s="357">
        <f aca="true" t="shared" si="2" ref="D61:AA61">+D6+D8+D10+D12+D14+D16+D18+D20+D22+D24+D26+D28+D30+D32+D34+D36+D38+D40+D42+D44+D46+D48+D50+D52+D54+D56+D58</f>
        <v>29</v>
      </c>
      <c r="E61" s="333">
        <f t="shared" si="2"/>
        <v>11.1594</v>
      </c>
      <c r="F61" s="333">
        <f t="shared" si="2"/>
        <v>6024.0956294163325</v>
      </c>
      <c r="G61" s="357">
        <f t="shared" si="2"/>
        <v>29</v>
      </c>
      <c r="H61" s="333">
        <f t="shared" si="2"/>
        <v>9.4246</v>
      </c>
      <c r="I61" s="333">
        <f t="shared" si="2"/>
        <v>5776.093479111647</v>
      </c>
      <c r="J61" s="357">
        <f t="shared" si="2"/>
        <v>39</v>
      </c>
      <c r="K61" s="333">
        <f t="shared" si="2"/>
        <v>11.444700000000001</v>
      </c>
      <c r="L61" s="333">
        <f t="shared" si="2"/>
        <v>6750.066012956719</v>
      </c>
      <c r="M61" s="357">
        <f t="shared" si="2"/>
        <v>44</v>
      </c>
      <c r="N61" s="333">
        <f t="shared" si="2"/>
        <v>10.3971</v>
      </c>
      <c r="O61" s="333">
        <f t="shared" si="2"/>
        <v>6551.347192295683</v>
      </c>
      <c r="P61" s="357">
        <f t="shared" si="2"/>
        <v>72</v>
      </c>
      <c r="Q61" s="333">
        <f t="shared" si="2"/>
        <v>15.7743</v>
      </c>
      <c r="R61" s="333">
        <f t="shared" si="2"/>
        <v>9992.364503555254</v>
      </c>
      <c r="S61" s="357">
        <f t="shared" si="2"/>
        <v>96</v>
      </c>
      <c r="T61" s="333">
        <f t="shared" si="2"/>
        <v>435.32300000000004</v>
      </c>
      <c r="U61" s="333">
        <f t="shared" si="2"/>
        <v>103311.36040851226</v>
      </c>
      <c r="V61" s="357">
        <f t="shared" si="2"/>
        <v>80</v>
      </c>
      <c r="W61" s="333">
        <f t="shared" si="2"/>
        <v>62.456199999999995</v>
      </c>
      <c r="X61" s="333">
        <f t="shared" si="2"/>
        <v>29375.59464005933</v>
      </c>
      <c r="Y61" s="337">
        <f t="shared" si="2"/>
        <v>51</v>
      </c>
      <c r="Z61" s="335">
        <f t="shared" si="2"/>
        <v>14.099</v>
      </c>
      <c r="AA61" s="335">
        <f t="shared" si="2"/>
        <v>16789.13579151944</v>
      </c>
      <c r="AB61" s="337">
        <f aca="true" t="shared" si="3" ref="AB61:AJ61">+AB6+AB8+AB10+AB12+AB14+AB16+AB18+AB20+AB22+AB24+AB26+AB28+AB30+AB32+AB34+AB36+AB38+AB40+AB42+AB44+AB46+AB48+AB50+AB52+AB54+AB56+AB58</f>
        <v>44</v>
      </c>
      <c r="AC61" s="335">
        <f t="shared" si="3"/>
        <v>12.435500000000001</v>
      </c>
      <c r="AD61" s="335">
        <f t="shared" si="3"/>
        <v>14053.346452996457</v>
      </c>
      <c r="AE61" s="337">
        <f>+AE6+AE8+AE10+AE12+AE14+AE16+AE18+AE20+AE22+AE24+AE26+AE28+AE30+AE32+AE34+AE36+AE38+AE40+AE42+AE44+AE46+AE48+AE50+AE52+AE54+AE56+AE58</f>
        <v>35</v>
      </c>
      <c r="AF61" s="335">
        <f>+AF6+AF8+AF10+AF12+AF14+AF16+AF18+AF20+AF22+AF24+AF26+AF28+AF30+AF32+AF34+AF36+AF38+AF40+AF42+AF44+AF46+AF48+AF50+AF52+AF54+AF56+AF58</f>
        <v>283.502</v>
      </c>
      <c r="AG61" s="335">
        <f>+AG6+AG8+AG10+AG12+AG14+AG16+AG18+AG20+AG22+AG24+AG26+AG28+AG30+AG32+AG34+AG36+AG38+AG40+AG42+AG44+AG46+AG48+AG50+AG52+AG54+AG56+AG58</f>
        <v>96447.69223946985</v>
      </c>
      <c r="AH61" s="359">
        <f t="shared" si="3"/>
        <v>38</v>
      </c>
      <c r="AI61" s="336">
        <f t="shared" si="3"/>
        <v>33.2283</v>
      </c>
      <c r="AJ61" s="393">
        <f t="shared" si="3"/>
        <v>24266.21863694029</v>
      </c>
      <c r="AK61" s="337">
        <f>+AK6+AK8+AK10+AK12+AK14+AK16+AK18+AK20+AK22+AK24+AK26+AK28+AK30+AK32+AK34+AK36+AK38+AK40+AK42+AK44+AK46+AK48+AK50+AK52+AK54+AK56+AK58</f>
        <v>39</v>
      </c>
      <c r="AL61" s="335">
        <f>+AL6+AL8+AL10+AL12+AL14+AL16+AL18+AL20+AL22+AL24+AL26+AL28+AL30+AL32+AL34+AL36+AL38+AL40+AL42+AL44+AL46+AL48+AL50+AL52+AL54+AL56+AL58</f>
        <v>20.5239</v>
      </c>
      <c r="AM61" s="394">
        <f>+AM6+AM8+AM10+AM12+AM14+AM16+AM18+AM20+AM22+AM24+AM26+AM28+AM30+AM32+AM34+AM36+AM38+AM40+AM42+AM44+AM46+AM48+AM50+AM52+AM54+AM56+AM58</f>
        <v>14416.29981173141</v>
      </c>
      <c r="AN61" s="162">
        <f>+D61+G61+J61+M61+P61+S61+V61+Y61+AB61+AE61+AH61+AK61</f>
        <v>596</v>
      </c>
      <c r="AO61" s="129">
        <f>+E61+H61+K61+N61+Q61+T61+W61+Z61+AC61+AF61+AI61+AL61</f>
        <v>919.7680000000001</v>
      </c>
      <c r="AP61" s="13">
        <f>+F61+I61+L61+O61+R61+U61+X61+AA61+AD61+AG61+AJ61+AM61</f>
        <v>333753.6147985647</v>
      </c>
      <c r="AQ61" s="395" t="s">
        <v>23</v>
      </c>
      <c r="AR61" s="396"/>
      <c r="AS61" s="397" t="s">
        <v>0</v>
      </c>
      <c r="AT61" s="32"/>
    </row>
    <row r="62" spans="1:46" ht="21.75" customHeight="1">
      <c r="A62" s="492" t="s">
        <v>64</v>
      </c>
      <c r="B62" s="493" t="s">
        <v>64</v>
      </c>
      <c r="C62" s="53" t="s">
        <v>63</v>
      </c>
      <c r="D62" s="357"/>
      <c r="E62" s="333"/>
      <c r="F62" s="333"/>
      <c r="G62" s="357"/>
      <c r="H62" s="333"/>
      <c r="I62" s="333"/>
      <c r="J62" s="357"/>
      <c r="K62" s="333"/>
      <c r="L62" s="333"/>
      <c r="M62" s="357"/>
      <c r="N62" s="333"/>
      <c r="O62" s="333"/>
      <c r="P62" s="357"/>
      <c r="Q62" s="333"/>
      <c r="R62" s="333"/>
      <c r="S62" s="357"/>
      <c r="T62" s="333"/>
      <c r="U62" s="333"/>
      <c r="V62" s="357"/>
      <c r="W62" s="333"/>
      <c r="X62" s="333"/>
      <c r="Y62" s="337"/>
      <c r="Z62" s="335"/>
      <c r="AA62" s="335"/>
      <c r="AB62" s="337"/>
      <c r="AC62" s="335"/>
      <c r="AD62" s="335"/>
      <c r="AE62" s="337"/>
      <c r="AF62" s="335"/>
      <c r="AG62" s="335"/>
      <c r="AH62" s="359"/>
      <c r="AI62" s="336"/>
      <c r="AJ62" s="360"/>
      <c r="AK62" s="337"/>
      <c r="AL62" s="335"/>
      <c r="AM62" s="335"/>
      <c r="AN62" s="162"/>
      <c r="AO62" s="129"/>
      <c r="AP62" s="13"/>
      <c r="AQ62" s="63" t="s">
        <v>63</v>
      </c>
      <c r="AR62" s="498" t="s">
        <v>64</v>
      </c>
      <c r="AS62" s="499"/>
      <c r="AT62" s="32"/>
    </row>
    <row r="63" spans="1:46" ht="21.75" customHeight="1">
      <c r="A63" s="39"/>
      <c r="B63" s="40"/>
      <c r="C63" s="51" t="s">
        <v>24</v>
      </c>
      <c r="D63" s="362">
        <f aca="true" t="shared" si="4" ref="D63:AA63">+D7+D9+D11+D13+D15+D17+D19+D21+D23+D25+D27+D29+D31+D33+D35+D37+D39+D41+D43+D45+D47+D49+D51+D53+D55+D57+D60</f>
        <v>13</v>
      </c>
      <c r="E63" s="339">
        <f t="shared" si="4"/>
        <v>236.3492</v>
      </c>
      <c r="F63" s="339">
        <f t="shared" si="4"/>
        <v>118433.46305528331</v>
      </c>
      <c r="G63" s="362">
        <f t="shared" si="4"/>
        <v>7</v>
      </c>
      <c r="H63" s="339">
        <f t="shared" si="4"/>
        <v>142.8276</v>
      </c>
      <c r="I63" s="339">
        <f t="shared" si="4"/>
        <v>69492.63084530752</v>
      </c>
      <c r="J63" s="362">
        <f t="shared" si="4"/>
        <v>9</v>
      </c>
      <c r="K63" s="339">
        <f t="shared" si="4"/>
        <v>178.7616</v>
      </c>
      <c r="L63" s="339">
        <f t="shared" si="4"/>
        <v>105711.05194491545</v>
      </c>
      <c r="M63" s="362">
        <f t="shared" si="4"/>
        <v>10</v>
      </c>
      <c r="N63" s="339">
        <f t="shared" si="4"/>
        <v>173.5043</v>
      </c>
      <c r="O63" s="339">
        <f t="shared" si="4"/>
        <v>105035.2017705047</v>
      </c>
      <c r="P63" s="362">
        <f t="shared" si="4"/>
        <v>6</v>
      </c>
      <c r="Q63" s="339">
        <f t="shared" si="4"/>
        <v>115.7752</v>
      </c>
      <c r="R63" s="339">
        <f t="shared" si="4"/>
        <v>38488.17835037759</v>
      </c>
      <c r="S63" s="362">
        <f t="shared" si="4"/>
        <v>10</v>
      </c>
      <c r="T63" s="339">
        <f t="shared" si="4"/>
        <v>430.6652</v>
      </c>
      <c r="U63" s="339">
        <f t="shared" si="4"/>
        <v>112462.57894366197</v>
      </c>
      <c r="V63" s="362">
        <f t="shared" si="4"/>
        <v>13</v>
      </c>
      <c r="W63" s="339">
        <f t="shared" si="4"/>
        <v>423.2832</v>
      </c>
      <c r="X63" s="339">
        <f t="shared" si="4"/>
        <v>233002.0898200375</v>
      </c>
      <c r="Y63" s="343">
        <f t="shared" si="4"/>
        <v>18</v>
      </c>
      <c r="Z63" s="341">
        <f t="shared" si="4"/>
        <v>289.9154</v>
      </c>
      <c r="AA63" s="341">
        <f t="shared" si="4"/>
        <v>215541.48567696838</v>
      </c>
      <c r="AB63" s="343">
        <f aca="true" t="shared" si="5" ref="AB63:AJ63">+AB7+AB9+AB11+AB13+AB15+AB17+AB19+AB21+AB23+AB25+AB27+AB29+AB31+AB33+AB35+AB37+AB39+AB41+AB43+AB45+AB47+AB49+AB51+AB53+AB55+AB57+AB60</f>
        <v>34</v>
      </c>
      <c r="AC63" s="341">
        <f t="shared" si="5"/>
        <v>195.0268</v>
      </c>
      <c r="AD63" s="341">
        <f t="shared" si="5"/>
        <v>243100.42951435625</v>
      </c>
      <c r="AE63" s="343">
        <f>+AE7+AE9+AE11+AE13+AE15+AE17+AE19+AE21+AE23+AE25+AE27+AE29+AE31+AE33+AE35+AE37+AE39+AE41+AE43+AE45+AE47+AE49+AE51+AE53+AE55+AE57+AE60</f>
        <v>55</v>
      </c>
      <c r="AF63" s="341">
        <f>+AF7+AF9+AF11+AF13+AF15+AF17+AF19+AF21+AF23+AF25+AF27+AF29+AF31+AF33+AF35+AF37+AF39+AF41+AF43+AF45+AF47+AF49+AF51+AF53+AF55+AF57+AF60</f>
        <v>541.5722000000001</v>
      </c>
      <c r="AG63" s="341">
        <f>+AG7+AG9+AG11+AG13+AG15+AG17+AG19+AG21+AG23+AG25+AG27+AG29+AG31+AG33+AG35+AG37+AG39+AG41+AG43+AG45+AG47+AG49+AG51+AG53+AG55+AG57+AG60</f>
        <v>518236.0909029015</v>
      </c>
      <c r="AH63" s="364">
        <f t="shared" si="5"/>
        <v>46</v>
      </c>
      <c r="AI63" s="342">
        <f t="shared" si="5"/>
        <v>418.86760000000004</v>
      </c>
      <c r="AJ63" s="365">
        <f t="shared" si="5"/>
        <v>400453.60306589166</v>
      </c>
      <c r="AK63" s="343">
        <f>+AK7+AK9+AK11+AK13+AK15+AK17+AK19+AK21+AK23+AK25+AK27+AK29+AK31+AK33+AK35+AK37+AK39+AK41+AK43+AK45+AK47+AK49+AK51+AK53+AK55+AK57+AK60</f>
        <v>27</v>
      </c>
      <c r="AL63" s="341">
        <f>+AL7+AL9+AL11+AL13+AL15+AL17+AL19+AL21+AL23+AL25+AL27+AL29+AL31+AL33+AL35+AL37+AL39+AL41+AL43+AL45+AL47+AL49+AL51+AL53+AL55+AL57+AL60</f>
        <v>365.8088</v>
      </c>
      <c r="AM63" s="344">
        <f>+AM7+AM9+AM11+AM13+AM15+AM17+AM19+AM21+AM23+AM25+AM27+AM29+AM31+AM33+AM35+AM37+AM39+AM41+AM43+AM45+AM47+AM49+AM51+AM53+AM55+AM57+AM60</f>
        <v>266746.1557713995</v>
      </c>
      <c r="AN63" s="163">
        <f>+D63+G63+J63+M63+P63+S63+V63+Y63+AB63+AE63+AH63+AK63</f>
        <v>248</v>
      </c>
      <c r="AO63" s="130">
        <f>+E63+H63+K63+N63+Q63+T63+W63+Z63+AC63+AF63+AI63+AL63</f>
        <v>3512.3571</v>
      </c>
      <c r="AP63" s="14">
        <f>+F63+I63+L63+O63+R63+U63+X63+AA63+AD63+AG63+AJ63+AM63</f>
        <v>2426702.9596616053</v>
      </c>
      <c r="AQ63" s="429" t="s">
        <v>24</v>
      </c>
      <c r="AR63" s="44"/>
      <c r="AS63" s="56"/>
      <c r="AT63" s="32"/>
    </row>
    <row r="64" spans="1:46" ht="21.75" customHeight="1">
      <c r="A64" s="50" t="s">
        <v>65</v>
      </c>
      <c r="B64" s="488" t="s">
        <v>115</v>
      </c>
      <c r="C64" s="53" t="s">
        <v>23</v>
      </c>
      <c r="D64" s="357"/>
      <c r="E64" s="333"/>
      <c r="F64" s="333"/>
      <c r="G64" s="357"/>
      <c r="H64" s="333"/>
      <c r="I64" s="333"/>
      <c r="J64" s="357"/>
      <c r="K64" s="333"/>
      <c r="L64" s="333"/>
      <c r="M64" s="357"/>
      <c r="N64" s="333"/>
      <c r="O64" s="333"/>
      <c r="P64" s="357"/>
      <c r="Q64" s="333"/>
      <c r="R64" s="333"/>
      <c r="S64" s="357"/>
      <c r="T64" s="333"/>
      <c r="U64" s="333"/>
      <c r="V64" s="357"/>
      <c r="W64" s="333"/>
      <c r="X64" s="333"/>
      <c r="Y64" s="337"/>
      <c r="Z64" s="335"/>
      <c r="AA64" s="335"/>
      <c r="AB64" s="337"/>
      <c r="AC64" s="335"/>
      <c r="AD64" s="335"/>
      <c r="AE64" s="337"/>
      <c r="AF64" s="335"/>
      <c r="AG64" s="335"/>
      <c r="AH64" s="359"/>
      <c r="AI64" s="336"/>
      <c r="AJ64" s="336"/>
      <c r="AK64" s="337"/>
      <c r="AL64" s="335"/>
      <c r="AM64" s="335"/>
      <c r="AN64" s="162"/>
      <c r="AO64" s="129"/>
      <c r="AP64" s="13"/>
      <c r="AQ64" s="430" t="s">
        <v>23</v>
      </c>
      <c r="AR64" s="488" t="s">
        <v>116</v>
      </c>
      <c r="AS64" s="66" t="s">
        <v>65</v>
      </c>
      <c r="AT64" s="32"/>
    </row>
    <row r="65" spans="1:46" ht="21.75" customHeight="1">
      <c r="A65" s="50"/>
      <c r="B65" s="489"/>
      <c r="C65" s="51" t="s">
        <v>24</v>
      </c>
      <c r="D65" s="362">
        <v>398</v>
      </c>
      <c r="E65" s="339">
        <v>38.3705</v>
      </c>
      <c r="F65" s="183">
        <v>52375.05431530035</v>
      </c>
      <c r="G65" s="362">
        <v>409</v>
      </c>
      <c r="H65" s="339">
        <v>33.21328</v>
      </c>
      <c r="I65" s="183">
        <v>49890.04667558083</v>
      </c>
      <c r="J65" s="362">
        <v>449</v>
      </c>
      <c r="K65" s="339">
        <v>41.2429</v>
      </c>
      <c r="L65" s="183">
        <v>62857.976042127826</v>
      </c>
      <c r="M65" s="362">
        <v>383</v>
      </c>
      <c r="N65" s="339">
        <v>33.2316</v>
      </c>
      <c r="O65" s="183">
        <v>51917.01703719962</v>
      </c>
      <c r="P65" s="362">
        <v>392</v>
      </c>
      <c r="Q65" s="339">
        <v>41.48874</v>
      </c>
      <c r="R65" s="183">
        <v>55947.14714606715</v>
      </c>
      <c r="S65" s="362">
        <v>376</v>
      </c>
      <c r="T65" s="339">
        <v>35.99966</v>
      </c>
      <c r="U65" s="183">
        <v>47693.483647825764</v>
      </c>
      <c r="V65" s="362">
        <v>453</v>
      </c>
      <c r="W65" s="339">
        <v>47.61635</v>
      </c>
      <c r="X65" s="183">
        <v>64843.849539903174</v>
      </c>
      <c r="Y65" s="343">
        <v>384</v>
      </c>
      <c r="Z65" s="341">
        <v>41.1428</v>
      </c>
      <c r="AA65" s="341">
        <v>62029.09953151217</v>
      </c>
      <c r="AB65" s="343">
        <v>324</v>
      </c>
      <c r="AC65" s="341">
        <v>37.1825</v>
      </c>
      <c r="AD65" s="341">
        <v>40564.2880326473</v>
      </c>
      <c r="AE65" s="343">
        <v>304</v>
      </c>
      <c r="AF65" s="341">
        <v>23.2531</v>
      </c>
      <c r="AG65" s="341">
        <v>26831.89885762871</v>
      </c>
      <c r="AH65" s="364">
        <v>283</v>
      </c>
      <c r="AI65" s="342">
        <v>27.3655</v>
      </c>
      <c r="AJ65" s="342">
        <v>26755.336297168018</v>
      </c>
      <c r="AK65" s="343">
        <v>442</v>
      </c>
      <c r="AL65" s="341">
        <v>71.33712</v>
      </c>
      <c r="AM65" s="344">
        <v>80845.3774168691</v>
      </c>
      <c r="AN65" s="163">
        <f>+D65+G65+J65+M65+P65+S65+V65+Y65+AB65+AE65+AH65+AK65</f>
        <v>4597</v>
      </c>
      <c r="AO65" s="130">
        <f>+E65+H65+K65+N65+Q65+T65+W65+Z65+AC65+AF65+AI65+AL65</f>
        <v>471.44405000000006</v>
      </c>
      <c r="AP65" s="14">
        <f>+F65+I65+L65+O65+R65+U65+X65+AA65+AD65+AG65+AJ65+AM65</f>
        <v>622550.57453983</v>
      </c>
      <c r="AQ65" s="52" t="s">
        <v>24</v>
      </c>
      <c r="AR65" s="489"/>
      <c r="AS65" s="49"/>
      <c r="AT65" s="32"/>
    </row>
    <row r="66" spans="1:46" ht="21.75" customHeight="1">
      <c r="A66" s="50" t="s">
        <v>67</v>
      </c>
      <c r="B66" s="488" t="s">
        <v>117</v>
      </c>
      <c r="C66" s="53" t="s">
        <v>23</v>
      </c>
      <c r="D66" s="357"/>
      <c r="E66" s="333"/>
      <c r="F66" s="333"/>
      <c r="G66" s="357"/>
      <c r="H66" s="333"/>
      <c r="I66" s="333"/>
      <c r="J66" s="357"/>
      <c r="K66" s="333"/>
      <c r="L66" s="333"/>
      <c r="M66" s="357"/>
      <c r="N66" s="333"/>
      <c r="O66" s="333"/>
      <c r="P66" s="357"/>
      <c r="Q66" s="333"/>
      <c r="R66" s="333"/>
      <c r="S66" s="357"/>
      <c r="T66" s="333"/>
      <c r="U66" s="333"/>
      <c r="V66" s="357"/>
      <c r="W66" s="333"/>
      <c r="X66" s="333"/>
      <c r="Y66" s="337"/>
      <c r="Z66" s="335"/>
      <c r="AA66" s="335"/>
      <c r="AB66" s="337"/>
      <c r="AC66" s="335"/>
      <c r="AD66" s="335"/>
      <c r="AE66" s="337"/>
      <c r="AF66" s="335"/>
      <c r="AG66" s="335"/>
      <c r="AH66" s="359"/>
      <c r="AI66" s="336"/>
      <c r="AJ66" s="336"/>
      <c r="AK66" s="337"/>
      <c r="AL66" s="335"/>
      <c r="AM66" s="335"/>
      <c r="AN66" s="162"/>
      <c r="AO66" s="129"/>
      <c r="AP66" s="13"/>
      <c r="AQ66" s="48" t="s">
        <v>23</v>
      </c>
      <c r="AR66" s="488" t="s">
        <v>118</v>
      </c>
      <c r="AS66" s="49" t="s">
        <v>67</v>
      </c>
      <c r="AT66" s="32"/>
    </row>
    <row r="67" spans="1:46" ht="21.75" customHeight="1">
      <c r="A67" s="54" t="s">
        <v>49</v>
      </c>
      <c r="B67" s="489"/>
      <c r="C67" s="51" t="s">
        <v>24</v>
      </c>
      <c r="D67" s="362"/>
      <c r="E67" s="339"/>
      <c r="F67" s="339"/>
      <c r="G67" s="362"/>
      <c r="H67" s="339"/>
      <c r="I67" s="339"/>
      <c r="J67" s="362"/>
      <c r="K67" s="339"/>
      <c r="L67" s="339"/>
      <c r="M67" s="362"/>
      <c r="N67" s="339"/>
      <c r="O67" s="339"/>
      <c r="P67" s="362"/>
      <c r="Q67" s="339"/>
      <c r="R67" s="339"/>
      <c r="S67" s="362"/>
      <c r="T67" s="339"/>
      <c r="U67" s="339"/>
      <c r="V67" s="362"/>
      <c r="W67" s="339"/>
      <c r="X67" s="339"/>
      <c r="Y67" s="343"/>
      <c r="Z67" s="341"/>
      <c r="AA67" s="341"/>
      <c r="AB67" s="343"/>
      <c r="AC67" s="341"/>
      <c r="AD67" s="341"/>
      <c r="AE67" s="343"/>
      <c r="AF67" s="341"/>
      <c r="AG67" s="341"/>
      <c r="AH67" s="364"/>
      <c r="AI67" s="342"/>
      <c r="AJ67" s="342"/>
      <c r="AK67" s="343"/>
      <c r="AL67" s="341"/>
      <c r="AM67" s="341"/>
      <c r="AN67" s="163"/>
      <c r="AO67" s="130"/>
      <c r="AP67" s="14"/>
      <c r="AQ67" s="427" t="s">
        <v>24</v>
      </c>
      <c r="AR67" s="489"/>
      <c r="AS67" s="56" t="s">
        <v>49</v>
      </c>
      <c r="AT67" s="32"/>
    </row>
    <row r="68" spans="1:46" s="90" customFormat="1" ht="21.75" customHeight="1">
      <c r="A68" s="507" t="s">
        <v>112</v>
      </c>
      <c r="B68" s="508"/>
      <c r="C68" s="87" t="s">
        <v>23</v>
      </c>
      <c r="D68" s="9">
        <f aca="true" t="shared" si="6" ref="D68:O68">+D61+D64+D66</f>
        <v>29</v>
      </c>
      <c r="E68" s="9">
        <f t="shared" si="6"/>
        <v>11.1594</v>
      </c>
      <c r="F68" s="173">
        <f t="shared" si="6"/>
        <v>6024.0956294163325</v>
      </c>
      <c r="G68" s="9">
        <f t="shared" si="6"/>
        <v>29</v>
      </c>
      <c r="H68" s="9">
        <f t="shared" si="6"/>
        <v>9.4246</v>
      </c>
      <c r="I68" s="173">
        <f t="shared" si="6"/>
        <v>5776.093479111647</v>
      </c>
      <c r="J68" s="9">
        <f t="shared" si="6"/>
        <v>39</v>
      </c>
      <c r="K68" s="9">
        <f t="shared" si="6"/>
        <v>11.444700000000001</v>
      </c>
      <c r="L68" s="173">
        <f t="shared" si="6"/>
        <v>6750.066012956719</v>
      </c>
      <c r="M68" s="9">
        <f t="shared" si="6"/>
        <v>44</v>
      </c>
      <c r="N68" s="9">
        <f t="shared" si="6"/>
        <v>10.3971</v>
      </c>
      <c r="O68" s="173">
        <f t="shared" si="6"/>
        <v>6551.347192295683</v>
      </c>
      <c r="P68" s="9">
        <f aca="true" t="shared" si="7" ref="P68:U68">+P61+P64+P66</f>
        <v>72</v>
      </c>
      <c r="Q68" s="9">
        <f t="shared" si="7"/>
        <v>15.7743</v>
      </c>
      <c r="R68" s="173">
        <f t="shared" si="7"/>
        <v>9992.364503555254</v>
      </c>
      <c r="S68" s="9">
        <f t="shared" si="7"/>
        <v>96</v>
      </c>
      <c r="T68" s="9">
        <f t="shared" si="7"/>
        <v>435.32300000000004</v>
      </c>
      <c r="U68" s="173">
        <f t="shared" si="7"/>
        <v>103311.36040851226</v>
      </c>
      <c r="V68" s="9">
        <f aca="true" t="shared" si="8" ref="V68:AA68">+V61+V64+V66</f>
        <v>80</v>
      </c>
      <c r="W68" s="9">
        <f t="shared" si="8"/>
        <v>62.456199999999995</v>
      </c>
      <c r="X68" s="173">
        <f t="shared" si="8"/>
        <v>29375.59464005933</v>
      </c>
      <c r="Y68" s="132">
        <f t="shared" si="8"/>
        <v>51</v>
      </c>
      <c r="Z68" s="9">
        <f t="shared" si="8"/>
        <v>14.099</v>
      </c>
      <c r="AA68" s="9">
        <f t="shared" si="8"/>
        <v>16789.13579151944</v>
      </c>
      <c r="AB68" s="160">
        <f aca="true" t="shared" si="9" ref="AB68:AN68">+AB61+AB64+AB66</f>
        <v>44</v>
      </c>
      <c r="AC68" s="132">
        <f t="shared" si="9"/>
        <v>12.435500000000001</v>
      </c>
      <c r="AD68" s="173">
        <f t="shared" si="9"/>
        <v>14053.346452996457</v>
      </c>
      <c r="AE68" s="132">
        <f t="shared" si="9"/>
        <v>35</v>
      </c>
      <c r="AF68" s="9">
        <f t="shared" si="9"/>
        <v>283.502</v>
      </c>
      <c r="AG68" s="173">
        <f t="shared" si="9"/>
        <v>96447.69223946985</v>
      </c>
      <c r="AH68" s="132">
        <f t="shared" si="9"/>
        <v>38</v>
      </c>
      <c r="AI68" s="9">
        <f t="shared" si="9"/>
        <v>33.2283</v>
      </c>
      <c r="AJ68" s="173">
        <f t="shared" si="9"/>
        <v>24266.21863694029</v>
      </c>
      <c r="AK68" s="132">
        <f t="shared" si="9"/>
        <v>39</v>
      </c>
      <c r="AL68" s="9">
        <f t="shared" si="9"/>
        <v>20.5239</v>
      </c>
      <c r="AM68" s="9">
        <f t="shared" si="9"/>
        <v>14416.29981173141</v>
      </c>
      <c r="AN68" s="168">
        <f t="shared" si="9"/>
        <v>596</v>
      </c>
      <c r="AO68" s="132">
        <f>+E68+H68+K68+N68+Q68+T68+W68+Z68+AC68+AF68+AI68+AL68</f>
        <v>919.7680000000001</v>
      </c>
      <c r="AP68" s="9">
        <f>+F68+I68+L68+O68+R68+U68+X68+AA68+AD68+AG68+AJ68+AM68</f>
        <v>333753.6147985647</v>
      </c>
      <c r="AQ68" s="431" t="s">
        <v>23</v>
      </c>
      <c r="AR68" s="514" t="s">
        <v>76</v>
      </c>
      <c r="AS68" s="515"/>
      <c r="AT68" s="89"/>
    </row>
    <row r="69" spans="1:46" s="90" customFormat="1" ht="21.75" customHeight="1">
      <c r="A69" s="509"/>
      <c r="B69" s="510"/>
      <c r="C69" s="276" t="s">
        <v>24</v>
      </c>
      <c r="D69" s="8">
        <f aca="true" t="shared" si="10" ref="D69:O69">+D63+D65+D67</f>
        <v>411</v>
      </c>
      <c r="E69" s="8">
        <f t="shared" si="10"/>
        <v>274.7197</v>
      </c>
      <c r="F69" s="178">
        <f t="shared" si="10"/>
        <v>170808.51737058366</v>
      </c>
      <c r="G69" s="8">
        <f t="shared" si="10"/>
        <v>416</v>
      </c>
      <c r="H69" s="8">
        <f t="shared" si="10"/>
        <v>176.04088</v>
      </c>
      <c r="I69" s="178">
        <f t="shared" si="10"/>
        <v>119382.67752088835</v>
      </c>
      <c r="J69" s="8">
        <f t="shared" si="10"/>
        <v>458</v>
      </c>
      <c r="K69" s="8">
        <f t="shared" si="10"/>
        <v>220.00449999999998</v>
      </c>
      <c r="L69" s="178">
        <f t="shared" si="10"/>
        <v>168569.0279870433</v>
      </c>
      <c r="M69" s="8">
        <f t="shared" si="10"/>
        <v>393</v>
      </c>
      <c r="N69" s="8">
        <f t="shared" si="10"/>
        <v>206.73590000000002</v>
      </c>
      <c r="O69" s="178">
        <f t="shared" si="10"/>
        <v>156952.21880770434</v>
      </c>
      <c r="P69" s="8">
        <f aca="true" t="shared" si="11" ref="P69:U69">+P63+P65+P67</f>
        <v>398</v>
      </c>
      <c r="Q69" s="8">
        <f t="shared" si="11"/>
        <v>157.26394</v>
      </c>
      <c r="R69" s="178">
        <f t="shared" si="11"/>
        <v>94435.32549644474</v>
      </c>
      <c r="S69" s="8">
        <f t="shared" si="11"/>
        <v>386</v>
      </c>
      <c r="T69" s="8">
        <f t="shared" si="11"/>
        <v>466.66486000000003</v>
      </c>
      <c r="U69" s="178">
        <f t="shared" si="11"/>
        <v>160156.06259148772</v>
      </c>
      <c r="V69" s="8">
        <f aca="true" t="shared" si="12" ref="V69:AA69">+V63+V65+V67</f>
        <v>466</v>
      </c>
      <c r="W69" s="8">
        <f t="shared" si="12"/>
        <v>470.89955000000003</v>
      </c>
      <c r="X69" s="178">
        <f t="shared" si="12"/>
        <v>297845.9393599407</v>
      </c>
      <c r="Y69" s="8">
        <f t="shared" si="12"/>
        <v>402</v>
      </c>
      <c r="Z69" s="8">
        <f t="shared" si="12"/>
        <v>331.0582</v>
      </c>
      <c r="AA69" s="8">
        <f t="shared" si="12"/>
        <v>277570.58520848054</v>
      </c>
      <c r="AB69" s="168">
        <f aca="true" t="shared" si="13" ref="AB69:AG69">+AB63+AB65+AB67</f>
        <v>358</v>
      </c>
      <c r="AC69" s="131">
        <f t="shared" si="13"/>
        <v>232.2093</v>
      </c>
      <c r="AD69" s="8">
        <f t="shared" si="13"/>
        <v>283664.7175470035</v>
      </c>
      <c r="AE69" s="8">
        <f t="shared" si="13"/>
        <v>359</v>
      </c>
      <c r="AF69" s="8">
        <f t="shared" si="13"/>
        <v>564.8253000000001</v>
      </c>
      <c r="AG69" s="175">
        <f t="shared" si="13"/>
        <v>545067.9897605302</v>
      </c>
      <c r="AH69" s="8">
        <f aca="true" t="shared" si="14" ref="AH69:AN69">+AH63+AH65+AH67</f>
        <v>329</v>
      </c>
      <c r="AI69" s="8">
        <f t="shared" si="14"/>
        <v>446.23310000000004</v>
      </c>
      <c r="AJ69" s="175">
        <f t="shared" si="14"/>
        <v>427208.9393630597</v>
      </c>
      <c r="AK69" s="8">
        <f t="shared" si="14"/>
        <v>469</v>
      </c>
      <c r="AL69" s="8">
        <f t="shared" si="14"/>
        <v>437.14592000000005</v>
      </c>
      <c r="AM69" s="175">
        <f t="shared" si="14"/>
        <v>347591.5331882686</v>
      </c>
      <c r="AN69" s="131">
        <f t="shared" si="14"/>
        <v>4845</v>
      </c>
      <c r="AO69" s="8">
        <f>+E69+H69+K69+N69+Q69+T69+W69+Z69+AC69+AF69+AI69+AL69</f>
        <v>3983.8011500000002</v>
      </c>
      <c r="AP69" s="8">
        <f>+F69+I69+L69+O69+R69+U69+X69+AA69+AD69+AG69+AJ69+AM69</f>
        <v>3049253.534201435</v>
      </c>
      <c r="AQ69" s="179" t="s">
        <v>24</v>
      </c>
      <c r="AR69" s="516"/>
      <c r="AS69" s="517"/>
      <c r="AT69" s="89"/>
    </row>
    <row r="70" spans="1:46" s="90" customFormat="1" ht="21.75" customHeight="1" thickBot="1">
      <c r="A70" s="521" t="s">
        <v>113</v>
      </c>
      <c r="B70" s="522" t="s">
        <v>69</v>
      </c>
      <c r="C70" s="277"/>
      <c r="D70" s="11"/>
      <c r="E70" s="11"/>
      <c r="F70" s="12"/>
      <c r="G70" s="11"/>
      <c r="H70" s="11"/>
      <c r="I70" s="12"/>
      <c r="J70" s="11"/>
      <c r="K70" s="11"/>
      <c r="L70" s="12"/>
      <c r="M70" s="11"/>
      <c r="N70" s="11"/>
      <c r="O70" s="12"/>
      <c r="P70" s="11"/>
      <c r="Q70" s="11"/>
      <c r="R70" s="12"/>
      <c r="S70" s="11"/>
      <c r="T70" s="11"/>
      <c r="U70" s="12"/>
      <c r="V70" s="11"/>
      <c r="W70" s="11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518" t="s">
        <v>113</v>
      </c>
      <c r="AR70" s="519" t="s">
        <v>69</v>
      </c>
      <c r="AS70" s="520"/>
      <c r="AT70" s="89"/>
    </row>
    <row r="71" spans="1:46" s="90" customFormat="1" ht="21.75" customHeight="1" thickBot="1">
      <c r="A71" s="523" t="s">
        <v>114</v>
      </c>
      <c r="B71" s="524" t="s">
        <v>70</v>
      </c>
      <c r="C71" s="277"/>
      <c r="D71" s="11">
        <f>D68+D69</f>
        <v>440</v>
      </c>
      <c r="E71" s="11">
        <f>E68+E69</f>
        <v>285.8791</v>
      </c>
      <c r="F71" s="180">
        <f>F68+F69</f>
        <v>176832.61299999998</v>
      </c>
      <c r="G71" s="181">
        <f aca="true" t="shared" si="15" ref="G71:AM71">G68+G69</f>
        <v>445</v>
      </c>
      <c r="H71" s="11">
        <f t="shared" si="15"/>
        <v>185.46547999999999</v>
      </c>
      <c r="I71" s="11">
        <f t="shared" si="15"/>
        <v>125158.771</v>
      </c>
      <c r="J71" s="11">
        <f t="shared" si="15"/>
        <v>497</v>
      </c>
      <c r="K71" s="11">
        <f t="shared" si="15"/>
        <v>231.4492</v>
      </c>
      <c r="L71" s="11">
        <f t="shared" si="15"/>
        <v>175319.094</v>
      </c>
      <c r="M71" s="11">
        <f t="shared" si="15"/>
        <v>437</v>
      </c>
      <c r="N71" s="11">
        <f t="shared" si="15"/>
        <v>217.133</v>
      </c>
      <c r="O71" s="11">
        <f t="shared" si="15"/>
        <v>163503.56600000002</v>
      </c>
      <c r="P71" s="16">
        <f t="shared" si="15"/>
        <v>470</v>
      </c>
      <c r="Q71" s="16">
        <f t="shared" si="15"/>
        <v>173.03824</v>
      </c>
      <c r="R71" s="182">
        <f t="shared" si="15"/>
        <v>104427.69</v>
      </c>
      <c r="S71" s="16">
        <f aca="true" t="shared" si="16" ref="S71:X71">S68+S69+S70</f>
        <v>482</v>
      </c>
      <c r="T71" s="16">
        <f t="shared" si="16"/>
        <v>901.9878600000001</v>
      </c>
      <c r="U71" s="12">
        <f t="shared" si="16"/>
        <v>263467.42299999995</v>
      </c>
      <c r="V71" s="11">
        <f t="shared" si="16"/>
        <v>546</v>
      </c>
      <c r="W71" s="11">
        <f t="shared" si="16"/>
        <v>533.3557500000001</v>
      </c>
      <c r="X71" s="12">
        <f t="shared" si="16"/>
        <v>327221.53400000004</v>
      </c>
      <c r="Y71" s="11">
        <f t="shared" si="15"/>
        <v>453</v>
      </c>
      <c r="Z71" s="11">
        <f t="shared" si="15"/>
        <v>345.1572</v>
      </c>
      <c r="AA71" s="11">
        <f t="shared" si="15"/>
        <v>294359.72099999996</v>
      </c>
      <c r="AB71" s="11">
        <f t="shared" si="15"/>
        <v>402</v>
      </c>
      <c r="AC71" s="11">
        <f t="shared" si="15"/>
        <v>244.6448</v>
      </c>
      <c r="AD71" s="11">
        <f t="shared" si="15"/>
        <v>297718.064</v>
      </c>
      <c r="AE71" s="11">
        <f t="shared" si="15"/>
        <v>394</v>
      </c>
      <c r="AF71" s="11">
        <f>AF68+AF69</f>
        <v>848.3273000000002</v>
      </c>
      <c r="AG71" s="11">
        <f t="shared" si="15"/>
        <v>641515.682</v>
      </c>
      <c r="AH71" s="182">
        <f>AH68+AH69</f>
        <v>367</v>
      </c>
      <c r="AI71" s="182">
        <f>AI68+AI69</f>
        <v>479.4614</v>
      </c>
      <c r="AJ71" s="182">
        <f>AJ68+AJ69</f>
        <v>451475.158</v>
      </c>
      <c r="AK71" s="11">
        <f t="shared" si="15"/>
        <v>508</v>
      </c>
      <c r="AL71" s="11">
        <f t="shared" si="15"/>
        <v>457.6698200000001</v>
      </c>
      <c r="AM71" s="11">
        <f t="shared" si="15"/>
        <v>362007.833</v>
      </c>
      <c r="AN71" s="11">
        <f>+D71+G71+J71+M71+P71+S71+V71+Y71+AB71+AE71+AH71+AK71</f>
        <v>5441</v>
      </c>
      <c r="AO71" s="11">
        <f>+E71+H71+K71+N71+Q71+T71+W71+Z71+AC71+AF71+AI71+AL71</f>
        <v>4903.569150000001</v>
      </c>
      <c r="AP71" s="11">
        <f>+F71+I71+L71+O71+R71+U71+X71+AA71+AD71+AG71+AJ71+AM71</f>
        <v>3383007.1489999997</v>
      </c>
      <c r="AQ71" s="511" t="s">
        <v>114</v>
      </c>
      <c r="AR71" s="512" t="s">
        <v>70</v>
      </c>
      <c r="AS71" s="513" t="s">
        <v>0</v>
      </c>
      <c r="AT71" s="89"/>
    </row>
    <row r="72" spans="15:44" ht="21.75" customHeight="1">
      <c r="O72" s="118"/>
      <c r="P72" s="374"/>
      <c r="Q72" s="374"/>
      <c r="R72" s="375"/>
      <c r="S72" s="376"/>
      <c r="T72" s="376"/>
      <c r="U72" s="377"/>
      <c r="X72" s="67" t="s">
        <v>87</v>
      </c>
      <c r="AH72" s="378"/>
      <c r="AI72" s="378"/>
      <c r="AJ72" s="379"/>
      <c r="AN72" s="68"/>
      <c r="AR72" s="67" t="s">
        <v>87</v>
      </c>
    </row>
    <row r="73" spans="13:36" ht="21.75" customHeight="1">
      <c r="M73" s="5"/>
      <c r="O73" s="5"/>
      <c r="P73" s="375"/>
      <c r="Q73" s="375"/>
      <c r="R73" s="375"/>
      <c r="S73" s="380"/>
      <c r="T73" s="380"/>
      <c r="U73" s="380"/>
      <c r="V73" s="32"/>
      <c r="AG73" s="5"/>
      <c r="AH73" s="378"/>
      <c r="AI73" s="378"/>
      <c r="AJ73" s="379"/>
    </row>
    <row r="74" spans="13:38" ht="21.75" customHeight="1">
      <c r="M74" s="5"/>
      <c r="O74" s="5"/>
      <c r="P74" s="375"/>
      <c r="Q74" s="375"/>
      <c r="R74" s="375"/>
      <c r="S74" s="32"/>
      <c r="T74" s="32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375"/>
      <c r="Q75" s="375"/>
      <c r="R75" s="375"/>
      <c r="S75" s="32"/>
      <c r="AG75" s="5"/>
      <c r="AH75" s="5"/>
      <c r="AI75" s="5"/>
      <c r="AJ75" s="5"/>
      <c r="AK75" s="5"/>
      <c r="AL75" s="5"/>
    </row>
    <row r="76" spans="13:36" ht="18.75">
      <c r="M76" s="5"/>
      <c r="P76" s="375"/>
      <c r="Q76" s="375"/>
      <c r="R76" s="375"/>
      <c r="S76" s="32"/>
      <c r="AG76" s="5"/>
      <c r="AH76" s="5"/>
      <c r="AJ76" s="5"/>
    </row>
    <row r="77" spans="13:36" ht="18.75">
      <c r="M77" s="5"/>
      <c r="P77" s="375"/>
      <c r="Q77" s="375"/>
      <c r="R77" s="375"/>
      <c r="S77" s="32"/>
      <c r="AG77" s="5"/>
      <c r="AH77" s="5"/>
      <c r="AJ77" s="5"/>
    </row>
    <row r="78" spans="13:36" ht="18.75">
      <c r="M78" s="5"/>
      <c r="P78" s="375"/>
      <c r="Q78" s="375"/>
      <c r="R78" s="375"/>
      <c r="S78" s="32"/>
      <c r="AH78" s="5"/>
      <c r="AJ78" s="5"/>
    </row>
    <row r="79" spans="13:19" ht="18.75">
      <c r="M79" s="5"/>
      <c r="P79" s="375"/>
      <c r="Q79" s="375"/>
      <c r="R79" s="375"/>
      <c r="S79" s="32"/>
    </row>
    <row r="80" spans="13:19" ht="18.75">
      <c r="M80" s="5"/>
      <c r="P80" s="375"/>
      <c r="Q80" s="375"/>
      <c r="R80" s="375"/>
      <c r="S80" s="32"/>
    </row>
    <row r="81" spans="13:19" ht="18.75">
      <c r="M81" s="5"/>
      <c r="P81" s="375"/>
      <c r="Q81" s="375"/>
      <c r="R81" s="375"/>
      <c r="S81" s="32"/>
    </row>
    <row r="82" spans="13:19" ht="18.75">
      <c r="M82" s="5"/>
      <c r="P82" s="375"/>
      <c r="Q82" s="375"/>
      <c r="R82" s="375"/>
      <c r="S82" s="32"/>
    </row>
    <row r="83" spans="13:19" ht="18.75">
      <c r="M83" s="5"/>
      <c r="P83" s="375"/>
      <c r="Q83" s="375"/>
      <c r="R83" s="375"/>
      <c r="S83" s="32"/>
    </row>
    <row r="84" spans="13:19" ht="18.75">
      <c r="M84" s="5"/>
      <c r="P84" s="375"/>
      <c r="Q84" s="375"/>
      <c r="R84" s="375"/>
      <c r="S84" s="32"/>
    </row>
    <row r="85" spans="13:19" ht="18.75">
      <c r="M85" s="5"/>
      <c r="P85" s="375"/>
      <c r="Q85" s="375"/>
      <c r="R85" s="375"/>
      <c r="S85" s="32"/>
    </row>
    <row r="86" spans="3:19" ht="18.75">
      <c r="C86" s="24"/>
      <c r="D86" s="5"/>
      <c r="M86" s="5"/>
      <c r="P86" s="375"/>
      <c r="Q86" s="375"/>
      <c r="R86" s="375"/>
      <c r="S86" s="32"/>
    </row>
    <row r="87" spans="3:19" ht="18.75">
      <c r="C87" s="24"/>
      <c r="D87" s="5"/>
      <c r="M87" s="5"/>
      <c r="P87" s="375"/>
      <c r="Q87" s="375"/>
      <c r="R87" s="375"/>
      <c r="S87" s="32"/>
    </row>
    <row r="88" spans="3:19" ht="18.75">
      <c r="C88" s="24"/>
      <c r="D88" s="5"/>
      <c r="M88" s="5"/>
      <c r="P88" s="375"/>
      <c r="Q88" s="375"/>
      <c r="R88" s="375"/>
      <c r="S88" s="32"/>
    </row>
    <row r="89" spans="3:19" ht="18.75">
      <c r="C89" s="24"/>
      <c r="D89" s="5"/>
      <c r="M89" s="5"/>
      <c r="P89" s="375"/>
      <c r="Q89" s="375"/>
      <c r="R89" s="375"/>
      <c r="S89" s="32"/>
    </row>
    <row r="90" spans="3:19" ht="18.75">
      <c r="C90" s="24"/>
      <c r="D90" s="5"/>
      <c r="M90" s="5"/>
      <c r="P90" s="375"/>
      <c r="Q90" s="375"/>
      <c r="R90" s="375"/>
      <c r="S90" s="32"/>
    </row>
    <row r="91" spans="3:19" ht="18.75">
      <c r="C91" s="24"/>
      <c r="D91" s="5"/>
      <c r="M91" s="5"/>
      <c r="P91" s="375"/>
      <c r="Q91" s="375"/>
      <c r="R91" s="375"/>
      <c r="S91" s="32"/>
    </row>
    <row r="92" spans="3:19" ht="18.75">
      <c r="C92" s="24"/>
      <c r="D92" s="5"/>
      <c r="M92" s="5"/>
      <c r="P92" s="375"/>
      <c r="Q92" s="375"/>
      <c r="R92" s="375"/>
      <c r="S92" s="32"/>
    </row>
    <row r="93" spans="3:19" ht="18.75">
      <c r="C93" s="24"/>
      <c r="D93" s="5"/>
      <c r="M93" s="5"/>
      <c r="P93" s="375"/>
      <c r="Q93" s="375"/>
      <c r="R93" s="375"/>
      <c r="S93" s="32"/>
    </row>
    <row r="94" spans="3:18" ht="18.75">
      <c r="C94" s="24"/>
      <c r="D94" s="5"/>
      <c r="M94" s="5"/>
      <c r="P94" s="375"/>
      <c r="Q94" s="375"/>
      <c r="R94" s="375"/>
    </row>
    <row r="95" spans="3:18" ht="18.75">
      <c r="C95" s="24"/>
      <c r="D95" s="5"/>
      <c r="M95" s="5"/>
      <c r="P95" s="5"/>
      <c r="Q95" s="5"/>
      <c r="R95" s="5"/>
    </row>
    <row r="96" spans="3:16" ht="18.75">
      <c r="C96" s="24"/>
      <c r="D96" s="5"/>
      <c r="M96" s="5"/>
      <c r="P96" s="5"/>
    </row>
    <row r="97" spans="3:13" ht="18.75">
      <c r="C97" s="24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8">
    <mergeCell ref="A1:X1"/>
    <mergeCell ref="B54:B55"/>
    <mergeCell ref="B52:B53"/>
    <mergeCell ref="B50:B51"/>
    <mergeCell ref="B42:B43"/>
    <mergeCell ref="B40:B41"/>
    <mergeCell ref="B38:B39"/>
    <mergeCell ref="B46:B47"/>
    <mergeCell ref="B44:B45"/>
    <mergeCell ref="B36:B37"/>
    <mergeCell ref="B28:B29"/>
    <mergeCell ref="V3:X3"/>
    <mergeCell ref="B32:B33"/>
    <mergeCell ref="B26:B27"/>
    <mergeCell ref="B24:B25"/>
    <mergeCell ref="B22:B23"/>
    <mergeCell ref="B12:B13"/>
    <mergeCell ref="B18:B19"/>
    <mergeCell ref="B14:B15"/>
    <mergeCell ref="B20:B21"/>
    <mergeCell ref="B10:B11"/>
    <mergeCell ref="B6:B7"/>
    <mergeCell ref="B16:B17"/>
    <mergeCell ref="AR6:AR7"/>
    <mergeCell ref="AR8:AR9"/>
    <mergeCell ref="B8:B9"/>
    <mergeCell ref="AR10:AR11"/>
    <mergeCell ref="AR12:AR13"/>
    <mergeCell ref="AR14:AR15"/>
    <mergeCell ref="AR16:AR17"/>
    <mergeCell ref="AR18:AR19"/>
    <mergeCell ref="AR20:AR21"/>
    <mergeCell ref="AR22:AR23"/>
    <mergeCell ref="AR36:AR37"/>
    <mergeCell ref="AR30:AR31"/>
    <mergeCell ref="AR28:AR29"/>
    <mergeCell ref="AR24:AR25"/>
    <mergeCell ref="AR26:AR27"/>
    <mergeCell ref="AR38:AR39"/>
    <mergeCell ref="B34:B35"/>
    <mergeCell ref="B30:B31"/>
    <mergeCell ref="AR52:AR53"/>
    <mergeCell ref="AR32:AR33"/>
    <mergeCell ref="AR34:AR35"/>
    <mergeCell ref="AR40:AR41"/>
    <mergeCell ref="AR44:AR45"/>
    <mergeCell ref="AR46:AR47"/>
    <mergeCell ref="AR42:AR43"/>
    <mergeCell ref="AR62:AS62"/>
    <mergeCell ref="AR48:AR49"/>
    <mergeCell ref="AR50:AR51"/>
    <mergeCell ref="A59:B59"/>
    <mergeCell ref="B48:B49"/>
    <mergeCell ref="A56:B57"/>
    <mergeCell ref="AR54:AR55"/>
    <mergeCell ref="AR59:AS59"/>
    <mergeCell ref="AR56:AS57"/>
    <mergeCell ref="A62:B62"/>
    <mergeCell ref="A68:B69"/>
    <mergeCell ref="B64:B65"/>
    <mergeCell ref="B66:B67"/>
    <mergeCell ref="AQ71:AS71"/>
    <mergeCell ref="AR68:AS69"/>
    <mergeCell ref="AR64:AR65"/>
    <mergeCell ref="AR66:AR67"/>
    <mergeCell ref="AQ70:AS70"/>
    <mergeCell ref="A70:B70"/>
    <mergeCell ref="A71:B7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1"/>
  <sheetViews>
    <sheetView zoomScale="55" zoomScaleNormal="55" zoomScaleSheetLayoutView="55" zoomScalePageLayoutView="0" workbookViewId="0" topLeftCell="A1">
      <pane xSplit="3" ySplit="5" topLeftCell="D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10.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283" customWidth="1"/>
    <col min="6" max="6" width="19.625" style="283" customWidth="1"/>
    <col min="7" max="8" width="15.125" style="283" customWidth="1"/>
    <col min="9" max="9" width="19.625" style="283" customWidth="1"/>
    <col min="10" max="11" width="15.125" style="17" customWidth="1"/>
    <col min="12" max="12" width="19.625" style="17" customWidth="1"/>
    <col min="13" max="14" width="15.125" style="17" customWidth="1"/>
    <col min="15" max="15" width="19.625" style="17" customWidth="1"/>
    <col min="16" max="17" width="15.125" style="17" customWidth="1"/>
    <col min="18" max="18" width="19.625" style="17" customWidth="1"/>
    <col min="19" max="20" width="15.125" style="19" customWidth="1"/>
    <col min="21" max="21" width="19.625" style="19" customWidth="1"/>
    <col min="22" max="23" width="15.125" style="19" customWidth="1"/>
    <col min="24" max="24" width="19.625" style="19" customWidth="1"/>
    <col min="25" max="26" width="15.125" style="283" customWidth="1"/>
    <col min="27" max="27" width="19.625" style="283" customWidth="1"/>
    <col min="28" max="29" width="15.125" style="17" customWidth="1"/>
    <col min="30" max="30" width="19.625" style="17" customWidth="1"/>
    <col min="31" max="32" width="15.125" style="17" customWidth="1"/>
    <col min="33" max="33" width="19.625" style="17" customWidth="1"/>
    <col min="34" max="35" width="15.125" style="17" customWidth="1"/>
    <col min="36" max="36" width="19.625" style="17" customWidth="1"/>
    <col min="37" max="37" width="15.125" style="17" customWidth="1"/>
    <col min="38" max="38" width="15.125" style="322" customWidth="1"/>
    <col min="39" max="39" width="19.625" style="322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16384" width="10.625" style="18" customWidth="1"/>
  </cols>
  <sheetData>
    <row r="1" spans="1:24" ht="32.25">
      <c r="A1" s="506" t="s">
        <v>88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45" ht="21.75" customHeight="1" thickBot="1">
      <c r="A2" s="20" t="s">
        <v>110</v>
      </c>
      <c r="B2" s="20"/>
      <c r="C2" s="20"/>
      <c r="D2" s="181"/>
      <c r="E2" s="181"/>
      <c r="F2" s="181"/>
      <c r="G2" s="181"/>
      <c r="H2" s="181"/>
      <c r="I2" s="18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81" t="s">
        <v>110</v>
      </c>
      <c r="Z2" s="181"/>
      <c r="AA2" s="18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323"/>
      <c r="AM2" s="323"/>
      <c r="AN2" s="21"/>
      <c r="AO2" s="21"/>
      <c r="AP2" s="21"/>
      <c r="AQ2" s="23"/>
      <c r="AR2" s="24"/>
      <c r="AS2" s="24"/>
    </row>
    <row r="3" spans="1:46" ht="21.75" customHeight="1">
      <c r="A3" s="25"/>
      <c r="D3" s="278" t="s">
        <v>2</v>
      </c>
      <c r="E3" s="279"/>
      <c r="F3" s="279"/>
      <c r="G3" s="278" t="s">
        <v>3</v>
      </c>
      <c r="H3" s="279"/>
      <c r="I3" s="279"/>
      <c r="J3" s="26" t="s">
        <v>4</v>
      </c>
      <c r="K3" s="27"/>
      <c r="L3" s="27"/>
      <c r="M3" s="26" t="s">
        <v>5</v>
      </c>
      <c r="N3" s="27"/>
      <c r="O3" s="27"/>
      <c r="P3" s="26" t="s">
        <v>6</v>
      </c>
      <c r="Q3" s="27"/>
      <c r="R3" s="27"/>
      <c r="S3" s="26" t="s">
        <v>7</v>
      </c>
      <c r="T3" s="27"/>
      <c r="U3" s="27"/>
      <c r="V3" s="28" t="s">
        <v>82</v>
      </c>
      <c r="W3" s="69"/>
      <c r="X3" s="70"/>
      <c r="Y3" s="284" t="s">
        <v>9</v>
      </c>
      <c r="Z3" s="279"/>
      <c r="AA3" s="279"/>
      <c r="AB3" s="26" t="s">
        <v>10</v>
      </c>
      <c r="AC3" s="27"/>
      <c r="AD3" s="27"/>
      <c r="AE3" s="26" t="s">
        <v>11</v>
      </c>
      <c r="AF3" s="27"/>
      <c r="AG3" s="27"/>
      <c r="AH3" s="26" t="s">
        <v>12</v>
      </c>
      <c r="AI3" s="27"/>
      <c r="AJ3" s="27"/>
      <c r="AK3" s="26" t="s">
        <v>13</v>
      </c>
      <c r="AL3" s="324"/>
      <c r="AM3" s="324"/>
      <c r="AN3" s="26" t="s">
        <v>14</v>
      </c>
      <c r="AO3" s="27"/>
      <c r="AP3" s="27"/>
      <c r="AQ3" s="29"/>
      <c r="AR3" s="30"/>
      <c r="AS3" s="31"/>
      <c r="AT3" s="24"/>
    </row>
    <row r="4" spans="1:46" ht="21.75" customHeight="1">
      <c r="A4" s="25"/>
      <c r="D4" s="280" t="s">
        <v>15</v>
      </c>
      <c r="E4" s="280" t="s">
        <v>16</v>
      </c>
      <c r="F4" s="280" t="s">
        <v>17</v>
      </c>
      <c r="G4" s="280" t="s">
        <v>15</v>
      </c>
      <c r="H4" s="280" t="s">
        <v>16</v>
      </c>
      <c r="I4" s="280" t="s">
        <v>17</v>
      </c>
      <c r="J4" s="33" t="s">
        <v>15</v>
      </c>
      <c r="K4" s="33" t="s">
        <v>16</v>
      </c>
      <c r="L4" s="33" t="s">
        <v>17</v>
      </c>
      <c r="M4" s="33" t="s">
        <v>15</v>
      </c>
      <c r="N4" s="33" t="s">
        <v>16</v>
      </c>
      <c r="O4" s="33" t="s">
        <v>17</v>
      </c>
      <c r="P4" s="33" t="s">
        <v>15</v>
      </c>
      <c r="Q4" s="33" t="s">
        <v>16</v>
      </c>
      <c r="R4" s="33" t="s">
        <v>17</v>
      </c>
      <c r="S4" s="33" t="s">
        <v>15</v>
      </c>
      <c r="T4" s="33" t="s">
        <v>16</v>
      </c>
      <c r="U4" s="33" t="s">
        <v>17</v>
      </c>
      <c r="V4" s="33" t="s">
        <v>15</v>
      </c>
      <c r="W4" s="33" t="s">
        <v>16</v>
      </c>
      <c r="X4" s="71" t="s">
        <v>17</v>
      </c>
      <c r="Y4" s="280" t="s">
        <v>15</v>
      </c>
      <c r="Z4" s="280" t="s">
        <v>16</v>
      </c>
      <c r="AA4" s="280" t="s">
        <v>17</v>
      </c>
      <c r="AB4" s="33" t="s">
        <v>15</v>
      </c>
      <c r="AC4" s="33" t="s">
        <v>16</v>
      </c>
      <c r="AD4" s="33" t="s">
        <v>17</v>
      </c>
      <c r="AE4" s="33" t="s">
        <v>15</v>
      </c>
      <c r="AF4" s="33" t="s">
        <v>16</v>
      </c>
      <c r="AG4" s="33" t="s">
        <v>17</v>
      </c>
      <c r="AH4" s="33" t="s">
        <v>15</v>
      </c>
      <c r="AI4" s="33" t="s">
        <v>16</v>
      </c>
      <c r="AJ4" s="33" t="s">
        <v>17</v>
      </c>
      <c r="AK4" s="33" t="s">
        <v>15</v>
      </c>
      <c r="AL4" s="325" t="s">
        <v>16</v>
      </c>
      <c r="AM4" s="325" t="s">
        <v>17</v>
      </c>
      <c r="AN4" s="33" t="s">
        <v>15</v>
      </c>
      <c r="AO4" s="33" t="s">
        <v>16</v>
      </c>
      <c r="AP4" s="33" t="s">
        <v>17</v>
      </c>
      <c r="AQ4" s="37"/>
      <c r="AR4" s="24"/>
      <c r="AS4" s="38"/>
      <c r="AT4" s="24"/>
    </row>
    <row r="5" spans="1:48" ht="21.75" customHeight="1">
      <c r="A5" s="39"/>
      <c r="B5" s="40"/>
      <c r="C5" s="40"/>
      <c r="D5" s="281" t="s">
        <v>18</v>
      </c>
      <c r="E5" s="281" t="s">
        <v>19</v>
      </c>
      <c r="F5" s="281" t="s">
        <v>20</v>
      </c>
      <c r="G5" s="281" t="s">
        <v>18</v>
      </c>
      <c r="H5" s="281" t="s">
        <v>19</v>
      </c>
      <c r="I5" s="281" t="s">
        <v>20</v>
      </c>
      <c r="J5" s="41" t="s">
        <v>18</v>
      </c>
      <c r="K5" s="41" t="s">
        <v>19</v>
      </c>
      <c r="L5" s="143" t="s">
        <v>20</v>
      </c>
      <c r="M5" s="164" t="s">
        <v>18</v>
      </c>
      <c r="N5" s="41" t="s">
        <v>19</v>
      </c>
      <c r="O5" s="143" t="s">
        <v>20</v>
      </c>
      <c r="P5" s="164" t="s">
        <v>18</v>
      </c>
      <c r="Q5" s="41" t="s">
        <v>19</v>
      </c>
      <c r="R5" s="143" t="s">
        <v>20</v>
      </c>
      <c r="S5" s="164" t="s">
        <v>18</v>
      </c>
      <c r="T5" s="41" t="s">
        <v>19</v>
      </c>
      <c r="U5" s="143" t="s">
        <v>20</v>
      </c>
      <c r="V5" s="141" t="s">
        <v>18</v>
      </c>
      <c r="W5" s="41" t="s">
        <v>19</v>
      </c>
      <c r="X5" s="72" t="s">
        <v>20</v>
      </c>
      <c r="Y5" s="281" t="s">
        <v>18</v>
      </c>
      <c r="Z5" s="281" t="s">
        <v>19</v>
      </c>
      <c r="AA5" s="302" t="s">
        <v>20</v>
      </c>
      <c r="AB5" s="164" t="s">
        <v>18</v>
      </c>
      <c r="AC5" s="41" t="s">
        <v>19</v>
      </c>
      <c r="AD5" s="41" t="s">
        <v>20</v>
      </c>
      <c r="AE5" s="41" t="s">
        <v>18</v>
      </c>
      <c r="AF5" s="41" t="s">
        <v>19</v>
      </c>
      <c r="AG5" s="41" t="s">
        <v>20</v>
      </c>
      <c r="AH5" s="41" t="s">
        <v>18</v>
      </c>
      <c r="AI5" s="41" t="s">
        <v>19</v>
      </c>
      <c r="AJ5" s="41" t="s">
        <v>20</v>
      </c>
      <c r="AK5" s="41" t="s">
        <v>18</v>
      </c>
      <c r="AL5" s="326" t="s">
        <v>19</v>
      </c>
      <c r="AM5" s="327" t="s">
        <v>20</v>
      </c>
      <c r="AN5" s="164" t="s">
        <v>18</v>
      </c>
      <c r="AO5" s="41" t="s">
        <v>19</v>
      </c>
      <c r="AP5" s="41" t="s">
        <v>20</v>
      </c>
      <c r="AQ5" s="44"/>
      <c r="AR5" s="40"/>
      <c r="AS5" s="45"/>
      <c r="AT5" s="146"/>
      <c r="AU5" s="24"/>
      <c r="AV5" s="24"/>
    </row>
    <row r="6" spans="1:48" ht="21.75" customHeight="1">
      <c r="A6" s="50" t="s">
        <v>21</v>
      </c>
      <c r="B6" s="488" t="s">
        <v>22</v>
      </c>
      <c r="C6" s="73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33"/>
      <c r="Q6" s="333"/>
      <c r="R6" s="334"/>
      <c r="S6" s="335"/>
      <c r="T6" s="335"/>
      <c r="U6" s="335"/>
      <c r="V6" s="333"/>
      <c r="W6" s="333"/>
      <c r="X6" s="333"/>
      <c r="Y6" s="336"/>
      <c r="Z6" s="336"/>
      <c r="AA6" s="336"/>
      <c r="AB6" s="335"/>
      <c r="AC6" s="335"/>
      <c r="AD6" s="335"/>
      <c r="AE6" s="335"/>
      <c r="AF6" s="335"/>
      <c r="AG6" s="335"/>
      <c r="AH6" s="336"/>
      <c r="AI6" s="336"/>
      <c r="AJ6" s="336"/>
      <c r="AK6" s="337"/>
      <c r="AL6" s="338"/>
      <c r="AM6" s="338"/>
      <c r="AN6" s="79"/>
      <c r="AO6" s="1"/>
      <c r="AP6" s="1"/>
      <c r="AQ6" s="48" t="s">
        <v>23</v>
      </c>
      <c r="AR6" s="488" t="s">
        <v>22</v>
      </c>
      <c r="AS6" s="49" t="s">
        <v>21</v>
      </c>
      <c r="AT6" s="24"/>
      <c r="AV6" s="24"/>
    </row>
    <row r="7" spans="1:46" ht="21.75" customHeight="1">
      <c r="A7" s="50"/>
      <c r="B7" s="489"/>
      <c r="C7" s="74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39"/>
      <c r="Q7" s="339"/>
      <c r="R7" s="340"/>
      <c r="S7" s="341"/>
      <c r="T7" s="341"/>
      <c r="U7" s="341"/>
      <c r="V7" s="339">
        <v>4</v>
      </c>
      <c r="W7" s="339">
        <v>142.996</v>
      </c>
      <c r="X7" s="339">
        <v>75121.844</v>
      </c>
      <c r="Y7" s="342">
        <v>7</v>
      </c>
      <c r="Z7" s="342">
        <v>145.711</v>
      </c>
      <c r="AA7" s="342">
        <v>99226.95</v>
      </c>
      <c r="AB7" s="341">
        <v>2</v>
      </c>
      <c r="AC7" s="341">
        <v>20.138</v>
      </c>
      <c r="AD7" s="341">
        <v>23465.285</v>
      </c>
      <c r="AE7" s="341"/>
      <c r="AF7" s="341"/>
      <c r="AG7" s="341"/>
      <c r="AH7" s="342"/>
      <c r="AI7" s="342"/>
      <c r="AJ7" s="342"/>
      <c r="AK7" s="343"/>
      <c r="AL7" s="344"/>
      <c r="AM7" s="344"/>
      <c r="AN7" s="81">
        <f>+D7+G7+J7+M7+P7+S7+V7+Y7+AB7+AE7+AH7+AK7</f>
        <v>13</v>
      </c>
      <c r="AO7" s="2">
        <f>+E7+H7+K7+N7+Q7+T7+W7+Z7+AC7+AF7+AI7+AL7</f>
        <v>308.84499999999997</v>
      </c>
      <c r="AP7" s="2">
        <f>+F7+I7+L7+O7+R7+U7+X7+AA7+AD7+AG7+AJ7+AM7</f>
        <v>197814.079</v>
      </c>
      <c r="AQ7" s="422" t="s">
        <v>24</v>
      </c>
      <c r="AR7" s="489"/>
      <c r="AS7" s="49"/>
      <c r="AT7" s="24"/>
    </row>
    <row r="8" spans="1:46" ht="21.75" customHeight="1">
      <c r="A8" s="50" t="s">
        <v>25</v>
      </c>
      <c r="B8" s="488" t="s">
        <v>26</v>
      </c>
      <c r="C8" s="73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33"/>
      <c r="Q8" s="333"/>
      <c r="R8" s="334"/>
      <c r="S8" s="335"/>
      <c r="T8" s="335"/>
      <c r="U8" s="335"/>
      <c r="V8" s="333"/>
      <c r="W8" s="333"/>
      <c r="X8" s="333"/>
      <c r="Y8" s="336"/>
      <c r="Z8" s="336"/>
      <c r="AA8" s="336"/>
      <c r="AB8" s="335"/>
      <c r="AC8" s="335"/>
      <c r="AD8" s="335"/>
      <c r="AE8" s="335"/>
      <c r="AF8" s="335"/>
      <c r="AG8" s="335"/>
      <c r="AH8" s="336"/>
      <c r="AI8" s="336"/>
      <c r="AJ8" s="336"/>
      <c r="AK8" s="337"/>
      <c r="AL8" s="338"/>
      <c r="AM8" s="338"/>
      <c r="AN8" s="79"/>
      <c r="AO8" s="1"/>
      <c r="AP8" s="1"/>
      <c r="AQ8" s="423" t="s">
        <v>23</v>
      </c>
      <c r="AR8" s="488" t="s">
        <v>26</v>
      </c>
      <c r="AS8" s="49" t="s">
        <v>25</v>
      </c>
      <c r="AT8" s="24"/>
    </row>
    <row r="9" spans="1:46" ht="21.75" customHeight="1">
      <c r="A9" s="50"/>
      <c r="B9" s="489"/>
      <c r="C9" s="74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39"/>
      <c r="Q9" s="339"/>
      <c r="R9" s="340"/>
      <c r="S9" s="341"/>
      <c r="T9" s="341"/>
      <c r="U9" s="341"/>
      <c r="V9" s="339"/>
      <c r="W9" s="339"/>
      <c r="X9" s="339"/>
      <c r="Y9" s="342"/>
      <c r="Z9" s="342"/>
      <c r="AA9" s="342"/>
      <c r="AB9" s="341"/>
      <c r="AC9" s="341"/>
      <c r="AD9" s="341"/>
      <c r="AE9" s="341"/>
      <c r="AF9" s="341"/>
      <c r="AG9" s="341"/>
      <c r="AH9" s="342"/>
      <c r="AI9" s="342"/>
      <c r="AJ9" s="342"/>
      <c r="AK9" s="343"/>
      <c r="AL9" s="344"/>
      <c r="AM9" s="344"/>
      <c r="AN9" s="81"/>
      <c r="AO9" s="2"/>
      <c r="AP9" s="2"/>
      <c r="AQ9" s="52" t="s">
        <v>24</v>
      </c>
      <c r="AR9" s="489"/>
      <c r="AS9" s="49"/>
      <c r="AT9" s="24"/>
    </row>
    <row r="10" spans="1:46" ht="21.75" customHeight="1">
      <c r="A10" s="50" t="s">
        <v>27</v>
      </c>
      <c r="B10" s="488" t="s">
        <v>28</v>
      </c>
      <c r="C10" s="73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33"/>
      <c r="Q10" s="333"/>
      <c r="R10" s="334"/>
      <c r="S10" s="335"/>
      <c r="T10" s="335"/>
      <c r="U10" s="335"/>
      <c r="V10" s="333"/>
      <c r="W10" s="333"/>
      <c r="X10" s="333"/>
      <c r="Y10" s="336"/>
      <c r="Z10" s="336"/>
      <c r="AA10" s="336"/>
      <c r="AB10" s="335"/>
      <c r="AC10" s="335"/>
      <c r="AD10" s="335"/>
      <c r="AE10" s="335"/>
      <c r="AF10" s="335"/>
      <c r="AG10" s="335"/>
      <c r="AH10" s="336"/>
      <c r="AI10" s="336"/>
      <c r="AJ10" s="336"/>
      <c r="AK10" s="337"/>
      <c r="AL10" s="338"/>
      <c r="AM10" s="338"/>
      <c r="AN10" s="79"/>
      <c r="AO10" s="1"/>
      <c r="AP10" s="1"/>
      <c r="AQ10" s="48" t="s">
        <v>23</v>
      </c>
      <c r="AR10" s="488" t="s">
        <v>28</v>
      </c>
      <c r="AS10" s="49" t="s">
        <v>27</v>
      </c>
      <c r="AT10" s="24"/>
    </row>
    <row r="11" spans="1:46" ht="21.75" customHeight="1">
      <c r="A11" s="54"/>
      <c r="B11" s="489"/>
      <c r="C11" s="74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39"/>
      <c r="Q11" s="339"/>
      <c r="R11" s="340"/>
      <c r="S11" s="341"/>
      <c r="T11" s="341"/>
      <c r="U11" s="341"/>
      <c r="V11" s="339"/>
      <c r="W11" s="339"/>
      <c r="X11" s="339"/>
      <c r="Y11" s="342"/>
      <c r="Z11" s="342"/>
      <c r="AA11" s="342"/>
      <c r="AB11" s="341"/>
      <c r="AC11" s="341"/>
      <c r="AD11" s="341"/>
      <c r="AE11" s="341"/>
      <c r="AF11" s="341"/>
      <c r="AG11" s="341"/>
      <c r="AH11" s="342"/>
      <c r="AI11" s="342"/>
      <c r="AJ11" s="342"/>
      <c r="AK11" s="343"/>
      <c r="AL11" s="344"/>
      <c r="AM11" s="344"/>
      <c r="AN11" s="81"/>
      <c r="AO11" s="2"/>
      <c r="AP11" s="2"/>
      <c r="AQ11" s="424" t="s">
        <v>24</v>
      </c>
      <c r="AR11" s="489"/>
      <c r="AS11" s="56"/>
      <c r="AT11" s="24"/>
    </row>
    <row r="12" spans="1:46" ht="21.75" customHeight="1">
      <c r="A12" s="50"/>
      <c r="B12" s="488" t="s">
        <v>29</v>
      </c>
      <c r="C12" s="73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33"/>
      <c r="Q12" s="333"/>
      <c r="R12" s="334"/>
      <c r="S12" s="335"/>
      <c r="T12" s="335"/>
      <c r="U12" s="335"/>
      <c r="V12" s="333"/>
      <c r="W12" s="333"/>
      <c r="X12" s="333"/>
      <c r="Y12" s="336"/>
      <c r="Z12" s="336"/>
      <c r="AA12" s="336"/>
      <c r="AB12" s="335"/>
      <c r="AC12" s="335"/>
      <c r="AD12" s="335"/>
      <c r="AE12" s="335"/>
      <c r="AF12" s="335"/>
      <c r="AG12" s="335"/>
      <c r="AH12" s="336"/>
      <c r="AI12" s="336"/>
      <c r="AJ12" s="336"/>
      <c r="AK12" s="337"/>
      <c r="AL12" s="338"/>
      <c r="AM12" s="338"/>
      <c r="AN12" s="79"/>
      <c r="AO12" s="1"/>
      <c r="AP12" s="1"/>
      <c r="AQ12" s="423" t="s">
        <v>23</v>
      </c>
      <c r="AR12" s="488" t="s">
        <v>29</v>
      </c>
      <c r="AS12" s="49"/>
      <c r="AT12" s="24"/>
    </row>
    <row r="13" spans="1:46" ht="21.75" customHeight="1">
      <c r="A13" s="50" t="s">
        <v>30</v>
      </c>
      <c r="B13" s="489"/>
      <c r="C13" s="74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39"/>
      <c r="Q13" s="339"/>
      <c r="R13" s="340"/>
      <c r="S13" s="341"/>
      <c r="T13" s="341"/>
      <c r="U13" s="341"/>
      <c r="V13" s="339"/>
      <c r="W13" s="339"/>
      <c r="X13" s="339"/>
      <c r="Y13" s="342"/>
      <c r="Z13" s="342"/>
      <c r="AA13" s="342"/>
      <c r="AB13" s="341"/>
      <c r="AC13" s="341"/>
      <c r="AD13" s="341"/>
      <c r="AE13" s="341"/>
      <c r="AF13" s="341"/>
      <c r="AG13" s="341"/>
      <c r="AH13" s="342"/>
      <c r="AI13" s="342"/>
      <c r="AJ13" s="342"/>
      <c r="AK13" s="343"/>
      <c r="AL13" s="344"/>
      <c r="AM13" s="344"/>
      <c r="AN13" s="81"/>
      <c r="AO13" s="2"/>
      <c r="AP13" s="2"/>
      <c r="AQ13" s="52" t="s">
        <v>24</v>
      </c>
      <c r="AR13" s="489"/>
      <c r="AS13" s="49" t="s">
        <v>30</v>
      </c>
      <c r="AT13" s="24"/>
    </row>
    <row r="14" spans="1:46" ht="21.75" customHeight="1">
      <c r="A14" s="50"/>
      <c r="B14" s="488" t="s">
        <v>31</v>
      </c>
      <c r="C14" s="73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33"/>
      <c r="Q14" s="333"/>
      <c r="R14" s="334"/>
      <c r="S14" s="335"/>
      <c r="T14" s="335"/>
      <c r="U14" s="335"/>
      <c r="V14" s="333"/>
      <c r="W14" s="333"/>
      <c r="X14" s="333"/>
      <c r="Y14" s="336"/>
      <c r="Z14" s="336"/>
      <c r="AA14" s="336"/>
      <c r="AB14" s="335"/>
      <c r="AC14" s="335"/>
      <c r="AD14" s="335"/>
      <c r="AE14" s="335"/>
      <c r="AF14" s="335"/>
      <c r="AG14" s="335"/>
      <c r="AH14" s="336"/>
      <c r="AI14" s="336"/>
      <c r="AJ14" s="336"/>
      <c r="AK14" s="337"/>
      <c r="AL14" s="338"/>
      <c r="AM14" s="338"/>
      <c r="AN14" s="79"/>
      <c r="AO14" s="1"/>
      <c r="AP14" s="1"/>
      <c r="AQ14" s="48" t="s">
        <v>23</v>
      </c>
      <c r="AR14" s="488" t="s">
        <v>31</v>
      </c>
      <c r="AS14" s="49"/>
      <c r="AT14" s="24"/>
    </row>
    <row r="15" spans="1:46" ht="21.75" customHeight="1">
      <c r="A15" s="50" t="s">
        <v>25</v>
      </c>
      <c r="B15" s="489"/>
      <c r="C15" s="74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39"/>
      <c r="Q15" s="339"/>
      <c r="R15" s="340"/>
      <c r="S15" s="341"/>
      <c r="T15" s="341"/>
      <c r="U15" s="341"/>
      <c r="V15" s="339"/>
      <c r="W15" s="339"/>
      <c r="X15" s="339"/>
      <c r="Y15" s="342"/>
      <c r="Z15" s="342"/>
      <c r="AA15" s="342"/>
      <c r="AB15" s="341"/>
      <c r="AC15" s="341"/>
      <c r="AD15" s="341"/>
      <c r="AE15" s="341"/>
      <c r="AF15" s="341"/>
      <c r="AG15" s="341"/>
      <c r="AH15" s="342"/>
      <c r="AI15" s="342"/>
      <c r="AJ15" s="342"/>
      <c r="AK15" s="343"/>
      <c r="AL15" s="344"/>
      <c r="AM15" s="344"/>
      <c r="AN15" s="81"/>
      <c r="AO15" s="2"/>
      <c r="AP15" s="2"/>
      <c r="AQ15" s="422" t="s">
        <v>24</v>
      </c>
      <c r="AR15" s="489"/>
      <c r="AS15" s="49" t="s">
        <v>25</v>
      </c>
      <c r="AT15" s="24"/>
    </row>
    <row r="16" spans="1:46" ht="21.75" customHeight="1">
      <c r="A16" s="50"/>
      <c r="B16" s="488" t="s">
        <v>32</v>
      </c>
      <c r="C16" s="73" t="s">
        <v>23</v>
      </c>
      <c r="D16" s="1"/>
      <c r="E16" s="1"/>
      <c r="F16" s="1"/>
      <c r="G16" s="1"/>
      <c r="H16" s="1"/>
      <c r="I16" s="1"/>
      <c r="J16" s="1">
        <v>2</v>
      </c>
      <c r="K16" s="1">
        <v>0.9525</v>
      </c>
      <c r="L16" s="1">
        <v>541.411</v>
      </c>
      <c r="M16" s="1">
        <v>3</v>
      </c>
      <c r="N16" s="1">
        <v>1.247</v>
      </c>
      <c r="O16" s="1">
        <v>634.098</v>
      </c>
      <c r="P16" s="333"/>
      <c r="Q16" s="333"/>
      <c r="R16" s="334"/>
      <c r="S16" s="335"/>
      <c r="T16" s="335"/>
      <c r="U16" s="335"/>
      <c r="V16" s="333"/>
      <c r="W16" s="333"/>
      <c r="X16" s="333"/>
      <c r="Y16" s="336"/>
      <c r="Z16" s="336"/>
      <c r="AA16" s="336"/>
      <c r="AB16" s="335"/>
      <c r="AC16" s="335"/>
      <c r="AD16" s="335"/>
      <c r="AE16" s="335"/>
      <c r="AF16" s="335"/>
      <c r="AG16" s="335"/>
      <c r="AH16" s="336"/>
      <c r="AI16" s="336"/>
      <c r="AJ16" s="336"/>
      <c r="AK16" s="337"/>
      <c r="AL16" s="338"/>
      <c r="AM16" s="338"/>
      <c r="AN16" s="79">
        <f>+D16+G16+J16+M16+P16+S16+V16+Y16+AB16+AE16+AH16+AK16</f>
        <v>5</v>
      </c>
      <c r="AO16" s="1">
        <f>+E16+H16+K16+N16+Q16+T16+W16+Z16+AC16+AF16+AI16+AL16</f>
        <v>2.1995</v>
      </c>
      <c r="AP16" s="1">
        <f>+F16+I16+L16+O16+R16+U16+X16+AA16+AD16+AG16+AJ16+AM16</f>
        <v>1175.509</v>
      </c>
      <c r="AQ16" s="423" t="s">
        <v>23</v>
      </c>
      <c r="AR16" s="488" t="s">
        <v>32</v>
      </c>
      <c r="AS16" s="49"/>
      <c r="AT16" s="24"/>
    </row>
    <row r="17" spans="1:46" ht="21.75" customHeight="1">
      <c r="A17" s="50" t="s">
        <v>27</v>
      </c>
      <c r="B17" s="489"/>
      <c r="C17" s="74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39"/>
      <c r="Q17" s="339"/>
      <c r="R17" s="340"/>
      <c r="S17" s="341"/>
      <c r="T17" s="341"/>
      <c r="U17" s="341"/>
      <c r="V17" s="339"/>
      <c r="W17" s="339"/>
      <c r="X17" s="339"/>
      <c r="Y17" s="342"/>
      <c r="Z17" s="342"/>
      <c r="AA17" s="342"/>
      <c r="AB17" s="341"/>
      <c r="AC17" s="341"/>
      <c r="AD17" s="341"/>
      <c r="AE17" s="341"/>
      <c r="AF17" s="341"/>
      <c r="AG17" s="341"/>
      <c r="AH17" s="342"/>
      <c r="AI17" s="342"/>
      <c r="AJ17" s="342"/>
      <c r="AK17" s="343"/>
      <c r="AL17" s="344"/>
      <c r="AM17" s="344"/>
      <c r="AN17" s="81"/>
      <c r="AO17" s="2"/>
      <c r="AP17" s="2"/>
      <c r="AQ17" s="52" t="s">
        <v>24</v>
      </c>
      <c r="AR17" s="489"/>
      <c r="AS17" s="49" t="s">
        <v>27</v>
      </c>
      <c r="AT17" s="24"/>
    </row>
    <row r="18" spans="1:46" ht="21.75" customHeight="1">
      <c r="A18" s="50"/>
      <c r="B18" s="488" t="s">
        <v>33</v>
      </c>
      <c r="C18" s="73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33"/>
      <c r="Q18" s="333"/>
      <c r="R18" s="334"/>
      <c r="S18" s="335"/>
      <c r="T18" s="335"/>
      <c r="U18" s="335"/>
      <c r="V18" s="333"/>
      <c r="W18" s="333"/>
      <c r="X18" s="333"/>
      <c r="Y18" s="336"/>
      <c r="Z18" s="336"/>
      <c r="AA18" s="336"/>
      <c r="AB18" s="335"/>
      <c r="AC18" s="335"/>
      <c r="AD18" s="335"/>
      <c r="AE18" s="335"/>
      <c r="AF18" s="335"/>
      <c r="AG18" s="335"/>
      <c r="AH18" s="336"/>
      <c r="AI18" s="336"/>
      <c r="AJ18" s="336"/>
      <c r="AK18" s="337"/>
      <c r="AL18" s="338"/>
      <c r="AM18" s="338"/>
      <c r="AN18" s="79"/>
      <c r="AO18" s="1"/>
      <c r="AP18" s="1"/>
      <c r="AQ18" s="48" t="s">
        <v>23</v>
      </c>
      <c r="AR18" s="488" t="s">
        <v>33</v>
      </c>
      <c r="AS18" s="49"/>
      <c r="AT18" s="24"/>
    </row>
    <row r="19" spans="1:46" ht="21.75" customHeight="1">
      <c r="A19" s="54"/>
      <c r="B19" s="489"/>
      <c r="C19" s="74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39"/>
      <c r="Q19" s="339"/>
      <c r="R19" s="340"/>
      <c r="S19" s="341"/>
      <c r="T19" s="341"/>
      <c r="U19" s="341"/>
      <c r="V19" s="339"/>
      <c r="W19" s="339"/>
      <c r="X19" s="339"/>
      <c r="Y19" s="342"/>
      <c r="Z19" s="342"/>
      <c r="AA19" s="342"/>
      <c r="AB19" s="341"/>
      <c r="AC19" s="341"/>
      <c r="AD19" s="341"/>
      <c r="AE19" s="341"/>
      <c r="AF19" s="341"/>
      <c r="AG19" s="341"/>
      <c r="AH19" s="342"/>
      <c r="AI19" s="342"/>
      <c r="AJ19" s="342"/>
      <c r="AK19" s="343"/>
      <c r="AL19" s="344"/>
      <c r="AM19" s="344"/>
      <c r="AN19" s="81"/>
      <c r="AO19" s="2"/>
      <c r="AP19" s="2"/>
      <c r="AQ19" s="424" t="s">
        <v>24</v>
      </c>
      <c r="AR19" s="489"/>
      <c r="AS19" s="56"/>
      <c r="AT19" s="24"/>
    </row>
    <row r="20" spans="1:46" ht="21.75" customHeight="1">
      <c r="A20" s="50" t="s">
        <v>34</v>
      </c>
      <c r="B20" s="488" t="s">
        <v>35</v>
      </c>
      <c r="C20" s="73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33"/>
      <c r="Q20" s="333"/>
      <c r="R20" s="334"/>
      <c r="S20" s="335"/>
      <c r="T20" s="335"/>
      <c r="U20" s="335"/>
      <c r="V20" s="333"/>
      <c r="W20" s="333"/>
      <c r="X20" s="333"/>
      <c r="Y20" s="336"/>
      <c r="Z20" s="336"/>
      <c r="AA20" s="336"/>
      <c r="AB20" s="335"/>
      <c r="AC20" s="335"/>
      <c r="AD20" s="335"/>
      <c r="AE20" s="335"/>
      <c r="AF20" s="335"/>
      <c r="AG20" s="335"/>
      <c r="AH20" s="336"/>
      <c r="AI20" s="336"/>
      <c r="AJ20" s="336"/>
      <c r="AK20" s="337"/>
      <c r="AL20" s="338"/>
      <c r="AM20" s="338"/>
      <c r="AN20" s="79"/>
      <c r="AO20" s="1"/>
      <c r="AP20" s="1"/>
      <c r="AQ20" s="423" t="s">
        <v>23</v>
      </c>
      <c r="AR20" s="488" t="s">
        <v>35</v>
      </c>
      <c r="AS20" s="49" t="s">
        <v>34</v>
      </c>
      <c r="AT20" s="24"/>
    </row>
    <row r="21" spans="1:46" ht="21.75" customHeight="1">
      <c r="A21" s="50" t="s">
        <v>25</v>
      </c>
      <c r="B21" s="489"/>
      <c r="C21" s="74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39"/>
      <c r="Q21" s="339"/>
      <c r="R21" s="340"/>
      <c r="S21" s="341"/>
      <c r="T21" s="341"/>
      <c r="U21" s="341"/>
      <c r="V21" s="339"/>
      <c r="W21" s="339"/>
      <c r="X21" s="339"/>
      <c r="Y21" s="342"/>
      <c r="Z21" s="342"/>
      <c r="AA21" s="342"/>
      <c r="AB21" s="341"/>
      <c r="AC21" s="341"/>
      <c r="AD21" s="341"/>
      <c r="AE21" s="341"/>
      <c r="AF21" s="341"/>
      <c r="AG21" s="341"/>
      <c r="AH21" s="342"/>
      <c r="AI21" s="342"/>
      <c r="AJ21" s="342"/>
      <c r="AK21" s="343"/>
      <c r="AL21" s="344"/>
      <c r="AM21" s="344"/>
      <c r="AN21" s="81"/>
      <c r="AO21" s="2"/>
      <c r="AP21" s="2"/>
      <c r="AQ21" s="52" t="s">
        <v>24</v>
      </c>
      <c r="AR21" s="489"/>
      <c r="AS21" s="49" t="s">
        <v>25</v>
      </c>
      <c r="AT21" s="24"/>
    </row>
    <row r="22" spans="1:46" ht="21.75" customHeight="1">
      <c r="A22" s="50" t="s">
        <v>27</v>
      </c>
      <c r="B22" s="488" t="s">
        <v>36</v>
      </c>
      <c r="C22" s="73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33"/>
      <c r="Q22" s="333"/>
      <c r="R22" s="334"/>
      <c r="S22" s="335"/>
      <c r="T22" s="335"/>
      <c r="U22" s="335"/>
      <c r="V22" s="333"/>
      <c r="W22" s="333"/>
      <c r="X22" s="333"/>
      <c r="Y22" s="336"/>
      <c r="Z22" s="336"/>
      <c r="AA22" s="336"/>
      <c r="AB22" s="335"/>
      <c r="AC22" s="335"/>
      <c r="AD22" s="335"/>
      <c r="AE22" s="335"/>
      <c r="AF22" s="335"/>
      <c r="AG22" s="335"/>
      <c r="AH22" s="336"/>
      <c r="AI22" s="336"/>
      <c r="AJ22" s="336"/>
      <c r="AK22" s="337"/>
      <c r="AL22" s="338"/>
      <c r="AM22" s="338"/>
      <c r="AN22" s="79"/>
      <c r="AO22" s="1"/>
      <c r="AP22" s="1"/>
      <c r="AQ22" s="48" t="s">
        <v>23</v>
      </c>
      <c r="AR22" s="488" t="s">
        <v>36</v>
      </c>
      <c r="AS22" s="49" t="s">
        <v>27</v>
      </c>
      <c r="AT22" s="24"/>
    </row>
    <row r="23" spans="1:46" ht="21.75" customHeight="1">
      <c r="A23" s="54"/>
      <c r="B23" s="489"/>
      <c r="C23" s="74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39"/>
      <c r="Q23" s="339"/>
      <c r="R23" s="340"/>
      <c r="S23" s="341"/>
      <c r="T23" s="341"/>
      <c r="U23" s="341"/>
      <c r="V23" s="339"/>
      <c r="W23" s="339"/>
      <c r="X23" s="339"/>
      <c r="Y23" s="342"/>
      <c r="Z23" s="342"/>
      <c r="AA23" s="342"/>
      <c r="AB23" s="341"/>
      <c r="AC23" s="341"/>
      <c r="AD23" s="341"/>
      <c r="AE23" s="341"/>
      <c r="AF23" s="341"/>
      <c r="AG23" s="341"/>
      <c r="AH23" s="342"/>
      <c r="AI23" s="342"/>
      <c r="AJ23" s="342"/>
      <c r="AK23" s="343"/>
      <c r="AL23" s="344"/>
      <c r="AM23" s="344"/>
      <c r="AN23" s="81"/>
      <c r="AO23" s="2"/>
      <c r="AP23" s="2"/>
      <c r="AQ23" s="424" t="s">
        <v>24</v>
      </c>
      <c r="AR23" s="489"/>
      <c r="AS23" s="56"/>
      <c r="AT23" s="24"/>
    </row>
    <row r="24" spans="1:46" ht="21.75" customHeight="1">
      <c r="A24" s="50"/>
      <c r="B24" s="488" t="s">
        <v>37</v>
      </c>
      <c r="C24" s="73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33"/>
      <c r="Q24" s="333"/>
      <c r="R24" s="334"/>
      <c r="S24" s="335"/>
      <c r="T24" s="335"/>
      <c r="U24" s="335"/>
      <c r="V24" s="333"/>
      <c r="W24" s="333"/>
      <c r="X24" s="333"/>
      <c r="Y24" s="336"/>
      <c r="Z24" s="336"/>
      <c r="AA24" s="336"/>
      <c r="AB24" s="335"/>
      <c r="AC24" s="335"/>
      <c r="AD24" s="335"/>
      <c r="AE24" s="335"/>
      <c r="AF24" s="335"/>
      <c r="AG24" s="335"/>
      <c r="AH24" s="336"/>
      <c r="AI24" s="336"/>
      <c r="AJ24" s="336"/>
      <c r="AK24" s="337"/>
      <c r="AL24" s="338"/>
      <c r="AM24" s="338"/>
      <c r="AN24" s="79"/>
      <c r="AO24" s="1"/>
      <c r="AP24" s="1"/>
      <c r="AQ24" s="423" t="s">
        <v>23</v>
      </c>
      <c r="AR24" s="488" t="s">
        <v>37</v>
      </c>
      <c r="AS24" s="49"/>
      <c r="AT24" s="24"/>
    </row>
    <row r="25" spans="1:46" ht="21.75" customHeight="1">
      <c r="A25" s="50" t="s">
        <v>38</v>
      </c>
      <c r="B25" s="489"/>
      <c r="C25" s="74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39"/>
      <c r="Q25" s="339"/>
      <c r="R25" s="340"/>
      <c r="S25" s="341"/>
      <c r="T25" s="341"/>
      <c r="U25" s="341"/>
      <c r="V25" s="339"/>
      <c r="W25" s="339"/>
      <c r="X25" s="339"/>
      <c r="Y25" s="342"/>
      <c r="Z25" s="342"/>
      <c r="AA25" s="342"/>
      <c r="AB25" s="341"/>
      <c r="AC25" s="341"/>
      <c r="AD25" s="341"/>
      <c r="AE25" s="341"/>
      <c r="AF25" s="341"/>
      <c r="AG25" s="341"/>
      <c r="AH25" s="342"/>
      <c r="AI25" s="342"/>
      <c r="AJ25" s="342"/>
      <c r="AK25" s="343"/>
      <c r="AL25" s="344"/>
      <c r="AM25" s="344"/>
      <c r="AN25" s="81"/>
      <c r="AO25" s="2"/>
      <c r="AP25" s="2"/>
      <c r="AQ25" s="52" t="s">
        <v>24</v>
      </c>
      <c r="AR25" s="489"/>
      <c r="AS25" s="49" t="s">
        <v>38</v>
      </c>
      <c r="AT25" s="24"/>
    </row>
    <row r="26" spans="1:46" ht="21.75" customHeight="1">
      <c r="A26" s="50"/>
      <c r="B26" s="488" t="s">
        <v>39</v>
      </c>
      <c r="C26" s="73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33"/>
      <c r="Q26" s="333"/>
      <c r="R26" s="334"/>
      <c r="S26" s="335"/>
      <c r="T26" s="335"/>
      <c r="U26" s="335"/>
      <c r="V26" s="333"/>
      <c r="W26" s="333"/>
      <c r="X26" s="333"/>
      <c r="Y26" s="336"/>
      <c r="Z26" s="336"/>
      <c r="AA26" s="336"/>
      <c r="AB26" s="335"/>
      <c r="AC26" s="335"/>
      <c r="AD26" s="335"/>
      <c r="AE26" s="335"/>
      <c r="AF26" s="335"/>
      <c r="AG26" s="335"/>
      <c r="AH26" s="336"/>
      <c r="AI26" s="336"/>
      <c r="AJ26" s="336"/>
      <c r="AK26" s="337"/>
      <c r="AL26" s="338"/>
      <c r="AM26" s="338"/>
      <c r="AN26" s="79"/>
      <c r="AO26" s="1"/>
      <c r="AP26" s="1"/>
      <c r="AQ26" s="48" t="s">
        <v>23</v>
      </c>
      <c r="AR26" s="488" t="s">
        <v>39</v>
      </c>
      <c r="AS26" s="49"/>
      <c r="AT26" s="24"/>
    </row>
    <row r="27" spans="1:46" ht="21.75" customHeight="1">
      <c r="A27" s="50" t="s">
        <v>25</v>
      </c>
      <c r="B27" s="489"/>
      <c r="C27" s="74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39"/>
      <c r="Q27" s="339"/>
      <c r="R27" s="340"/>
      <c r="S27" s="341"/>
      <c r="T27" s="341"/>
      <c r="U27" s="341"/>
      <c r="V27" s="339"/>
      <c r="W27" s="339"/>
      <c r="X27" s="339"/>
      <c r="Y27" s="342"/>
      <c r="Z27" s="342"/>
      <c r="AA27" s="342"/>
      <c r="AB27" s="341"/>
      <c r="AC27" s="341"/>
      <c r="AD27" s="341"/>
      <c r="AE27" s="341"/>
      <c r="AF27" s="341"/>
      <c r="AG27" s="341"/>
      <c r="AH27" s="342"/>
      <c r="AI27" s="342"/>
      <c r="AJ27" s="342"/>
      <c r="AK27" s="343"/>
      <c r="AL27" s="344"/>
      <c r="AM27" s="344"/>
      <c r="AN27" s="81"/>
      <c r="AO27" s="2"/>
      <c r="AP27" s="2"/>
      <c r="AQ27" s="422" t="s">
        <v>24</v>
      </c>
      <c r="AR27" s="489"/>
      <c r="AS27" s="49" t="s">
        <v>25</v>
      </c>
      <c r="AT27" s="24"/>
    </row>
    <row r="28" spans="1:46" ht="21.75" customHeight="1">
      <c r="A28" s="50"/>
      <c r="B28" s="488" t="s">
        <v>40</v>
      </c>
      <c r="C28" s="73" t="s">
        <v>23</v>
      </c>
      <c r="D28" s="1">
        <v>9</v>
      </c>
      <c r="E28" s="1">
        <v>2.0405</v>
      </c>
      <c r="F28" s="1">
        <v>460.969</v>
      </c>
      <c r="G28" s="1"/>
      <c r="H28" s="1"/>
      <c r="I28" s="1"/>
      <c r="J28" s="1"/>
      <c r="K28" s="1"/>
      <c r="L28" s="1"/>
      <c r="M28" s="1"/>
      <c r="N28" s="1"/>
      <c r="O28" s="1"/>
      <c r="P28" s="333"/>
      <c r="Q28" s="333"/>
      <c r="R28" s="334"/>
      <c r="S28" s="335"/>
      <c r="T28" s="335"/>
      <c r="U28" s="335"/>
      <c r="V28" s="333"/>
      <c r="W28" s="333"/>
      <c r="X28" s="333"/>
      <c r="Y28" s="336"/>
      <c r="Z28" s="336"/>
      <c r="AA28" s="336"/>
      <c r="AB28" s="335"/>
      <c r="AC28" s="335"/>
      <c r="AD28" s="335"/>
      <c r="AE28" s="335">
        <v>31</v>
      </c>
      <c r="AF28" s="335">
        <v>3.1935</v>
      </c>
      <c r="AG28" s="335">
        <v>6336.035</v>
      </c>
      <c r="AH28" s="336"/>
      <c r="AI28" s="336"/>
      <c r="AJ28" s="336"/>
      <c r="AK28" s="337"/>
      <c r="AL28" s="338"/>
      <c r="AM28" s="338"/>
      <c r="AN28" s="79">
        <f>+D28+G28+J28+M28+P28+S28+V28+Y28+AB28+AE28+AH28+AK28</f>
        <v>40</v>
      </c>
      <c r="AO28" s="1">
        <f>+E28+H28+K28+N28+Q28+T28+W28+Z28+AC28+AF28+AI28+AL28</f>
        <v>5.234</v>
      </c>
      <c r="AP28" s="1">
        <f>+F28+I28+L28+O28+R28+U28+X28+AA28+AD28+AG28+AJ28+AM28</f>
        <v>6797.004</v>
      </c>
      <c r="AQ28" s="423" t="s">
        <v>23</v>
      </c>
      <c r="AR28" s="488" t="s">
        <v>40</v>
      </c>
      <c r="AS28" s="49"/>
      <c r="AT28" s="24"/>
    </row>
    <row r="29" spans="1:46" ht="21.75" customHeight="1">
      <c r="A29" s="50" t="s">
        <v>27</v>
      </c>
      <c r="B29" s="489"/>
      <c r="C29" s="74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39"/>
      <c r="Q29" s="339"/>
      <c r="R29" s="340"/>
      <c r="S29" s="341"/>
      <c r="T29" s="341"/>
      <c r="U29" s="341"/>
      <c r="V29" s="339"/>
      <c r="W29" s="339"/>
      <c r="X29" s="339"/>
      <c r="Y29" s="342"/>
      <c r="Z29" s="342"/>
      <c r="AA29" s="342"/>
      <c r="AB29" s="341"/>
      <c r="AC29" s="341"/>
      <c r="AD29" s="341"/>
      <c r="AE29" s="341"/>
      <c r="AF29" s="341"/>
      <c r="AG29" s="341"/>
      <c r="AH29" s="342"/>
      <c r="AI29" s="342"/>
      <c r="AJ29" s="342"/>
      <c r="AK29" s="343"/>
      <c r="AL29" s="344"/>
      <c r="AM29" s="344"/>
      <c r="AN29" s="81"/>
      <c r="AO29" s="2"/>
      <c r="AP29" s="2"/>
      <c r="AQ29" s="52" t="s">
        <v>24</v>
      </c>
      <c r="AR29" s="489"/>
      <c r="AS29" s="49" t="s">
        <v>27</v>
      </c>
      <c r="AT29" s="24"/>
    </row>
    <row r="30" spans="1:46" ht="21.75" customHeight="1">
      <c r="A30" s="50"/>
      <c r="B30" s="488" t="s">
        <v>41</v>
      </c>
      <c r="C30" s="73" t="s">
        <v>23</v>
      </c>
      <c r="D30" s="1"/>
      <c r="E30" s="1"/>
      <c r="F30" s="1"/>
      <c r="G30" s="1"/>
      <c r="H30" s="1"/>
      <c r="I30" s="1"/>
      <c r="J30" s="1">
        <v>6</v>
      </c>
      <c r="K30" s="1">
        <v>0.8366</v>
      </c>
      <c r="L30" s="1">
        <v>284.195</v>
      </c>
      <c r="M30" s="1">
        <v>21</v>
      </c>
      <c r="N30" s="1">
        <v>3.7227</v>
      </c>
      <c r="O30" s="1">
        <v>2194.968</v>
      </c>
      <c r="P30" s="333">
        <v>39</v>
      </c>
      <c r="Q30" s="333">
        <v>7.9149</v>
      </c>
      <c r="R30" s="334">
        <v>4877.627</v>
      </c>
      <c r="S30" s="335">
        <v>71</v>
      </c>
      <c r="T30" s="335">
        <v>30.3632</v>
      </c>
      <c r="U30" s="335">
        <v>15238.627</v>
      </c>
      <c r="V30" s="333">
        <v>67</v>
      </c>
      <c r="W30" s="333">
        <v>20.3985</v>
      </c>
      <c r="X30" s="333">
        <v>16562.683</v>
      </c>
      <c r="Y30" s="336">
        <v>69</v>
      </c>
      <c r="Z30" s="336">
        <v>15.4732</v>
      </c>
      <c r="AA30" s="336">
        <v>22596.365</v>
      </c>
      <c r="AB30" s="335">
        <v>15</v>
      </c>
      <c r="AC30" s="335">
        <v>1.7692</v>
      </c>
      <c r="AD30" s="335">
        <v>3952.576</v>
      </c>
      <c r="AE30" s="335"/>
      <c r="AF30" s="335"/>
      <c r="AG30" s="335"/>
      <c r="AH30" s="336">
        <v>31</v>
      </c>
      <c r="AI30" s="336">
        <v>2.8193</v>
      </c>
      <c r="AJ30" s="336">
        <v>4248.802</v>
      </c>
      <c r="AK30" s="337">
        <v>33</v>
      </c>
      <c r="AL30" s="338">
        <v>7.5078</v>
      </c>
      <c r="AM30" s="338">
        <v>7593.805</v>
      </c>
      <c r="AN30" s="79">
        <f>+D30+G30+J30+M30+P30+S30+V30+Y30+AB30+AE30+AH30+AK30</f>
        <v>352</v>
      </c>
      <c r="AO30" s="1">
        <f>+E30+H30+K30+N30+Q30+T30+W30+Z30+AC30+AF30+AI30+AL30</f>
        <v>90.8054</v>
      </c>
      <c r="AP30" s="1">
        <f>+F30+I30+L30+O30+R30+U30+X30+AA30+AD30+AG30+AJ30+AM30</f>
        <v>77549.64800000002</v>
      </c>
      <c r="AQ30" s="48" t="s">
        <v>23</v>
      </c>
      <c r="AR30" s="488" t="s">
        <v>41</v>
      </c>
      <c r="AS30" s="57"/>
      <c r="AT30" s="24"/>
    </row>
    <row r="31" spans="1:46" ht="21.75" customHeight="1">
      <c r="A31" s="54"/>
      <c r="B31" s="489"/>
      <c r="C31" s="74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39"/>
      <c r="Q31" s="339"/>
      <c r="R31" s="340"/>
      <c r="S31" s="341"/>
      <c r="T31" s="341"/>
      <c r="U31" s="341"/>
      <c r="V31" s="339"/>
      <c r="W31" s="339"/>
      <c r="X31" s="339"/>
      <c r="Y31" s="342"/>
      <c r="Z31" s="342"/>
      <c r="AA31" s="342"/>
      <c r="AB31" s="341"/>
      <c r="AC31" s="341"/>
      <c r="AD31" s="341"/>
      <c r="AE31" s="341"/>
      <c r="AF31" s="341"/>
      <c r="AG31" s="341"/>
      <c r="AH31" s="342"/>
      <c r="AI31" s="342"/>
      <c r="AJ31" s="342"/>
      <c r="AK31" s="343"/>
      <c r="AL31" s="344"/>
      <c r="AM31" s="344"/>
      <c r="AN31" s="81"/>
      <c r="AO31" s="2"/>
      <c r="AP31" s="2"/>
      <c r="AQ31" s="424" t="s">
        <v>24</v>
      </c>
      <c r="AR31" s="489"/>
      <c r="AS31" s="56"/>
      <c r="AT31" s="24"/>
    </row>
    <row r="32" spans="1:46" ht="21.75" customHeight="1">
      <c r="A32" s="50" t="s">
        <v>42</v>
      </c>
      <c r="B32" s="488" t="s">
        <v>43</v>
      </c>
      <c r="C32" s="73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33"/>
      <c r="Q32" s="333"/>
      <c r="R32" s="334"/>
      <c r="S32" s="335">
        <v>1</v>
      </c>
      <c r="T32" s="335">
        <v>4.7892</v>
      </c>
      <c r="U32" s="335">
        <v>6327.569</v>
      </c>
      <c r="V32" s="333"/>
      <c r="W32" s="333"/>
      <c r="X32" s="333"/>
      <c r="Y32" s="336"/>
      <c r="Z32" s="336"/>
      <c r="AA32" s="336"/>
      <c r="AB32" s="335">
        <v>1</v>
      </c>
      <c r="AC32" s="335">
        <v>0.7297</v>
      </c>
      <c r="AD32" s="335">
        <v>293.726</v>
      </c>
      <c r="AE32" s="335"/>
      <c r="AF32" s="335"/>
      <c r="AG32" s="335"/>
      <c r="AH32" s="336"/>
      <c r="AI32" s="336"/>
      <c r="AJ32" s="336"/>
      <c r="AK32" s="337"/>
      <c r="AL32" s="338"/>
      <c r="AM32" s="338"/>
      <c r="AN32" s="79">
        <f>+D32+G32+J32+M32+P32+S32+V32+Y32+AB32+AE32+AH32+AK32</f>
        <v>2</v>
      </c>
      <c r="AO32" s="1">
        <f>+E32+H32+K32+N32+Q32+T32+W32+Z32+AC32+AF32+AI32+AL32</f>
        <v>5.5189</v>
      </c>
      <c r="AP32" s="1">
        <f>+F32+I32+L32+O32+R32+U32+X32+AA32+AD32+AG32+AJ32+AM32</f>
        <v>6621.295</v>
      </c>
      <c r="AQ32" s="423" t="s">
        <v>23</v>
      </c>
      <c r="AR32" s="488" t="s">
        <v>43</v>
      </c>
      <c r="AS32" s="49" t="s">
        <v>42</v>
      </c>
      <c r="AT32" s="24"/>
    </row>
    <row r="33" spans="1:46" ht="21.75" customHeight="1">
      <c r="A33" s="50" t="s">
        <v>44</v>
      </c>
      <c r="B33" s="489"/>
      <c r="C33" s="74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39"/>
      <c r="Q33" s="339"/>
      <c r="R33" s="340"/>
      <c r="S33" s="341"/>
      <c r="T33" s="341"/>
      <c r="U33" s="341"/>
      <c r="V33" s="339"/>
      <c r="W33" s="339"/>
      <c r="X33" s="339"/>
      <c r="Y33" s="342"/>
      <c r="Z33" s="342"/>
      <c r="AA33" s="342"/>
      <c r="AB33" s="341"/>
      <c r="AC33" s="341"/>
      <c r="AD33" s="341"/>
      <c r="AE33" s="341"/>
      <c r="AF33" s="341"/>
      <c r="AG33" s="341"/>
      <c r="AH33" s="342"/>
      <c r="AI33" s="342"/>
      <c r="AJ33" s="342"/>
      <c r="AK33" s="343"/>
      <c r="AL33" s="344"/>
      <c r="AM33" s="344"/>
      <c r="AN33" s="81"/>
      <c r="AO33" s="2"/>
      <c r="AP33" s="2"/>
      <c r="AQ33" s="52" t="s">
        <v>24</v>
      </c>
      <c r="AR33" s="489"/>
      <c r="AS33" s="49" t="s">
        <v>44</v>
      </c>
      <c r="AT33" s="24"/>
    </row>
    <row r="34" spans="1:46" ht="21.75" customHeight="1">
      <c r="A34" s="50" t="s">
        <v>25</v>
      </c>
      <c r="B34" s="488" t="s">
        <v>45</v>
      </c>
      <c r="C34" s="73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>
        <v>10</v>
      </c>
      <c r="N34" s="1">
        <v>0.3693</v>
      </c>
      <c r="O34" s="1">
        <v>344.579</v>
      </c>
      <c r="P34" s="333">
        <v>12</v>
      </c>
      <c r="Q34" s="333">
        <v>0.4938</v>
      </c>
      <c r="R34" s="334">
        <v>632.277</v>
      </c>
      <c r="S34" s="335">
        <v>10</v>
      </c>
      <c r="T34" s="335">
        <v>0.6803</v>
      </c>
      <c r="U34" s="335">
        <v>610.906</v>
      </c>
      <c r="V34" s="333">
        <v>8</v>
      </c>
      <c r="W34" s="333">
        <v>0.38</v>
      </c>
      <c r="X34" s="333">
        <v>375.586</v>
      </c>
      <c r="Y34" s="336">
        <v>9</v>
      </c>
      <c r="Z34" s="336">
        <v>0.4043</v>
      </c>
      <c r="AA34" s="336">
        <v>464.858</v>
      </c>
      <c r="AB34" s="335"/>
      <c r="AC34" s="335"/>
      <c r="AD34" s="335"/>
      <c r="AE34" s="335">
        <v>8</v>
      </c>
      <c r="AF34" s="335">
        <v>0.5922</v>
      </c>
      <c r="AG34" s="335">
        <v>274.021</v>
      </c>
      <c r="AH34" s="336">
        <v>9</v>
      </c>
      <c r="AI34" s="336">
        <v>0.4229</v>
      </c>
      <c r="AJ34" s="336">
        <v>295.066</v>
      </c>
      <c r="AK34" s="337">
        <v>4</v>
      </c>
      <c r="AL34" s="338">
        <v>0.237</v>
      </c>
      <c r="AM34" s="338">
        <v>268.564</v>
      </c>
      <c r="AN34" s="79">
        <f>+D34+G34+J34+M34+P34+S34+V34+Y34+AB34+AE34+AH34+AK34</f>
        <v>70</v>
      </c>
      <c r="AO34" s="1">
        <f>+E34+H34+K34+N34+Q34+T34+W34+Z34+AC34+AF34+AI34+AL34</f>
        <v>3.5798</v>
      </c>
      <c r="AP34" s="1">
        <f>+F34+I34+L34+O34+R34+U34+X34+AA34+AD34+AG34+AJ34+AM34</f>
        <v>3265.857</v>
      </c>
      <c r="AQ34" s="48" t="s">
        <v>23</v>
      </c>
      <c r="AR34" s="488" t="s">
        <v>45</v>
      </c>
      <c r="AS34" s="49" t="s">
        <v>25</v>
      </c>
      <c r="AT34" s="24"/>
    </row>
    <row r="35" spans="1:46" ht="21.75" customHeight="1">
      <c r="A35" s="54" t="s">
        <v>27</v>
      </c>
      <c r="B35" s="489"/>
      <c r="C35" s="74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39"/>
      <c r="Q35" s="339"/>
      <c r="R35" s="340"/>
      <c r="S35" s="341"/>
      <c r="T35" s="341"/>
      <c r="U35" s="341"/>
      <c r="V35" s="339"/>
      <c r="W35" s="339"/>
      <c r="X35" s="339"/>
      <c r="Y35" s="342"/>
      <c r="Z35" s="342"/>
      <c r="AA35" s="342"/>
      <c r="AB35" s="341"/>
      <c r="AC35" s="341"/>
      <c r="AD35" s="341"/>
      <c r="AE35" s="341"/>
      <c r="AF35" s="341"/>
      <c r="AG35" s="341"/>
      <c r="AH35" s="342"/>
      <c r="AI35" s="342"/>
      <c r="AJ35" s="342"/>
      <c r="AK35" s="343"/>
      <c r="AL35" s="344"/>
      <c r="AM35" s="344"/>
      <c r="AN35" s="81"/>
      <c r="AO35" s="2"/>
      <c r="AP35" s="2"/>
      <c r="AQ35" s="424" t="s">
        <v>24</v>
      </c>
      <c r="AR35" s="489"/>
      <c r="AS35" s="56" t="s">
        <v>27</v>
      </c>
      <c r="AT35" s="24"/>
    </row>
    <row r="36" spans="1:46" ht="21.75" customHeight="1">
      <c r="A36" s="50" t="s">
        <v>46</v>
      </c>
      <c r="B36" s="488" t="s">
        <v>47</v>
      </c>
      <c r="C36" s="73" t="s">
        <v>23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33"/>
      <c r="Q36" s="333"/>
      <c r="R36" s="334"/>
      <c r="S36" s="335"/>
      <c r="T36" s="335"/>
      <c r="U36" s="335"/>
      <c r="V36" s="333"/>
      <c r="W36" s="333"/>
      <c r="X36" s="333"/>
      <c r="Y36" s="336"/>
      <c r="Z36" s="336"/>
      <c r="AA36" s="336"/>
      <c r="AB36" s="335"/>
      <c r="AC36" s="335"/>
      <c r="AD36" s="335"/>
      <c r="AE36" s="335"/>
      <c r="AF36" s="335"/>
      <c r="AG36" s="335"/>
      <c r="AH36" s="336"/>
      <c r="AI36" s="336"/>
      <c r="AJ36" s="336"/>
      <c r="AK36" s="337"/>
      <c r="AL36" s="338"/>
      <c r="AM36" s="338"/>
      <c r="AN36" s="79"/>
      <c r="AO36" s="1"/>
      <c r="AP36" s="1"/>
      <c r="AQ36" s="423" t="s">
        <v>23</v>
      </c>
      <c r="AR36" s="488" t="s">
        <v>47</v>
      </c>
      <c r="AS36" s="49" t="s">
        <v>46</v>
      </c>
      <c r="AT36" s="24"/>
    </row>
    <row r="37" spans="1:46" ht="21.75" customHeight="1">
      <c r="A37" s="50" t="s">
        <v>25</v>
      </c>
      <c r="B37" s="489"/>
      <c r="C37" s="74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39"/>
      <c r="Q37" s="339"/>
      <c r="R37" s="340"/>
      <c r="S37" s="341"/>
      <c r="T37" s="341"/>
      <c r="U37" s="341"/>
      <c r="V37" s="339"/>
      <c r="W37" s="339"/>
      <c r="X37" s="339"/>
      <c r="Y37" s="342"/>
      <c r="Z37" s="342"/>
      <c r="AA37" s="342"/>
      <c r="AB37" s="341"/>
      <c r="AC37" s="341"/>
      <c r="AD37" s="341"/>
      <c r="AE37" s="341"/>
      <c r="AF37" s="341"/>
      <c r="AG37" s="341"/>
      <c r="AH37" s="342"/>
      <c r="AI37" s="342"/>
      <c r="AJ37" s="342"/>
      <c r="AK37" s="343"/>
      <c r="AL37" s="344"/>
      <c r="AM37" s="344"/>
      <c r="AN37" s="81"/>
      <c r="AO37" s="2"/>
      <c r="AP37" s="2"/>
      <c r="AQ37" s="52" t="s">
        <v>24</v>
      </c>
      <c r="AR37" s="489"/>
      <c r="AS37" s="49" t="s">
        <v>25</v>
      </c>
      <c r="AT37" s="24"/>
    </row>
    <row r="38" spans="1:46" ht="21.75" customHeight="1">
      <c r="A38" s="50" t="s">
        <v>27</v>
      </c>
      <c r="B38" s="488" t="s">
        <v>48</v>
      </c>
      <c r="C38" s="73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33"/>
      <c r="Q38" s="333"/>
      <c r="R38" s="334"/>
      <c r="S38" s="335"/>
      <c r="T38" s="335"/>
      <c r="U38" s="335"/>
      <c r="V38" s="333"/>
      <c r="W38" s="333"/>
      <c r="X38" s="333"/>
      <c r="Y38" s="336"/>
      <c r="Z38" s="336"/>
      <c r="AA38" s="336"/>
      <c r="AB38" s="335"/>
      <c r="AC38" s="335"/>
      <c r="AD38" s="335"/>
      <c r="AE38" s="335"/>
      <c r="AF38" s="335"/>
      <c r="AG38" s="335"/>
      <c r="AH38" s="336"/>
      <c r="AI38" s="336"/>
      <c r="AJ38" s="336"/>
      <c r="AK38" s="337"/>
      <c r="AL38" s="338"/>
      <c r="AM38" s="338"/>
      <c r="AN38" s="79"/>
      <c r="AO38" s="1"/>
      <c r="AP38" s="1"/>
      <c r="AQ38" s="48" t="s">
        <v>23</v>
      </c>
      <c r="AR38" s="488" t="s">
        <v>48</v>
      </c>
      <c r="AS38" s="49" t="s">
        <v>27</v>
      </c>
      <c r="AT38" s="24"/>
    </row>
    <row r="39" spans="1:46" ht="21.75" customHeight="1">
      <c r="A39" s="54" t="s">
        <v>49</v>
      </c>
      <c r="B39" s="489"/>
      <c r="C39" s="74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39"/>
      <c r="Q39" s="339"/>
      <c r="R39" s="340"/>
      <c r="S39" s="341"/>
      <c r="T39" s="341"/>
      <c r="U39" s="341"/>
      <c r="V39" s="339"/>
      <c r="W39" s="339"/>
      <c r="X39" s="339"/>
      <c r="Y39" s="342"/>
      <c r="Z39" s="342"/>
      <c r="AA39" s="342"/>
      <c r="AB39" s="341"/>
      <c r="AC39" s="341"/>
      <c r="AD39" s="341"/>
      <c r="AE39" s="341"/>
      <c r="AF39" s="341"/>
      <c r="AG39" s="341"/>
      <c r="AH39" s="342"/>
      <c r="AI39" s="342"/>
      <c r="AJ39" s="342"/>
      <c r="AK39" s="343"/>
      <c r="AL39" s="344"/>
      <c r="AM39" s="344"/>
      <c r="AN39" s="81"/>
      <c r="AO39" s="2"/>
      <c r="AP39" s="2"/>
      <c r="AQ39" s="424" t="s">
        <v>24</v>
      </c>
      <c r="AR39" s="489"/>
      <c r="AS39" s="56" t="s">
        <v>49</v>
      </c>
      <c r="AT39" s="24"/>
    </row>
    <row r="40" spans="1:46" ht="21.75" customHeight="1">
      <c r="A40" s="50"/>
      <c r="B40" s="488" t="s">
        <v>50</v>
      </c>
      <c r="C40" s="73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33"/>
      <c r="Q40" s="333"/>
      <c r="R40" s="334"/>
      <c r="S40" s="335"/>
      <c r="T40" s="335"/>
      <c r="U40" s="335"/>
      <c r="V40" s="333"/>
      <c r="W40" s="333"/>
      <c r="X40" s="333"/>
      <c r="Y40" s="336"/>
      <c r="Z40" s="336"/>
      <c r="AA40" s="336"/>
      <c r="AB40" s="335"/>
      <c r="AC40" s="335"/>
      <c r="AD40" s="335"/>
      <c r="AE40" s="335"/>
      <c r="AF40" s="335"/>
      <c r="AG40" s="335"/>
      <c r="AH40" s="336"/>
      <c r="AI40" s="336"/>
      <c r="AJ40" s="336"/>
      <c r="AK40" s="337"/>
      <c r="AL40" s="338"/>
      <c r="AM40" s="338"/>
      <c r="AN40" s="79"/>
      <c r="AO40" s="1"/>
      <c r="AP40" s="1"/>
      <c r="AQ40" s="423" t="s">
        <v>23</v>
      </c>
      <c r="AR40" s="488" t="s">
        <v>50</v>
      </c>
      <c r="AS40" s="49"/>
      <c r="AT40" s="24"/>
    </row>
    <row r="41" spans="1:46" ht="21.75" customHeight="1">
      <c r="A41" s="50" t="s">
        <v>51</v>
      </c>
      <c r="B41" s="489"/>
      <c r="C41" s="74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39"/>
      <c r="Q41" s="339"/>
      <c r="R41" s="340"/>
      <c r="S41" s="341"/>
      <c r="T41" s="341"/>
      <c r="U41" s="341"/>
      <c r="V41" s="339"/>
      <c r="W41" s="339"/>
      <c r="X41" s="339"/>
      <c r="Y41" s="342"/>
      <c r="Z41" s="342"/>
      <c r="AA41" s="342"/>
      <c r="AB41" s="341"/>
      <c r="AC41" s="341"/>
      <c r="AD41" s="341"/>
      <c r="AE41" s="341"/>
      <c r="AF41" s="341"/>
      <c r="AG41" s="341"/>
      <c r="AH41" s="342"/>
      <c r="AI41" s="342"/>
      <c r="AJ41" s="342"/>
      <c r="AK41" s="343"/>
      <c r="AL41" s="344"/>
      <c r="AM41" s="344"/>
      <c r="AN41" s="81"/>
      <c r="AO41" s="2"/>
      <c r="AP41" s="2"/>
      <c r="AQ41" s="52" t="s">
        <v>24</v>
      </c>
      <c r="AR41" s="489"/>
      <c r="AS41" s="49" t="s">
        <v>51</v>
      </c>
      <c r="AT41" s="24"/>
    </row>
    <row r="42" spans="1:46" ht="21.75" customHeight="1">
      <c r="A42" s="50"/>
      <c r="B42" s="488" t="s">
        <v>52</v>
      </c>
      <c r="C42" s="73" t="s">
        <v>23</v>
      </c>
      <c r="D42" s="1">
        <v>1</v>
      </c>
      <c r="E42" s="1">
        <v>21.8254</v>
      </c>
      <c r="F42" s="1">
        <v>5167.192</v>
      </c>
      <c r="G42" s="1"/>
      <c r="H42" s="1"/>
      <c r="I42" s="1"/>
      <c r="J42" s="1">
        <v>1</v>
      </c>
      <c r="K42" s="1">
        <v>11.2818</v>
      </c>
      <c r="L42" s="1">
        <v>6827.47</v>
      </c>
      <c r="M42" s="1">
        <v>1</v>
      </c>
      <c r="N42" s="1">
        <v>10.9756</v>
      </c>
      <c r="O42" s="1">
        <v>3008.307</v>
      </c>
      <c r="P42" s="333">
        <v>1</v>
      </c>
      <c r="Q42" s="333">
        <v>19.7178</v>
      </c>
      <c r="R42" s="334">
        <v>6369.337</v>
      </c>
      <c r="S42" s="335">
        <v>2</v>
      </c>
      <c r="T42" s="335">
        <v>25.58</v>
      </c>
      <c r="U42" s="335">
        <v>6022.033</v>
      </c>
      <c r="V42" s="333">
        <v>1</v>
      </c>
      <c r="W42" s="333">
        <v>6.7066</v>
      </c>
      <c r="X42" s="333">
        <v>1874.713</v>
      </c>
      <c r="Y42" s="336"/>
      <c r="Z42" s="336"/>
      <c r="AA42" s="336"/>
      <c r="AB42" s="335"/>
      <c r="AC42" s="335"/>
      <c r="AD42" s="335"/>
      <c r="AE42" s="335">
        <v>1</v>
      </c>
      <c r="AF42" s="335">
        <v>10.3244</v>
      </c>
      <c r="AG42" s="335">
        <v>6552.775</v>
      </c>
      <c r="AH42" s="336">
        <v>2</v>
      </c>
      <c r="AI42" s="336">
        <v>27.8888</v>
      </c>
      <c r="AJ42" s="336">
        <v>19886.059</v>
      </c>
      <c r="AK42" s="337">
        <v>1</v>
      </c>
      <c r="AL42" s="338">
        <v>21.9668</v>
      </c>
      <c r="AM42" s="338">
        <v>14406.804</v>
      </c>
      <c r="AN42" s="79">
        <f aca="true" t="shared" si="0" ref="AN42:AP43">+D42+G42+J42+M42+P42+S42+V42+Y42+AB42+AE42+AH42+AK42</f>
        <v>11</v>
      </c>
      <c r="AO42" s="1">
        <f t="shared" si="0"/>
        <v>156.2672</v>
      </c>
      <c r="AP42" s="1">
        <f t="shared" si="0"/>
        <v>70114.69</v>
      </c>
      <c r="AQ42" s="48" t="s">
        <v>23</v>
      </c>
      <c r="AR42" s="488" t="s">
        <v>52</v>
      </c>
      <c r="AS42" s="49"/>
      <c r="AT42" s="24"/>
    </row>
    <row r="43" spans="1:46" ht="21.75" customHeight="1">
      <c r="A43" s="50" t="s">
        <v>53</v>
      </c>
      <c r="B43" s="489"/>
      <c r="C43" s="74" t="s">
        <v>24</v>
      </c>
      <c r="D43" s="2">
        <v>8</v>
      </c>
      <c r="E43" s="2">
        <v>207.0136</v>
      </c>
      <c r="F43" s="2">
        <v>98748.095</v>
      </c>
      <c r="G43" s="2">
        <v>6</v>
      </c>
      <c r="H43" s="2">
        <v>153.4476</v>
      </c>
      <c r="I43" s="2">
        <v>96338.093</v>
      </c>
      <c r="J43" s="2">
        <v>7</v>
      </c>
      <c r="K43" s="2">
        <v>179.9522</v>
      </c>
      <c r="L43" s="2">
        <v>135587.603</v>
      </c>
      <c r="M43" s="2">
        <v>7</v>
      </c>
      <c r="N43" s="2">
        <v>143.884</v>
      </c>
      <c r="O43" s="2">
        <v>81939.149</v>
      </c>
      <c r="P43" s="339">
        <v>9</v>
      </c>
      <c r="Q43" s="339">
        <v>206.1278</v>
      </c>
      <c r="R43" s="340">
        <v>74825.934</v>
      </c>
      <c r="S43" s="341">
        <v>16</v>
      </c>
      <c r="T43" s="341">
        <v>235.4966</v>
      </c>
      <c r="U43" s="341">
        <v>77658.076</v>
      </c>
      <c r="V43" s="339">
        <v>3</v>
      </c>
      <c r="W43" s="339">
        <v>41.7982</v>
      </c>
      <c r="X43" s="339">
        <v>16475.872</v>
      </c>
      <c r="Y43" s="342">
        <v>11</v>
      </c>
      <c r="Z43" s="342">
        <v>118.3852</v>
      </c>
      <c r="AA43" s="342">
        <v>67612.229</v>
      </c>
      <c r="AB43" s="341">
        <v>34</v>
      </c>
      <c r="AC43" s="341">
        <v>227.9544</v>
      </c>
      <c r="AD43" s="341">
        <v>199412.059</v>
      </c>
      <c r="AE43" s="341">
        <v>34</v>
      </c>
      <c r="AF43" s="341">
        <v>277.4546</v>
      </c>
      <c r="AG43" s="341">
        <v>324374.609</v>
      </c>
      <c r="AH43" s="342">
        <v>32</v>
      </c>
      <c r="AI43" s="342">
        <v>349.8766</v>
      </c>
      <c r="AJ43" s="342">
        <v>342640.468</v>
      </c>
      <c r="AK43" s="343">
        <v>23</v>
      </c>
      <c r="AL43" s="344">
        <v>318.7596</v>
      </c>
      <c r="AM43" s="344">
        <v>238625.81</v>
      </c>
      <c r="AN43" s="81">
        <f t="shared" si="0"/>
        <v>190</v>
      </c>
      <c r="AO43" s="2">
        <f t="shared" si="0"/>
        <v>2460.1503999999995</v>
      </c>
      <c r="AP43" s="2">
        <f t="shared" si="0"/>
        <v>1754237.997</v>
      </c>
      <c r="AQ43" s="425" t="s">
        <v>24</v>
      </c>
      <c r="AR43" s="489"/>
      <c r="AS43" s="49" t="s">
        <v>53</v>
      </c>
      <c r="AT43" s="24"/>
    </row>
    <row r="44" spans="1:46" ht="21.75" customHeight="1">
      <c r="A44" s="50"/>
      <c r="B44" s="488" t="s">
        <v>54</v>
      </c>
      <c r="C44" s="73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33"/>
      <c r="Q44" s="333"/>
      <c r="R44" s="334"/>
      <c r="S44" s="335"/>
      <c r="T44" s="335"/>
      <c r="U44" s="335"/>
      <c r="V44" s="333"/>
      <c r="W44" s="333"/>
      <c r="X44" s="333"/>
      <c r="Y44" s="336"/>
      <c r="Z44" s="336"/>
      <c r="AA44" s="336"/>
      <c r="AB44" s="335"/>
      <c r="AC44" s="335"/>
      <c r="AD44" s="335"/>
      <c r="AE44" s="335"/>
      <c r="AF44" s="335"/>
      <c r="AG44" s="335"/>
      <c r="AH44" s="336"/>
      <c r="AI44" s="336"/>
      <c r="AJ44" s="336"/>
      <c r="AK44" s="337"/>
      <c r="AL44" s="338"/>
      <c r="AM44" s="338"/>
      <c r="AN44" s="79"/>
      <c r="AO44" s="1"/>
      <c r="AP44" s="1"/>
      <c r="AQ44" s="426" t="s">
        <v>23</v>
      </c>
      <c r="AR44" s="488" t="s">
        <v>54</v>
      </c>
      <c r="AS44" s="49"/>
      <c r="AT44" s="24"/>
    </row>
    <row r="45" spans="1:46" ht="21.75" customHeight="1">
      <c r="A45" s="50" t="s">
        <v>27</v>
      </c>
      <c r="B45" s="489"/>
      <c r="C45" s="74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39"/>
      <c r="Q45" s="339"/>
      <c r="R45" s="340"/>
      <c r="S45" s="341"/>
      <c r="T45" s="341"/>
      <c r="U45" s="341"/>
      <c r="V45" s="339"/>
      <c r="W45" s="339"/>
      <c r="X45" s="339"/>
      <c r="Y45" s="342"/>
      <c r="Z45" s="342"/>
      <c r="AA45" s="342"/>
      <c r="AB45" s="341"/>
      <c r="AC45" s="341"/>
      <c r="AD45" s="341"/>
      <c r="AE45" s="341"/>
      <c r="AF45" s="341"/>
      <c r="AG45" s="341"/>
      <c r="AH45" s="342"/>
      <c r="AI45" s="342"/>
      <c r="AJ45" s="342"/>
      <c r="AK45" s="343"/>
      <c r="AL45" s="344"/>
      <c r="AM45" s="344"/>
      <c r="AN45" s="81"/>
      <c r="AO45" s="2"/>
      <c r="AP45" s="2"/>
      <c r="AQ45" s="52" t="s">
        <v>24</v>
      </c>
      <c r="AR45" s="489"/>
      <c r="AS45" s="59" t="s">
        <v>27</v>
      </c>
      <c r="AT45" s="24"/>
    </row>
    <row r="46" spans="1:46" ht="21.75" customHeight="1">
      <c r="A46" s="50"/>
      <c r="B46" s="488" t="s">
        <v>55</v>
      </c>
      <c r="C46" s="73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33"/>
      <c r="Q46" s="333"/>
      <c r="R46" s="334"/>
      <c r="S46" s="335"/>
      <c r="T46" s="335"/>
      <c r="U46" s="335"/>
      <c r="V46" s="333"/>
      <c r="W46" s="333"/>
      <c r="X46" s="333"/>
      <c r="Y46" s="336"/>
      <c r="Z46" s="336"/>
      <c r="AA46" s="336"/>
      <c r="AB46" s="335"/>
      <c r="AC46" s="335"/>
      <c r="AD46" s="335"/>
      <c r="AE46" s="335"/>
      <c r="AF46" s="335"/>
      <c r="AG46" s="335"/>
      <c r="AH46" s="336"/>
      <c r="AI46" s="336"/>
      <c r="AJ46" s="336"/>
      <c r="AK46" s="337"/>
      <c r="AL46" s="338"/>
      <c r="AM46" s="338"/>
      <c r="AN46" s="79"/>
      <c r="AO46" s="1"/>
      <c r="AP46" s="1"/>
      <c r="AQ46" s="48" t="s">
        <v>23</v>
      </c>
      <c r="AR46" s="488" t="s">
        <v>55</v>
      </c>
      <c r="AS46" s="59"/>
      <c r="AT46" s="24"/>
    </row>
    <row r="47" spans="1:46" ht="21.75" customHeight="1">
      <c r="A47" s="54"/>
      <c r="B47" s="489"/>
      <c r="C47" s="74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39"/>
      <c r="Q47" s="339"/>
      <c r="R47" s="340"/>
      <c r="S47" s="341"/>
      <c r="T47" s="341"/>
      <c r="U47" s="341"/>
      <c r="V47" s="339"/>
      <c r="W47" s="339"/>
      <c r="X47" s="339"/>
      <c r="Y47" s="342"/>
      <c r="Z47" s="342"/>
      <c r="AA47" s="342"/>
      <c r="AB47" s="341"/>
      <c r="AC47" s="341"/>
      <c r="AD47" s="341"/>
      <c r="AE47" s="341"/>
      <c r="AF47" s="341"/>
      <c r="AG47" s="341"/>
      <c r="AH47" s="342"/>
      <c r="AI47" s="342"/>
      <c r="AJ47" s="342"/>
      <c r="AK47" s="343"/>
      <c r="AL47" s="344"/>
      <c r="AM47" s="344"/>
      <c r="AN47" s="81"/>
      <c r="AO47" s="2"/>
      <c r="AP47" s="2"/>
      <c r="AQ47" s="424" t="s">
        <v>24</v>
      </c>
      <c r="AR47" s="489"/>
      <c r="AS47" s="60"/>
      <c r="AT47" s="24"/>
    </row>
    <row r="48" spans="1:46" ht="21.75" customHeight="1">
      <c r="A48" s="50"/>
      <c r="B48" s="488" t="s">
        <v>56</v>
      </c>
      <c r="C48" s="73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33"/>
      <c r="Q48" s="333"/>
      <c r="R48" s="334"/>
      <c r="S48" s="335"/>
      <c r="T48" s="335"/>
      <c r="U48" s="335"/>
      <c r="V48" s="333"/>
      <c r="W48" s="333"/>
      <c r="X48" s="333"/>
      <c r="Y48" s="336"/>
      <c r="Z48" s="336"/>
      <c r="AA48" s="336"/>
      <c r="AB48" s="335"/>
      <c r="AC48" s="335"/>
      <c r="AD48" s="335"/>
      <c r="AE48" s="335"/>
      <c r="AF48" s="335"/>
      <c r="AG48" s="335"/>
      <c r="AH48" s="336"/>
      <c r="AI48" s="336"/>
      <c r="AJ48" s="336"/>
      <c r="AK48" s="337"/>
      <c r="AL48" s="338"/>
      <c r="AM48" s="338"/>
      <c r="AN48" s="79"/>
      <c r="AO48" s="1"/>
      <c r="AP48" s="1"/>
      <c r="AQ48" s="423" t="s">
        <v>23</v>
      </c>
      <c r="AR48" s="488" t="s">
        <v>56</v>
      </c>
      <c r="AS48" s="59"/>
      <c r="AT48" s="24"/>
    </row>
    <row r="49" spans="1:46" ht="21.75" customHeight="1">
      <c r="A49" s="50" t="s">
        <v>57</v>
      </c>
      <c r="B49" s="489"/>
      <c r="C49" s="74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39"/>
      <c r="Q49" s="339"/>
      <c r="R49" s="340"/>
      <c r="S49" s="341"/>
      <c r="T49" s="341"/>
      <c r="U49" s="341"/>
      <c r="V49" s="339"/>
      <c r="W49" s="339"/>
      <c r="X49" s="339"/>
      <c r="Y49" s="342"/>
      <c r="Z49" s="342"/>
      <c r="AA49" s="342"/>
      <c r="AB49" s="341"/>
      <c r="AC49" s="341"/>
      <c r="AD49" s="341"/>
      <c r="AE49" s="341"/>
      <c r="AF49" s="341"/>
      <c r="AG49" s="341"/>
      <c r="AH49" s="342"/>
      <c r="AI49" s="342"/>
      <c r="AJ49" s="342"/>
      <c r="AK49" s="343"/>
      <c r="AL49" s="344"/>
      <c r="AM49" s="344"/>
      <c r="AN49" s="81"/>
      <c r="AO49" s="2"/>
      <c r="AP49" s="2"/>
      <c r="AQ49" s="52" t="s">
        <v>24</v>
      </c>
      <c r="AR49" s="489"/>
      <c r="AS49" s="59" t="s">
        <v>57</v>
      </c>
      <c r="AT49" s="24"/>
    </row>
    <row r="50" spans="1:46" ht="21.75" customHeight="1">
      <c r="A50" s="50"/>
      <c r="B50" s="488" t="s">
        <v>58</v>
      </c>
      <c r="C50" s="73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33"/>
      <c r="Q50" s="333"/>
      <c r="R50" s="334"/>
      <c r="S50" s="335"/>
      <c r="T50" s="335"/>
      <c r="U50" s="335"/>
      <c r="V50" s="333"/>
      <c r="W50" s="333"/>
      <c r="X50" s="333"/>
      <c r="Y50" s="336"/>
      <c r="Z50" s="336"/>
      <c r="AA50" s="336"/>
      <c r="AB50" s="335"/>
      <c r="AC50" s="335"/>
      <c r="AD50" s="335"/>
      <c r="AE50" s="335"/>
      <c r="AF50" s="335"/>
      <c r="AG50" s="335"/>
      <c r="AH50" s="336"/>
      <c r="AI50" s="336"/>
      <c r="AJ50" s="336"/>
      <c r="AK50" s="337"/>
      <c r="AL50" s="338"/>
      <c r="AM50" s="338"/>
      <c r="AN50" s="79"/>
      <c r="AO50" s="1"/>
      <c r="AP50" s="1"/>
      <c r="AQ50" s="48" t="s">
        <v>23</v>
      </c>
      <c r="AR50" s="488" t="s">
        <v>58</v>
      </c>
      <c r="AS50" s="57"/>
      <c r="AT50" s="24"/>
    </row>
    <row r="51" spans="1:46" ht="21.75" customHeight="1">
      <c r="A51" s="50"/>
      <c r="B51" s="489"/>
      <c r="C51" s="74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39"/>
      <c r="Q51" s="339"/>
      <c r="R51" s="340"/>
      <c r="S51" s="341"/>
      <c r="T51" s="341"/>
      <c r="U51" s="341"/>
      <c r="V51" s="339"/>
      <c r="W51" s="339"/>
      <c r="X51" s="339"/>
      <c r="Y51" s="342"/>
      <c r="Z51" s="342"/>
      <c r="AA51" s="342"/>
      <c r="AB51" s="341"/>
      <c r="AC51" s="341"/>
      <c r="AD51" s="341"/>
      <c r="AE51" s="341"/>
      <c r="AF51" s="341"/>
      <c r="AG51" s="341"/>
      <c r="AH51" s="342"/>
      <c r="AI51" s="342"/>
      <c r="AJ51" s="342"/>
      <c r="AK51" s="343"/>
      <c r="AL51" s="344"/>
      <c r="AM51" s="344"/>
      <c r="AN51" s="81"/>
      <c r="AO51" s="2"/>
      <c r="AP51" s="2"/>
      <c r="AQ51" s="422" t="s">
        <v>24</v>
      </c>
      <c r="AR51" s="489"/>
      <c r="AS51" s="59"/>
      <c r="AT51" s="24"/>
    </row>
    <row r="52" spans="1:46" ht="21.75" customHeight="1">
      <c r="A52" s="50"/>
      <c r="B52" s="488" t="s">
        <v>59</v>
      </c>
      <c r="C52" s="73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33"/>
      <c r="Q52" s="333"/>
      <c r="R52" s="334"/>
      <c r="S52" s="335"/>
      <c r="T52" s="335"/>
      <c r="U52" s="335"/>
      <c r="V52" s="333"/>
      <c r="W52" s="333"/>
      <c r="X52" s="333"/>
      <c r="Y52" s="336"/>
      <c r="Z52" s="336"/>
      <c r="AA52" s="336"/>
      <c r="AB52" s="335"/>
      <c r="AC52" s="335"/>
      <c r="AD52" s="335"/>
      <c r="AE52" s="335"/>
      <c r="AF52" s="335"/>
      <c r="AG52" s="335"/>
      <c r="AH52" s="336"/>
      <c r="AI52" s="336"/>
      <c r="AJ52" s="336"/>
      <c r="AK52" s="337"/>
      <c r="AL52" s="338"/>
      <c r="AM52" s="338"/>
      <c r="AN52" s="79"/>
      <c r="AO52" s="1"/>
      <c r="AP52" s="1"/>
      <c r="AQ52" s="423" t="s">
        <v>23</v>
      </c>
      <c r="AR52" s="488" t="s">
        <v>59</v>
      </c>
      <c r="AS52" s="59"/>
      <c r="AT52" s="24"/>
    </row>
    <row r="53" spans="1:46" ht="21.75" customHeight="1">
      <c r="A53" s="50" t="s">
        <v>27</v>
      </c>
      <c r="B53" s="489"/>
      <c r="C53" s="74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39"/>
      <c r="Q53" s="339"/>
      <c r="R53" s="340"/>
      <c r="S53" s="341"/>
      <c r="T53" s="341"/>
      <c r="U53" s="341"/>
      <c r="V53" s="339"/>
      <c r="W53" s="339"/>
      <c r="X53" s="339"/>
      <c r="Y53" s="342"/>
      <c r="Z53" s="342"/>
      <c r="AA53" s="342"/>
      <c r="AB53" s="341"/>
      <c r="AC53" s="341"/>
      <c r="AD53" s="341"/>
      <c r="AE53" s="341"/>
      <c r="AF53" s="341"/>
      <c r="AG53" s="341"/>
      <c r="AH53" s="342"/>
      <c r="AI53" s="342"/>
      <c r="AJ53" s="342"/>
      <c r="AK53" s="343"/>
      <c r="AL53" s="344"/>
      <c r="AM53" s="344"/>
      <c r="AN53" s="81"/>
      <c r="AO53" s="2"/>
      <c r="AP53" s="2"/>
      <c r="AQ53" s="52" t="s">
        <v>24</v>
      </c>
      <c r="AR53" s="489"/>
      <c r="AS53" s="59" t="s">
        <v>27</v>
      </c>
      <c r="AT53" s="24"/>
    </row>
    <row r="54" spans="1:46" ht="21.75" customHeight="1">
      <c r="A54" s="50"/>
      <c r="B54" s="488" t="s">
        <v>60</v>
      </c>
      <c r="C54" s="73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33"/>
      <c r="Q54" s="333"/>
      <c r="R54" s="334"/>
      <c r="S54" s="335"/>
      <c r="T54" s="335"/>
      <c r="U54" s="335"/>
      <c r="V54" s="333"/>
      <c r="W54" s="333"/>
      <c r="X54" s="333"/>
      <c r="Y54" s="336"/>
      <c r="Z54" s="336"/>
      <c r="AA54" s="336"/>
      <c r="AB54" s="335"/>
      <c r="AC54" s="335"/>
      <c r="AD54" s="335"/>
      <c r="AE54" s="335"/>
      <c r="AF54" s="335"/>
      <c r="AG54" s="335"/>
      <c r="AH54" s="336"/>
      <c r="AI54" s="336"/>
      <c r="AJ54" s="336"/>
      <c r="AK54" s="337"/>
      <c r="AL54" s="338"/>
      <c r="AM54" s="338"/>
      <c r="AN54" s="79"/>
      <c r="AO54" s="1"/>
      <c r="AP54" s="1"/>
      <c r="AQ54" s="48" t="s">
        <v>23</v>
      </c>
      <c r="AR54" s="488" t="s">
        <v>60</v>
      </c>
      <c r="AS54" s="49"/>
      <c r="AT54" s="24"/>
    </row>
    <row r="55" spans="1:46" ht="21.75" customHeight="1">
      <c r="A55" s="54"/>
      <c r="B55" s="489"/>
      <c r="C55" s="74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39"/>
      <c r="Q55" s="339"/>
      <c r="R55" s="340"/>
      <c r="S55" s="341"/>
      <c r="T55" s="341"/>
      <c r="U55" s="341"/>
      <c r="V55" s="339"/>
      <c r="W55" s="339"/>
      <c r="X55" s="339"/>
      <c r="Y55" s="342"/>
      <c r="Z55" s="342"/>
      <c r="AA55" s="342"/>
      <c r="AB55" s="341"/>
      <c r="AC55" s="341"/>
      <c r="AD55" s="341"/>
      <c r="AE55" s="341"/>
      <c r="AF55" s="341"/>
      <c r="AG55" s="341"/>
      <c r="AH55" s="342"/>
      <c r="AI55" s="342"/>
      <c r="AJ55" s="342"/>
      <c r="AK55" s="343"/>
      <c r="AL55" s="344"/>
      <c r="AM55" s="344"/>
      <c r="AN55" s="81"/>
      <c r="AO55" s="2"/>
      <c r="AP55" s="2"/>
      <c r="AQ55" s="427" t="s">
        <v>24</v>
      </c>
      <c r="AR55" s="489"/>
      <c r="AS55" s="56"/>
      <c r="AT55" s="24"/>
    </row>
    <row r="56" spans="1:46" ht="21.75" customHeight="1">
      <c r="A56" s="500" t="s">
        <v>111</v>
      </c>
      <c r="B56" s="501" t="s">
        <v>61</v>
      </c>
      <c r="C56" s="73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33"/>
      <c r="Q56" s="333"/>
      <c r="R56" s="334"/>
      <c r="S56" s="335"/>
      <c r="T56" s="335"/>
      <c r="U56" s="335"/>
      <c r="V56" s="333"/>
      <c r="W56" s="333"/>
      <c r="X56" s="333"/>
      <c r="Y56" s="336"/>
      <c r="Z56" s="336"/>
      <c r="AA56" s="336"/>
      <c r="AB56" s="335"/>
      <c r="AC56" s="335"/>
      <c r="AD56" s="335"/>
      <c r="AE56" s="335"/>
      <c r="AF56" s="335"/>
      <c r="AG56" s="335"/>
      <c r="AH56" s="336"/>
      <c r="AI56" s="336"/>
      <c r="AJ56" s="336"/>
      <c r="AK56" s="337"/>
      <c r="AL56" s="338"/>
      <c r="AM56" s="338"/>
      <c r="AN56" s="79"/>
      <c r="AO56" s="1"/>
      <c r="AP56" s="1"/>
      <c r="AQ56" s="428" t="s">
        <v>23</v>
      </c>
      <c r="AR56" s="494" t="s">
        <v>61</v>
      </c>
      <c r="AS56" s="495" t="s">
        <v>0</v>
      </c>
      <c r="AT56" s="24"/>
    </row>
    <row r="57" spans="1:46" ht="21.75" customHeight="1">
      <c r="A57" s="502"/>
      <c r="B57" s="503"/>
      <c r="C57" s="74" t="s">
        <v>24</v>
      </c>
      <c r="D57" s="2"/>
      <c r="E57" s="2"/>
      <c r="F57" s="2"/>
      <c r="G57" s="2"/>
      <c r="H57" s="2"/>
      <c r="I57" s="85"/>
      <c r="J57" s="81"/>
      <c r="K57" s="2"/>
      <c r="L57" s="2"/>
      <c r="M57" s="2"/>
      <c r="N57" s="2"/>
      <c r="O57" s="2"/>
      <c r="P57" s="339"/>
      <c r="Q57" s="339"/>
      <c r="R57" s="340"/>
      <c r="S57" s="341"/>
      <c r="T57" s="341"/>
      <c r="U57" s="341"/>
      <c r="V57" s="339"/>
      <c r="W57" s="339"/>
      <c r="X57" s="339"/>
      <c r="Y57" s="342"/>
      <c r="Z57" s="342"/>
      <c r="AA57" s="342"/>
      <c r="AB57" s="341"/>
      <c r="AC57" s="341"/>
      <c r="AD57" s="341"/>
      <c r="AE57" s="341"/>
      <c r="AF57" s="341"/>
      <c r="AG57" s="341"/>
      <c r="AH57" s="342"/>
      <c r="AI57" s="342"/>
      <c r="AJ57" s="342"/>
      <c r="AK57" s="343"/>
      <c r="AL57" s="344"/>
      <c r="AM57" s="344"/>
      <c r="AN57" s="5"/>
      <c r="AO57" s="2"/>
      <c r="AP57" s="2"/>
      <c r="AQ57" s="61" t="s">
        <v>24</v>
      </c>
      <c r="AR57" s="496"/>
      <c r="AS57" s="497"/>
      <c r="AT57" s="24"/>
    </row>
    <row r="58" spans="1:46" ht="21.75" customHeight="1">
      <c r="A58" s="25" t="s">
        <v>0</v>
      </c>
      <c r="C58" s="154" t="s">
        <v>23</v>
      </c>
      <c r="D58" s="5"/>
      <c r="E58" s="3"/>
      <c r="F58" s="314"/>
      <c r="G58" s="5"/>
      <c r="H58" s="3"/>
      <c r="I58" s="165"/>
      <c r="J58" s="5"/>
      <c r="K58" s="3"/>
      <c r="L58" s="3"/>
      <c r="M58" s="3"/>
      <c r="N58" s="3"/>
      <c r="O58" s="3"/>
      <c r="P58" s="345"/>
      <c r="Q58" s="345"/>
      <c r="R58" s="346"/>
      <c r="S58" s="347"/>
      <c r="T58" s="347"/>
      <c r="U58" s="348"/>
      <c r="V58" s="349"/>
      <c r="W58" s="345"/>
      <c r="X58" s="350"/>
      <c r="Y58" s="351"/>
      <c r="Z58" s="352"/>
      <c r="AA58" s="352"/>
      <c r="AB58" s="347"/>
      <c r="AC58" s="347"/>
      <c r="AD58" s="348"/>
      <c r="AE58" s="353"/>
      <c r="AF58" s="347"/>
      <c r="AG58" s="347"/>
      <c r="AH58" s="352"/>
      <c r="AI58" s="352"/>
      <c r="AJ58" s="354"/>
      <c r="AK58" s="353"/>
      <c r="AL58" s="355"/>
      <c r="AM58" s="355"/>
      <c r="AN58" s="155"/>
      <c r="AO58" s="5"/>
      <c r="AP58" s="3"/>
      <c r="AQ58" s="63" t="s">
        <v>23</v>
      </c>
      <c r="AR58" s="64"/>
      <c r="AS58" s="49" t="s">
        <v>0</v>
      </c>
      <c r="AT58" s="24"/>
    </row>
    <row r="59" spans="1:46" ht="21.75" customHeight="1">
      <c r="A59" s="504" t="s">
        <v>62</v>
      </c>
      <c r="B59" s="505"/>
      <c r="C59" s="382" t="s">
        <v>63</v>
      </c>
      <c r="D59" s="399"/>
      <c r="E59" s="409"/>
      <c r="F59" s="401"/>
      <c r="G59" s="399"/>
      <c r="H59" s="409"/>
      <c r="I59" s="401"/>
      <c r="J59" s="399"/>
      <c r="K59" s="409"/>
      <c r="L59" s="400"/>
      <c r="M59" s="400"/>
      <c r="N59" s="409"/>
      <c r="O59" s="400"/>
      <c r="P59" s="384"/>
      <c r="Q59" s="384"/>
      <c r="R59" s="402"/>
      <c r="S59" s="386"/>
      <c r="T59" s="386"/>
      <c r="U59" s="403"/>
      <c r="V59" s="383"/>
      <c r="W59" s="384"/>
      <c r="X59" s="404"/>
      <c r="Y59" s="387"/>
      <c r="Z59" s="388"/>
      <c r="AA59" s="405"/>
      <c r="AB59" s="385"/>
      <c r="AC59" s="386"/>
      <c r="AD59" s="403"/>
      <c r="AE59" s="385"/>
      <c r="AF59" s="386"/>
      <c r="AG59" s="403"/>
      <c r="AH59" s="387"/>
      <c r="AI59" s="388"/>
      <c r="AJ59" s="405"/>
      <c r="AK59" s="385"/>
      <c r="AL59" s="406"/>
      <c r="AM59" s="406"/>
      <c r="AN59" s="407"/>
      <c r="AO59" s="399"/>
      <c r="AP59" s="401"/>
      <c r="AQ59" s="408" t="s">
        <v>63</v>
      </c>
      <c r="AR59" s="498" t="s">
        <v>62</v>
      </c>
      <c r="AS59" s="499"/>
      <c r="AT59" s="24"/>
    </row>
    <row r="60" spans="1:46" ht="21.75" customHeight="1">
      <c r="A60" s="39"/>
      <c r="B60" s="40"/>
      <c r="C60" s="51" t="s">
        <v>24</v>
      </c>
      <c r="D60" s="81"/>
      <c r="E60" s="2"/>
      <c r="F60" s="83"/>
      <c r="G60" s="81"/>
      <c r="H60" s="2"/>
      <c r="I60" s="83"/>
      <c r="J60" s="81"/>
      <c r="K60" s="2"/>
      <c r="L60" s="2"/>
      <c r="M60" s="2"/>
      <c r="N60" s="2"/>
      <c r="O60" s="2"/>
      <c r="P60" s="339"/>
      <c r="Q60" s="339"/>
      <c r="R60" s="340"/>
      <c r="S60" s="341"/>
      <c r="T60" s="341"/>
      <c r="U60" s="361"/>
      <c r="V60" s="362"/>
      <c r="W60" s="339"/>
      <c r="X60" s="363"/>
      <c r="Y60" s="364"/>
      <c r="Z60" s="342"/>
      <c r="AA60" s="365"/>
      <c r="AB60" s="343"/>
      <c r="AC60" s="341"/>
      <c r="AD60" s="361"/>
      <c r="AE60" s="343"/>
      <c r="AF60" s="341"/>
      <c r="AG60" s="361"/>
      <c r="AH60" s="364"/>
      <c r="AI60" s="342"/>
      <c r="AJ60" s="365"/>
      <c r="AK60" s="343"/>
      <c r="AL60" s="344"/>
      <c r="AM60" s="344"/>
      <c r="AN60" s="157"/>
      <c r="AO60" s="81"/>
      <c r="AP60" s="83"/>
      <c r="AQ60" s="61" t="s">
        <v>24</v>
      </c>
      <c r="AR60" s="40"/>
      <c r="AS60" s="56"/>
      <c r="AT60" s="24"/>
    </row>
    <row r="61" spans="1:46" ht="21.75" customHeight="1">
      <c r="A61" s="25" t="s">
        <v>0</v>
      </c>
      <c r="C61" s="53" t="s">
        <v>23</v>
      </c>
      <c r="D61" s="79">
        <f aca="true" t="shared" si="1" ref="D61:AA61">+D6+D8+D10+D12+D14+D16+D18+D20+D22+D24+D26+D28+D30+D32+D34+D36+D38+D40+D42+D44+D46+D48+D50+D52+D54+D56+D58</f>
        <v>10</v>
      </c>
      <c r="E61" s="1">
        <f t="shared" si="1"/>
        <v>23.8659</v>
      </c>
      <c r="F61" s="82">
        <f t="shared" si="1"/>
        <v>5628.161</v>
      </c>
      <c r="G61" s="79"/>
      <c r="H61" s="1"/>
      <c r="I61" s="82"/>
      <c r="J61" s="79">
        <f t="shared" si="1"/>
        <v>9</v>
      </c>
      <c r="K61" s="1">
        <f t="shared" si="1"/>
        <v>13.0709</v>
      </c>
      <c r="L61" s="1">
        <f t="shared" si="1"/>
        <v>7653.076</v>
      </c>
      <c r="M61" s="1">
        <f t="shared" si="1"/>
        <v>35</v>
      </c>
      <c r="N61" s="1">
        <f t="shared" si="1"/>
        <v>16.3146</v>
      </c>
      <c r="O61" s="1">
        <f t="shared" si="1"/>
        <v>6181.951999999999</v>
      </c>
      <c r="P61" s="333">
        <f t="shared" si="1"/>
        <v>52</v>
      </c>
      <c r="Q61" s="333">
        <f t="shared" si="1"/>
        <v>28.1265</v>
      </c>
      <c r="R61" s="334">
        <f t="shared" si="1"/>
        <v>11879.241000000002</v>
      </c>
      <c r="S61" s="335">
        <f t="shared" si="1"/>
        <v>84</v>
      </c>
      <c r="T61" s="335">
        <f t="shared" si="1"/>
        <v>61.4127</v>
      </c>
      <c r="U61" s="356">
        <f t="shared" si="1"/>
        <v>28199.135</v>
      </c>
      <c r="V61" s="357">
        <f t="shared" si="1"/>
        <v>76</v>
      </c>
      <c r="W61" s="333">
        <f t="shared" si="1"/>
        <v>27.485099999999996</v>
      </c>
      <c r="X61" s="358">
        <f t="shared" si="1"/>
        <v>18812.982</v>
      </c>
      <c r="Y61" s="359">
        <f t="shared" si="1"/>
        <v>78</v>
      </c>
      <c r="Z61" s="336">
        <f t="shared" si="1"/>
        <v>15.8775</v>
      </c>
      <c r="AA61" s="360">
        <f t="shared" si="1"/>
        <v>23061.223</v>
      </c>
      <c r="AB61" s="337">
        <f>+AB6+AB8+AB10+AB12+AB14+AB16+AB18+AB20+AB22+AB24+AB26+AB28+AB30+AB32+AB34+AB36+AB38+AB40+AB42+AB44+AB46+AB48+AB50+AB52+AB54+AB56+AB58</f>
        <v>16</v>
      </c>
      <c r="AC61" s="335">
        <f>+AC6+AC8+AC10+AC12+AC14+AC16+AC18+AC20+AC22+AC24+AC26+AC28+AC30+AC32+AC34+AC36+AC38+AC40+AC42+AC44+AC46+AC48+AC50+AC52+AC54+AC56+AC58</f>
        <v>2.4989</v>
      </c>
      <c r="AD61" s="356">
        <f>+AD6+AD8+AD10+AD12+AD14+AD16+AD18+AD20+AD22+AD24+AD26+AD28+AD30+AD32+AD34+AD36+AD38+AD40+AD42+AD44+AD46+AD48+AD50+AD52+AD54+AD56+AD58</f>
        <v>4246.302</v>
      </c>
      <c r="AE61" s="337">
        <f aca="true" t="shared" si="2" ref="AE61:AM61">+AE6+AE8+AE10+AE12+AE14+AE16+AE18+AE20+AE22+AE24+AE26+AE28+AE30+AE32+AE34+AE36+AE38+AE40+AE42+AE44+AE46+AE48+AE50+AE52+AE54+AE56+AE58</f>
        <v>40</v>
      </c>
      <c r="AF61" s="335">
        <f t="shared" si="2"/>
        <v>14.110100000000001</v>
      </c>
      <c r="AG61" s="356">
        <f t="shared" si="2"/>
        <v>13162.830999999998</v>
      </c>
      <c r="AH61" s="359">
        <f t="shared" si="2"/>
        <v>42</v>
      </c>
      <c r="AI61" s="336">
        <f t="shared" si="2"/>
        <v>31.131</v>
      </c>
      <c r="AJ61" s="360">
        <f t="shared" si="2"/>
        <v>24429.927</v>
      </c>
      <c r="AK61" s="337">
        <f t="shared" si="2"/>
        <v>38</v>
      </c>
      <c r="AL61" s="338">
        <f t="shared" si="2"/>
        <v>29.711599999999997</v>
      </c>
      <c r="AM61" s="394">
        <f t="shared" si="2"/>
        <v>22269.173000000003</v>
      </c>
      <c r="AN61" s="156">
        <f>+D61+G61+J61+M61+P61+S61+V61+Y61+AB61+AE61+AH61+AK61</f>
        <v>480</v>
      </c>
      <c r="AO61" s="79">
        <f>+E61+H61+K61+N61+Q61+T61+W61+Z61+AC61+AF61+AI61+AL61</f>
        <v>263.60479999999995</v>
      </c>
      <c r="AP61" s="82">
        <f>+F61+I61+L61+O61+R61+U61+X61+AA61+AD61+AG61+AJ61+AM61</f>
        <v>165524.003</v>
      </c>
      <c r="AQ61" s="63" t="s">
        <v>23</v>
      </c>
      <c r="AR61" s="65"/>
      <c r="AS61" s="49" t="s">
        <v>0</v>
      </c>
      <c r="AT61" s="24"/>
    </row>
    <row r="62" spans="1:46" ht="21.75" customHeight="1">
      <c r="A62" s="492" t="s">
        <v>64</v>
      </c>
      <c r="B62" s="493" t="s">
        <v>64</v>
      </c>
      <c r="C62" s="382" t="s">
        <v>63</v>
      </c>
      <c r="D62" s="399"/>
      <c r="E62" s="400"/>
      <c r="F62" s="401"/>
      <c r="G62" s="399"/>
      <c r="H62" s="400"/>
      <c r="I62" s="401"/>
      <c r="J62" s="399"/>
      <c r="K62" s="400"/>
      <c r="L62" s="400"/>
      <c r="M62" s="400"/>
      <c r="N62" s="400"/>
      <c r="O62" s="400"/>
      <c r="P62" s="384"/>
      <c r="Q62" s="384"/>
      <c r="R62" s="402"/>
      <c r="S62" s="386"/>
      <c r="T62" s="386"/>
      <c r="U62" s="403"/>
      <c r="V62" s="383"/>
      <c r="W62" s="384"/>
      <c r="X62" s="404"/>
      <c r="Y62" s="387"/>
      <c r="Z62" s="388"/>
      <c r="AA62" s="405"/>
      <c r="AB62" s="385"/>
      <c r="AC62" s="386"/>
      <c r="AD62" s="403"/>
      <c r="AE62" s="385"/>
      <c r="AF62" s="386"/>
      <c r="AG62" s="403"/>
      <c r="AH62" s="387"/>
      <c r="AI62" s="388"/>
      <c r="AJ62" s="405"/>
      <c r="AK62" s="385"/>
      <c r="AL62" s="406"/>
      <c r="AM62" s="406"/>
      <c r="AN62" s="407"/>
      <c r="AO62" s="399"/>
      <c r="AP62" s="400"/>
      <c r="AQ62" s="392" t="s">
        <v>63</v>
      </c>
      <c r="AR62" s="490" t="s">
        <v>64</v>
      </c>
      <c r="AS62" s="491"/>
      <c r="AT62" s="24"/>
    </row>
    <row r="63" spans="1:46" ht="21.75" customHeight="1">
      <c r="A63" s="39"/>
      <c r="B63" s="40"/>
      <c r="C63" s="51" t="s">
        <v>24</v>
      </c>
      <c r="D63" s="81">
        <f aca="true" t="shared" si="3" ref="D63:AA63">+D7+D9+D11+D13+D15+D17+D19+D21+D23+D25+D27+D29+D31+D33+D35+D37+D39+D41+D43+D45+D47+D49+D51+D53+D55+D57+D60</f>
        <v>8</v>
      </c>
      <c r="E63" s="2">
        <f t="shared" si="3"/>
        <v>207.0136</v>
      </c>
      <c r="F63" s="83">
        <f t="shared" si="3"/>
        <v>98748.095</v>
      </c>
      <c r="G63" s="81">
        <f t="shared" si="3"/>
        <v>6</v>
      </c>
      <c r="H63" s="2">
        <f t="shared" si="3"/>
        <v>153.4476</v>
      </c>
      <c r="I63" s="83">
        <f t="shared" si="3"/>
        <v>96338.093</v>
      </c>
      <c r="J63" s="81">
        <f t="shared" si="3"/>
        <v>7</v>
      </c>
      <c r="K63" s="2">
        <f t="shared" si="3"/>
        <v>179.9522</v>
      </c>
      <c r="L63" s="2">
        <f t="shared" si="3"/>
        <v>135587.603</v>
      </c>
      <c r="M63" s="2">
        <f t="shared" si="3"/>
        <v>7</v>
      </c>
      <c r="N63" s="2">
        <f t="shared" si="3"/>
        <v>143.884</v>
      </c>
      <c r="O63" s="2">
        <f t="shared" si="3"/>
        <v>81939.149</v>
      </c>
      <c r="P63" s="339">
        <f t="shared" si="3"/>
        <v>9</v>
      </c>
      <c r="Q63" s="339">
        <f t="shared" si="3"/>
        <v>206.1278</v>
      </c>
      <c r="R63" s="340">
        <f t="shared" si="3"/>
        <v>74825.934</v>
      </c>
      <c r="S63" s="341">
        <f t="shared" si="3"/>
        <v>16</v>
      </c>
      <c r="T63" s="341">
        <f t="shared" si="3"/>
        <v>235.4966</v>
      </c>
      <c r="U63" s="361">
        <f t="shared" si="3"/>
        <v>77658.076</v>
      </c>
      <c r="V63" s="362">
        <f t="shared" si="3"/>
        <v>7</v>
      </c>
      <c r="W63" s="339">
        <f t="shared" si="3"/>
        <v>184.79420000000002</v>
      </c>
      <c r="X63" s="363">
        <f t="shared" si="3"/>
        <v>91597.716</v>
      </c>
      <c r="Y63" s="364">
        <f t="shared" si="3"/>
        <v>18</v>
      </c>
      <c r="Z63" s="342">
        <f t="shared" si="3"/>
        <v>264.0962</v>
      </c>
      <c r="AA63" s="365">
        <f t="shared" si="3"/>
        <v>166839.179</v>
      </c>
      <c r="AB63" s="343">
        <f>+AB7+AB9+AB11+AB13+AB15+AB17+AB19+AB21+AB23+AB25+AB27+AB29+AB31+AB33+AB35+AB37+AB39+AB41+AB43+AB45+AB47+AB49+AB51+AB53+AB55+AB57+AB60</f>
        <v>36</v>
      </c>
      <c r="AC63" s="341">
        <f>+AC7+AC9+AC11+AC13+AC15+AC17+AC19+AC21+AC23+AC25+AC27+AC29+AC31+AC33+AC35+AC37+AC39+AC41+AC43+AC45+AC47+AC49+AC51+AC53+AC55+AC57+AC60</f>
        <v>248.0924</v>
      </c>
      <c r="AD63" s="361">
        <f>+AD7+AD9+AD11+AD13+AD15+AD17+AD19+AD21+AD23+AD25+AD27+AD29+AD31+AD33+AD35+AD37+AD39+AD41+AD43+AD45+AD47+AD49+AD51+AD53+AD55+AD57+AD60</f>
        <v>222877.344</v>
      </c>
      <c r="AE63" s="343">
        <f aca="true" t="shared" si="4" ref="AE63:AM63">+AE7+AE9+AE11+AE13+AE15+AE17+AE19+AE21+AE23+AE25+AE27+AE29+AE31+AE33+AE35+AE37+AE39+AE41+AE43+AE45+AE47+AE49+AE51+AE53+AE55+AE57+AE60</f>
        <v>34</v>
      </c>
      <c r="AF63" s="341">
        <f t="shared" si="4"/>
        <v>277.4546</v>
      </c>
      <c r="AG63" s="341">
        <f t="shared" si="4"/>
        <v>324374.609</v>
      </c>
      <c r="AH63" s="342">
        <f t="shared" si="4"/>
        <v>32</v>
      </c>
      <c r="AI63" s="342">
        <f t="shared" si="4"/>
        <v>349.8766</v>
      </c>
      <c r="AJ63" s="365">
        <f t="shared" si="4"/>
        <v>342640.468</v>
      </c>
      <c r="AK63" s="343">
        <f t="shared" si="4"/>
        <v>23</v>
      </c>
      <c r="AL63" s="344">
        <f t="shared" si="4"/>
        <v>318.7596</v>
      </c>
      <c r="AM63" s="344">
        <f t="shared" si="4"/>
        <v>238625.81</v>
      </c>
      <c r="AN63" s="159">
        <f>+D63+G63+J63+M63+P63+S63+V63+Y63+AB63+AE63+AH63+AK63</f>
        <v>203</v>
      </c>
      <c r="AO63" s="81">
        <f>+E63+H63+K63+N63+Q63+T63+W63+Z63+AC63+AF63+AI63+AL63</f>
        <v>2768.9954</v>
      </c>
      <c r="AP63" s="2">
        <f>+F63+I63+L63+O63+R63+U63+X63+AA63+AD63+AG63+AJ63+AM63</f>
        <v>1952052.076</v>
      </c>
      <c r="AQ63" s="429" t="s">
        <v>24</v>
      </c>
      <c r="AR63" s="40"/>
      <c r="AS63" s="56"/>
      <c r="AT63" s="24"/>
    </row>
    <row r="64" spans="1:46" ht="21.75" customHeight="1">
      <c r="A64" s="50" t="s">
        <v>65</v>
      </c>
      <c r="B64" s="488" t="s">
        <v>66</v>
      </c>
      <c r="C64" s="53" t="s">
        <v>23</v>
      </c>
      <c r="D64" s="1">
        <v>163</v>
      </c>
      <c r="E64" s="1">
        <v>165.81436</v>
      </c>
      <c r="F64" s="82">
        <v>69506.477</v>
      </c>
      <c r="G64" s="79">
        <v>164</v>
      </c>
      <c r="H64" s="1">
        <v>57.2188</v>
      </c>
      <c r="I64" s="1">
        <v>44193.029</v>
      </c>
      <c r="J64" s="1">
        <v>213</v>
      </c>
      <c r="K64" s="1">
        <v>28.4358</v>
      </c>
      <c r="L64" s="1">
        <v>36483.803</v>
      </c>
      <c r="M64" s="1">
        <v>215</v>
      </c>
      <c r="N64" s="1">
        <v>516.4456</v>
      </c>
      <c r="O64" s="1">
        <v>255263.028</v>
      </c>
      <c r="P64" s="333">
        <v>272</v>
      </c>
      <c r="Q64" s="333">
        <v>137.2273</v>
      </c>
      <c r="R64" s="334">
        <v>92817.316</v>
      </c>
      <c r="S64" s="335">
        <v>262</v>
      </c>
      <c r="T64" s="335">
        <v>557.4511</v>
      </c>
      <c r="U64" s="335">
        <v>224095.881</v>
      </c>
      <c r="V64" s="333">
        <v>303</v>
      </c>
      <c r="W64" s="333">
        <v>343.13695</v>
      </c>
      <c r="X64" s="333">
        <v>155177.785</v>
      </c>
      <c r="Y64" s="336">
        <v>254</v>
      </c>
      <c r="Z64" s="336">
        <v>472.0427</v>
      </c>
      <c r="AA64" s="360">
        <v>242695.932</v>
      </c>
      <c r="AB64" s="337">
        <v>288</v>
      </c>
      <c r="AC64" s="335">
        <v>1649.8427</v>
      </c>
      <c r="AD64" s="335">
        <v>353897.886</v>
      </c>
      <c r="AE64" s="335">
        <v>234</v>
      </c>
      <c r="AF64" s="335">
        <v>290.0864</v>
      </c>
      <c r="AG64" s="335">
        <v>86279.959</v>
      </c>
      <c r="AH64" s="336">
        <v>247</v>
      </c>
      <c r="AI64" s="336">
        <v>608.1687</v>
      </c>
      <c r="AJ64" s="336">
        <v>189308.16</v>
      </c>
      <c r="AK64" s="337">
        <v>304</v>
      </c>
      <c r="AL64" s="338">
        <v>634.25863</v>
      </c>
      <c r="AM64" s="338">
        <v>247870.368</v>
      </c>
      <c r="AN64" s="160">
        <f>+D64+G64+J64+M64+P64+S64+V64+Y64+AB64+AE64+AH64+AK64</f>
        <v>2919</v>
      </c>
      <c r="AO64" s="132">
        <f aca="true" t="shared" si="5" ref="AO64:AO71">+E64+H64+K64+N64+Q64+T64+W64+Z64+AC64+AF64+AI64+AL64</f>
        <v>5460.129040000001</v>
      </c>
      <c r="AP64" s="1">
        <f aca="true" t="shared" si="6" ref="AP64:AP71">+F64+I64+L64+O64+R64+U64+X64+AA64+AD64+AG64+AJ64+AM64</f>
        <v>1997589.6239999998</v>
      </c>
      <c r="AQ64" s="432" t="s">
        <v>23</v>
      </c>
      <c r="AR64" s="501" t="s">
        <v>66</v>
      </c>
      <c r="AS64" s="66" t="s">
        <v>65</v>
      </c>
      <c r="AT64" s="24"/>
    </row>
    <row r="65" spans="1:46" ht="21.75" customHeight="1">
      <c r="A65" s="50"/>
      <c r="B65" s="489"/>
      <c r="C65" s="74" t="s">
        <v>24</v>
      </c>
      <c r="D65" s="2">
        <v>42</v>
      </c>
      <c r="E65" s="2">
        <v>4.4691</v>
      </c>
      <c r="F65" s="83">
        <v>8268.293</v>
      </c>
      <c r="G65" s="81">
        <v>48</v>
      </c>
      <c r="H65" s="2">
        <v>4.0679</v>
      </c>
      <c r="I65" s="2">
        <v>7314.475</v>
      </c>
      <c r="J65" s="2">
        <v>67</v>
      </c>
      <c r="K65" s="2">
        <v>6.088</v>
      </c>
      <c r="L65" s="2">
        <v>10349.549</v>
      </c>
      <c r="M65" s="2">
        <v>68</v>
      </c>
      <c r="N65" s="2">
        <v>615.4205</v>
      </c>
      <c r="O65" s="2">
        <v>231742.775</v>
      </c>
      <c r="P65" s="339">
        <v>58</v>
      </c>
      <c r="Q65" s="339">
        <v>546.7746</v>
      </c>
      <c r="R65" s="340">
        <v>247045.028</v>
      </c>
      <c r="S65" s="341">
        <v>70</v>
      </c>
      <c r="T65" s="341">
        <v>908.0904</v>
      </c>
      <c r="U65" s="341">
        <v>358671.908</v>
      </c>
      <c r="V65" s="339">
        <v>49</v>
      </c>
      <c r="W65" s="339">
        <v>5.8382</v>
      </c>
      <c r="X65" s="339">
        <v>13262.044</v>
      </c>
      <c r="Y65" s="342">
        <v>57</v>
      </c>
      <c r="Z65" s="342">
        <v>9.8029</v>
      </c>
      <c r="AA65" s="342">
        <v>23605.108</v>
      </c>
      <c r="AB65" s="341">
        <v>85</v>
      </c>
      <c r="AC65" s="341">
        <v>1157.3773</v>
      </c>
      <c r="AD65" s="341">
        <v>332536.614</v>
      </c>
      <c r="AE65" s="341">
        <v>62</v>
      </c>
      <c r="AF65" s="341">
        <v>520.5495</v>
      </c>
      <c r="AG65" s="341">
        <v>189811.794</v>
      </c>
      <c r="AH65" s="342">
        <v>43</v>
      </c>
      <c r="AI65" s="342">
        <v>2.2132</v>
      </c>
      <c r="AJ65" s="342">
        <v>3326.098</v>
      </c>
      <c r="AK65" s="343">
        <v>96</v>
      </c>
      <c r="AL65" s="344">
        <v>1071.4602</v>
      </c>
      <c r="AM65" s="344">
        <v>362487.934</v>
      </c>
      <c r="AN65" s="157">
        <f>+D65+G65+J65+M65+P65+S65+V65+Y65+AB65+AE65+AH65+AK65</f>
        <v>745</v>
      </c>
      <c r="AO65" s="81">
        <f t="shared" si="5"/>
        <v>4852.151800000001</v>
      </c>
      <c r="AP65" s="2">
        <f t="shared" si="6"/>
        <v>1788421.62</v>
      </c>
      <c r="AQ65" s="52" t="s">
        <v>24</v>
      </c>
      <c r="AR65" s="489"/>
      <c r="AS65" s="49"/>
      <c r="AT65" s="24"/>
    </row>
    <row r="66" spans="1:46" ht="21.75" customHeight="1">
      <c r="A66" s="50" t="s">
        <v>67</v>
      </c>
      <c r="B66" s="488" t="s">
        <v>68</v>
      </c>
      <c r="C66" s="73" t="s">
        <v>23</v>
      </c>
      <c r="D66" s="366"/>
      <c r="E66" s="366"/>
      <c r="F66" s="367"/>
      <c r="G66" s="368"/>
      <c r="H66" s="366"/>
      <c r="I66" s="366"/>
      <c r="J66" s="366"/>
      <c r="K66" s="366"/>
      <c r="L66" s="366"/>
      <c r="M66" s="366"/>
      <c r="N66" s="366"/>
      <c r="O66" s="369"/>
      <c r="P66" s="333"/>
      <c r="Q66" s="333"/>
      <c r="R66" s="334"/>
      <c r="S66" s="335"/>
      <c r="T66" s="335"/>
      <c r="U66" s="335"/>
      <c r="V66" s="333"/>
      <c r="W66" s="333"/>
      <c r="X66" s="333"/>
      <c r="Y66" s="336"/>
      <c r="Z66" s="336"/>
      <c r="AA66" s="336"/>
      <c r="AB66" s="335"/>
      <c r="AC66" s="335"/>
      <c r="AD66" s="335"/>
      <c r="AE66" s="335"/>
      <c r="AF66" s="335"/>
      <c r="AG66" s="335"/>
      <c r="AH66" s="336"/>
      <c r="AI66" s="336"/>
      <c r="AJ66" s="336"/>
      <c r="AK66" s="337"/>
      <c r="AL66" s="338"/>
      <c r="AM66" s="338"/>
      <c r="AN66" s="156"/>
      <c r="AO66" s="79"/>
      <c r="AP66" s="1"/>
      <c r="AQ66" s="48" t="s">
        <v>23</v>
      </c>
      <c r="AR66" s="488" t="s">
        <v>68</v>
      </c>
      <c r="AS66" s="49" t="s">
        <v>67</v>
      </c>
      <c r="AT66" s="24"/>
    </row>
    <row r="67" spans="1:46" ht="21.75" customHeight="1">
      <c r="A67" s="54" t="s">
        <v>49</v>
      </c>
      <c r="B67" s="489"/>
      <c r="C67" s="74" t="s">
        <v>24</v>
      </c>
      <c r="D67" s="370"/>
      <c r="E67" s="370"/>
      <c r="F67" s="371"/>
      <c r="G67" s="372"/>
      <c r="H67" s="370"/>
      <c r="I67" s="370"/>
      <c r="J67" s="370"/>
      <c r="K67" s="370"/>
      <c r="L67" s="370"/>
      <c r="M67" s="370"/>
      <c r="N67" s="370"/>
      <c r="O67" s="373"/>
      <c r="P67" s="339"/>
      <c r="Q67" s="339"/>
      <c r="R67" s="339"/>
      <c r="S67" s="341"/>
      <c r="T67" s="341"/>
      <c r="U67" s="341"/>
      <c r="V67" s="339"/>
      <c r="W67" s="339"/>
      <c r="X67" s="339"/>
      <c r="Y67" s="342"/>
      <c r="Z67" s="342"/>
      <c r="AA67" s="342"/>
      <c r="AB67" s="341"/>
      <c r="AC67" s="341"/>
      <c r="AD67" s="341"/>
      <c r="AE67" s="341"/>
      <c r="AF67" s="341"/>
      <c r="AG67" s="341"/>
      <c r="AH67" s="342"/>
      <c r="AI67" s="342"/>
      <c r="AJ67" s="342"/>
      <c r="AK67" s="343"/>
      <c r="AL67" s="344"/>
      <c r="AM67" s="344"/>
      <c r="AN67" s="157"/>
      <c r="AO67" s="81"/>
      <c r="AP67" s="2"/>
      <c r="AQ67" s="427" t="s">
        <v>24</v>
      </c>
      <c r="AR67" s="489"/>
      <c r="AS67" s="56" t="s">
        <v>49</v>
      </c>
      <c r="AT67" s="24"/>
    </row>
    <row r="68" spans="1:46" s="90" customFormat="1" ht="21.75" customHeight="1">
      <c r="A68" s="507" t="s">
        <v>112</v>
      </c>
      <c r="B68" s="508"/>
      <c r="C68" s="87" t="s">
        <v>23</v>
      </c>
      <c r="D68" s="170">
        <f aca="true" t="shared" si="7" ref="D68:U68">+D61+D64+D66</f>
        <v>173</v>
      </c>
      <c r="E68" s="171">
        <f t="shared" si="7"/>
        <v>189.68026</v>
      </c>
      <c r="F68" s="172">
        <f t="shared" si="7"/>
        <v>75134.638</v>
      </c>
      <c r="G68" s="170">
        <f t="shared" si="7"/>
        <v>164</v>
      </c>
      <c r="H68" s="171">
        <f t="shared" si="7"/>
        <v>57.2188</v>
      </c>
      <c r="I68" s="172">
        <f t="shared" si="7"/>
        <v>44193.029</v>
      </c>
      <c r="J68" s="170">
        <f t="shared" si="7"/>
        <v>222</v>
      </c>
      <c r="K68" s="171">
        <f t="shared" si="7"/>
        <v>41.5067</v>
      </c>
      <c r="L68" s="172">
        <f t="shared" si="7"/>
        <v>44136.879</v>
      </c>
      <c r="M68" s="132">
        <f t="shared" si="7"/>
        <v>250</v>
      </c>
      <c r="N68" s="9">
        <f t="shared" si="7"/>
        <v>532.7602</v>
      </c>
      <c r="O68" s="173">
        <f t="shared" si="7"/>
        <v>261444.97999999998</v>
      </c>
      <c r="P68" s="132">
        <f t="shared" si="7"/>
        <v>324</v>
      </c>
      <c r="Q68" s="9">
        <f t="shared" si="7"/>
        <v>165.3538</v>
      </c>
      <c r="R68" s="88">
        <f t="shared" si="7"/>
        <v>104696.557</v>
      </c>
      <c r="S68" s="9">
        <f t="shared" si="7"/>
        <v>346</v>
      </c>
      <c r="T68" s="9">
        <f t="shared" si="7"/>
        <v>618.8638</v>
      </c>
      <c r="U68" s="173">
        <f t="shared" si="7"/>
        <v>252295.016</v>
      </c>
      <c r="V68" s="132">
        <f aca="true" t="shared" si="8" ref="V68:AN68">+V61+V64+V66</f>
        <v>379</v>
      </c>
      <c r="W68" s="9">
        <f t="shared" si="8"/>
        <v>370.62205</v>
      </c>
      <c r="X68" s="173">
        <f t="shared" si="8"/>
        <v>173990.767</v>
      </c>
      <c r="Y68" s="132">
        <f t="shared" si="8"/>
        <v>332</v>
      </c>
      <c r="Z68" s="9">
        <f t="shared" si="8"/>
        <v>487.9202</v>
      </c>
      <c r="AA68" s="9">
        <f t="shared" si="8"/>
        <v>265757.155</v>
      </c>
      <c r="AB68" s="160">
        <f t="shared" si="8"/>
        <v>304</v>
      </c>
      <c r="AC68" s="132">
        <f t="shared" si="8"/>
        <v>1652.3416</v>
      </c>
      <c r="AD68" s="173">
        <f t="shared" si="8"/>
        <v>358144.188</v>
      </c>
      <c r="AE68" s="132">
        <f t="shared" si="8"/>
        <v>274</v>
      </c>
      <c r="AF68" s="9">
        <f t="shared" si="8"/>
        <v>304.1965</v>
      </c>
      <c r="AG68" s="173">
        <f t="shared" si="8"/>
        <v>99442.79000000001</v>
      </c>
      <c r="AH68" s="132">
        <f t="shared" si="8"/>
        <v>289</v>
      </c>
      <c r="AI68" s="9">
        <f t="shared" si="8"/>
        <v>639.2996999999999</v>
      </c>
      <c r="AJ68" s="173">
        <f t="shared" si="8"/>
        <v>213738.087</v>
      </c>
      <c r="AK68" s="132">
        <f t="shared" si="8"/>
        <v>342</v>
      </c>
      <c r="AL68" s="328">
        <f t="shared" si="8"/>
        <v>663.97023</v>
      </c>
      <c r="AM68" s="328">
        <f t="shared" si="8"/>
        <v>270139.54099999997</v>
      </c>
      <c r="AN68" s="168">
        <f t="shared" si="8"/>
        <v>3399</v>
      </c>
      <c r="AO68" s="132">
        <f t="shared" si="5"/>
        <v>5723.733839999999</v>
      </c>
      <c r="AP68" s="9">
        <f t="shared" si="6"/>
        <v>2163113.6270000003</v>
      </c>
      <c r="AQ68" s="431" t="s">
        <v>23</v>
      </c>
      <c r="AR68" s="514" t="s">
        <v>76</v>
      </c>
      <c r="AS68" s="515"/>
      <c r="AT68" s="89"/>
    </row>
    <row r="69" spans="1:46" s="90" customFormat="1" ht="21.75" customHeight="1">
      <c r="A69" s="509"/>
      <c r="B69" s="510"/>
      <c r="C69" s="276" t="s">
        <v>24</v>
      </c>
      <c r="D69" s="176">
        <f aca="true" t="shared" si="9" ref="D69:U69">+D63+D65+D67</f>
        <v>50</v>
      </c>
      <c r="E69" s="177">
        <f t="shared" si="9"/>
        <v>211.4827</v>
      </c>
      <c r="F69" s="315">
        <f t="shared" si="9"/>
        <v>107016.388</v>
      </c>
      <c r="G69" s="176">
        <f t="shared" si="9"/>
        <v>54</v>
      </c>
      <c r="H69" s="177">
        <f t="shared" si="9"/>
        <v>157.5155</v>
      </c>
      <c r="I69" s="177">
        <f t="shared" si="9"/>
        <v>103652.568</v>
      </c>
      <c r="J69" s="176">
        <f t="shared" si="9"/>
        <v>74</v>
      </c>
      <c r="K69" s="177">
        <f t="shared" si="9"/>
        <v>186.0402</v>
      </c>
      <c r="L69" s="177">
        <f t="shared" si="9"/>
        <v>145937.152</v>
      </c>
      <c r="M69" s="8">
        <f t="shared" si="9"/>
        <v>75</v>
      </c>
      <c r="N69" s="8">
        <f t="shared" si="9"/>
        <v>759.3045</v>
      </c>
      <c r="O69" s="8">
        <f t="shared" si="9"/>
        <v>313681.924</v>
      </c>
      <c r="P69" s="8">
        <f t="shared" si="9"/>
        <v>67</v>
      </c>
      <c r="Q69" s="8">
        <f t="shared" si="9"/>
        <v>752.9024</v>
      </c>
      <c r="R69" s="178">
        <f t="shared" si="9"/>
        <v>321870.962</v>
      </c>
      <c r="S69" s="8">
        <f t="shared" si="9"/>
        <v>86</v>
      </c>
      <c r="T69" s="8">
        <f t="shared" si="9"/>
        <v>1143.587</v>
      </c>
      <c r="U69" s="178">
        <f t="shared" si="9"/>
        <v>436329.984</v>
      </c>
      <c r="V69" s="8">
        <f aca="true" t="shared" si="10" ref="V69:AG69">+V63+V65+V67</f>
        <v>56</v>
      </c>
      <c r="W69" s="8">
        <f t="shared" si="10"/>
        <v>190.63240000000002</v>
      </c>
      <c r="X69" s="178">
        <f t="shared" si="10"/>
        <v>104859.76</v>
      </c>
      <c r="Y69" s="8">
        <f t="shared" si="10"/>
        <v>75</v>
      </c>
      <c r="Z69" s="8">
        <f t="shared" si="10"/>
        <v>273.89910000000003</v>
      </c>
      <c r="AA69" s="8">
        <f t="shared" si="10"/>
        <v>190444.287</v>
      </c>
      <c r="AB69" s="168">
        <f t="shared" si="10"/>
        <v>121</v>
      </c>
      <c r="AC69" s="131">
        <f t="shared" si="10"/>
        <v>1405.4697</v>
      </c>
      <c r="AD69" s="8">
        <f t="shared" si="10"/>
        <v>555413.958</v>
      </c>
      <c r="AE69" s="8">
        <f t="shared" si="10"/>
        <v>96</v>
      </c>
      <c r="AF69" s="8">
        <f t="shared" si="10"/>
        <v>798.0041</v>
      </c>
      <c r="AG69" s="175">
        <f t="shared" si="10"/>
        <v>514186.403</v>
      </c>
      <c r="AH69" s="8">
        <f aca="true" t="shared" si="11" ref="AH69:AN69">+AH63+AH65+AH67</f>
        <v>75</v>
      </c>
      <c r="AI69" s="8">
        <f t="shared" si="11"/>
        <v>352.08979999999997</v>
      </c>
      <c r="AJ69" s="175">
        <f t="shared" si="11"/>
        <v>345966.566</v>
      </c>
      <c r="AK69" s="8">
        <f t="shared" si="11"/>
        <v>119</v>
      </c>
      <c r="AL69" s="329">
        <f t="shared" si="11"/>
        <v>1390.2197999999999</v>
      </c>
      <c r="AM69" s="330">
        <f t="shared" si="11"/>
        <v>601113.744</v>
      </c>
      <c r="AN69" s="131">
        <f t="shared" si="11"/>
        <v>948</v>
      </c>
      <c r="AO69" s="8">
        <f t="shared" si="5"/>
        <v>7621.1472</v>
      </c>
      <c r="AP69" s="8">
        <f t="shared" si="6"/>
        <v>3740473.696</v>
      </c>
      <c r="AQ69" s="179" t="s">
        <v>24</v>
      </c>
      <c r="AR69" s="516"/>
      <c r="AS69" s="517"/>
      <c r="AT69" s="89"/>
    </row>
    <row r="70" spans="1:46" s="90" customFormat="1" ht="21.75" customHeight="1" thickBot="1">
      <c r="A70" s="521" t="s">
        <v>113</v>
      </c>
      <c r="B70" s="522" t="s">
        <v>69</v>
      </c>
      <c r="C70" s="277"/>
      <c r="D70" s="181"/>
      <c r="E70" s="11"/>
      <c r="F70" s="180"/>
      <c r="G70" s="181"/>
      <c r="H70" s="11"/>
      <c r="I70" s="11"/>
      <c r="J70" s="181"/>
      <c r="K70" s="11"/>
      <c r="L70" s="11"/>
      <c r="M70" s="11"/>
      <c r="N70" s="11"/>
      <c r="O70" s="11"/>
      <c r="P70" s="11"/>
      <c r="Q70" s="11"/>
      <c r="R70" s="12"/>
      <c r="S70" s="11"/>
      <c r="T70" s="11"/>
      <c r="U70" s="12"/>
      <c r="V70" s="11"/>
      <c r="W70" s="11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331"/>
      <c r="AM70" s="331"/>
      <c r="AN70" s="11"/>
      <c r="AO70" s="11"/>
      <c r="AP70" s="11"/>
      <c r="AQ70" s="518" t="s">
        <v>113</v>
      </c>
      <c r="AR70" s="519" t="s">
        <v>69</v>
      </c>
      <c r="AS70" s="520"/>
      <c r="AT70" s="89"/>
    </row>
    <row r="71" spans="1:46" s="90" customFormat="1" ht="21.75" customHeight="1" thickBot="1">
      <c r="A71" s="523" t="s">
        <v>114</v>
      </c>
      <c r="B71" s="524" t="s">
        <v>70</v>
      </c>
      <c r="C71" s="277"/>
      <c r="D71" s="11">
        <f>D68+D69</f>
        <v>223</v>
      </c>
      <c r="E71" s="11">
        <f>E68+E69</f>
        <v>401.16296</v>
      </c>
      <c r="F71" s="180">
        <f>F68+F69</f>
        <v>182151.026</v>
      </c>
      <c r="G71" s="181">
        <f aca="true" t="shared" si="12" ref="G71:AM71">G68+G69</f>
        <v>218</v>
      </c>
      <c r="H71" s="11">
        <f t="shared" si="12"/>
        <v>214.73430000000002</v>
      </c>
      <c r="I71" s="11">
        <f t="shared" si="12"/>
        <v>147845.597</v>
      </c>
      <c r="J71" s="11">
        <f t="shared" si="12"/>
        <v>296</v>
      </c>
      <c r="K71" s="11">
        <f t="shared" si="12"/>
        <v>227.5469</v>
      </c>
      <c r="L71" s="11">
        <f t="shared" si="12"/>
        <v>190074.03100000002</v>
      </c>
      <c r="M71" s="11">
        <f t="shared" si="12"/>
        <v>325</v>
      </c>
      <c r="N71" s="11">
        <f t="shared" si="12"/>
        <v>1292.0647</v>
      </c>
      <c r="O71" s="11">
        <f t="shared" si="12"/>
        <v>575126.904</v>
      </c>
      <c r="P71" s="16">
        <f aca="true" t="shared" si="13" ref="P71:U71">P68+P69+P70</f>
        <v>391</v>
      </c>
      <c r="Q71" s="16">
        <f t="shared" si="13"/>
        <v>918.2561999999999</v>
      </c>
      <c r="R71" s="182">
        <f t="shared" si="13"/>
        <v>426567.519</v>
      </c>
      <c r="S71" s="16">
        <f t="shared" si="13"/>
        <v>432</v>
      </c>
      <c r="T71" s="16">
        <f t="shared" si="13"/>
        <v>1762.4508</v>
      </c>
      <c r="U71" s="12">
        <f t="shared" si="13"/>
        <v>688625</v>
      </c>
      <c r="V71" s="11">
        <f>V68+V69+V70</f>
        <v>435</v>
      </c>
      <c r="W71" s="11">
        <f>W68+W69+W70</f>
        <v>561.25445</v>
      </c>
      <c r="X71" s="12">
        <f>X68+X69+X70</f>
        <v>278850.527</v>
      </c>
      <c r="Y71" s="11">
        <f t="shared" si="12"/>
        <v>407</v>
      </c>
      <c r="Z71" s="11">
        <f t="shared" si="12"/>
        <v>761.8193000000001</v>
      </c>
      <c r="AA71" s="11">
        <f t="shared" si="12"/>
        <v>456201.44200000004</v>
      </c>
      <c r="AB71" s="11">
        <f t="shared" si="12"/>
        <v>425</v>
      </c>
      <c r="AC71" s="11">
        <f t="shared" si="12"/>
        <v>3057.8113000000003</v>
      </c>
      <c r="AD71" s="11">
        <f t="shared" si="12"/>
        <v>913558.146</v>
      </c>
      <c r="AE71" s="11">
        <f t="shared" si="12"/>
        <v>370</v>
      </c>
      <c r="AF71" s="11">
        <f>AF68+AF69</f>
        <v>1102.2006000000001</v>
      </c>
      <c r="AG71" s="11">
        <f t="shared" si="12"/>
        <v>613629.193</v>
      </c>
      <c r="AH71" s="182">
        <f>AH68+AH69</f>
        <v>364</v>
      </c>
      <c r="AI71" s="182">
        <f>AI68+AI69</f>
        <v>991.3894999999999</v>
      </c>
      <c r="AJ71" s="182">
        <f>AJ68+AJ69</f>
        <v>559704.6529999999</v>
      </c>
      <c r="AK71" s="11">
        <f t="shared" si="12"/>
        <v>461</v>
      </c>
      <c r="AL71" s="331">
        <f t="shared" si="12"/>
        <v>2054.1900299999998</v>
      </c>
      <c r="AM71" s="331">
        <f t="shared" si="12"/>
        <v>871253.2849999999</v>
      </c>
      <c r="AN71" s="11">
        <f>+D71+G71+J71+M71+P71+S71+V71+Y71+AB71+AE71+AH71+AK71</f>
        <v>4347</v>
      </c>
      <c r="AO71" s="11">
        <f t="shared" si="5"/>
        <v>13344.88104</v>
      </c>
      <c r="AP71" s="11">
        <f t="shared" si="6"/>
        <v>5903587.323</v>
      </c>
      <c r="AQ71" s="511" t="s">
        <v>114</v>
      </c>
      <c r="AR71" s="512" t="s">
        <v>70</v>
      </c>
      <c r="AS71" s="513" t="s">
        <v>0</v>
      </c>
      <c r="AT71" s="89"/>
    </row>
    <row r="72" spans="15:44" ht="21.75" customHeight="1">
      <c r="O72" s="118"/>
      <c r="P72" s="374"/>
      <c r="Q72" s="374"/>
      <c r="R72" s="375"/>
      <c r="S72" s="376"/>
      <c r="T72" s="376"/>
      <c r="U72" s="377"/>
      <c r="V72" s="17"/>
      <c r="W72" s="17"/>
      <c r="X72" s="67" t="s">
        <v>87</v>
      </c>
      <c r="AH72" s="378"/>
      <c r="AI72" s="378"/>
      <c r="AJ72" s="379"/>
      <c r="AN72" s="68"/>
      <c r="AR72" s="76" t="s">
        <v>87</v>
      </c>
    </row>
    <row r="73" spans="13:36" ht="21.75" customHeight="1">
      <c r="M73" s="5"/>
      <c r="O73" s="5"/>
      <c r="P73" s="375"/>
      <c r="Q73" s="375"/>
      <c r="R73" s="375"/>
      <c r="S73" s="380"/>
      <c r="T73" s="380"/>
      <c r="U73" s="380"/>
      <c r="V73" s="32"/>
      <c r="AG73" s="5"/>
      <c r="AH73" s="378"/>
      <c r="AI73" s="378"/>
      <c r="AJ73" s="379"/>
    </row>
    <row r="74" spans="13:38" ht="21.75" customHeight="1">
      <c r="M74" s="5"/>
      <c r="O74" s="5"/>
      <c r="P74" s="375"/>
      <c r="Q74" s="375"/>
      <c r="R74" s="375"/>
      <c r="S74" s="32"/>
      <c r="T74" s="32"/>
      <c r="AG74" s="5"/>
      <c r="AH74" s="5"/>
      <c r="AI74" s="5"/>
      <c r="AJ74" s="5"/>
      <c r="AK74" s="5"/>
      <c r="AL74" s="332"/>
    </row>
    <row r="75" spans="13:38" ht="18.75">
      <c r="M75" s="5"/>
      <c r="O75" s="5"/>
      <c r="P75" s="375"/>
      <c r="Q75" s="375"/>
      <c r="R75" s="375"/>
      <c r="S75" s="32"/>
      <c r="AG75" s="5"/>
      <c r="AH75" s="5"/>
      <c r="AI75" s="5"/>
      <c r="AJ75" s="5"/>
      <c r="AK75" s="5"/>
      <c r="AL75" s="332"/>
    </row>
    <row r="76" spans="13:36" ht="18.75">
      <c r="M76" s="5"/>
      <c r="P76" s="375"/>
      <c r="Q76" s="375"/>
      <c r="R76" s="375"/>
      <c r="S76" s="32"/>
      <c r="AG76" s="5"/>
      <c r="AH76" s="5"/>
      <c r="AJ76" s="5"/>
    </row>
    <row r="77" spans="13:42" ht="18.75">
      <c r="M77" s="5"/>
      <c r="P77" s="375"/>
      <c r="Q77" s="375"/>
      <c r="R77" s="375"/>
      <c r="S77" s="32"/>
      <c r="AG77" s="5"/>
      <c r="AH77" s="5"/>
      <c r="AJ77" s="5"/>
      <c r="AN77" s="17">
        <v>4239</v>
      </c>
      <c r="AO77" s="17">
        <v>16445.73139</v>
      </c>
      <c r="AP77" s="17">
        <v>6313809.207</v>
      </c>
    </row>
    <row r="78" spans="13:36" ht="18.75">
      <c r="M78" s="5"/>
      <c r="P78" s="375"/>
      <c r="Q78" s="375"/>
      <c r="R78" s="375"/>
      <c r="S78" s="32"/>
      <c r="AH78" s="5"/>
      <c r="AJ78" s="5"/>
    </row>
    <row r="79" spans="13:19" ht="18.75">
      <c r="M79" s="5"/>
      <c r="P79" s="375"/>
      <c r="Q79" s="375"/>
      <c r="R79" s="375"/>
      <c r="S79" s="32"/>
    </row>
    <row r="80" spans="13:19" ht="18.75">
      <c r="M80" s="5"/>
      <c r="P80" s="375"/>
      <c r="Q80" s="375"/>
      <c r="R80" s="375"/>
      <c r="S80" s="32"/>
    </row>
    <row r="81" spans="13:19" ht="18.75">
      <c r="M81" s="5"/>
      <c r="P81" s="375"/>
      <c r="Q81" s="375"/>
      <c r="R81" s="375"/>
      <c r="S81" s="32"/>
    </row>
    <row r="82" spans="13:19" ht="18.75">
      <c r="M82" s="5"/>
      <c r="P82" s="375"/>
      <c r="Q82" s="375"/>
      <c r="R82" s="375"/>
      <c r="S82" s="32"/>
    </row>
    <row r="83" spans="13:19" ht="18.75">
      <c r="M83" s="5"/>
      <c r="P83" s="375"/>
      <c r="Q83" s="375"/>
      <c r="R83" s="375"/>
      <c r="S83" s="32"/>
    </row>
    <row r="84" spans="13:19" ht="18.75">
      <c r="M84" s="5"/>
      <c r="P84" s="375"/>
      <c r="Q84" s="375"/>
      <c r="R84" s="375"/>
      <c r="S84" s="32"/>
    </row>
    <row r="85" spans="13:19" ht="18.75">
      <c r="M85" s="5"/>
      <c r="P85" s="375"/>
      <c r="Q85" s="375"/>
      <c r="R85" s="375"/>
      <c r="S85" s="32"/>
    </row>
    <row r="86" spans="3:19" ht="18.75">
      <c r="C86" s="24"/>
      <c r="D86" s="84"/>
      <c r="M86" s="5"/>
      <c r="P86" s="375"/>
      <c r="Q86" s="375"/>
      <c r="R86" s="375"/>
      <c r="S86" s="32"/>
    </row>
    <row r="87" spans="3:19" ht="18.75">
      <c r="C87" s="24"/>
      <c r="D87" s="84"/>
      <c r="M87" s="5"/>
      <c r="P87" s="375"/>
      <c r="Q87" s="375"/>
      <c r="R87" s="375"/>
      <c r="S87" s="32"/>
    </row>
    <row r="88" spans="3:19" ht="18.75">
      <c r="C88" s="24"/>
      <c r="D88" s="84"/>
      <c r="M88" s="5"/>
      <c r="P88" s="375"/>
      <c r="Q88" s="375"/>
      <c r="R88" s="375"/>
      <c r="S88" s="32"/>
    </row>
    <row r="89" spans="3:19" ht="18.75">
      <c r="C89" s="24"/>
      <c r="D89" s="84"/>
      <c r="M89" s="5"/>
      <c r="P89" s="375"/>
      <c r="Q89" s="375"/>
      <c r="R89" s="375"/>
      <c r="S89" s="32"/>
    </row>
    <row r="90" spans="3:19" ht="18.75">
      <c r="C90" s="24"/>
      <c r="D90" s="84"/>
      <c r="M90" s="5"/>
      <c r="P90" s="375"/>
      <c r="Q90" s="375"/>
      <c r="R90" s="375"/>
      <c r="S90" s="32"/>
    </row>
    <row r="91" spans="3:19" ht="18.75">
      <c r="C91" s="24"/>
      <c r="D91" s="84"/>
      <c r="M91" s="5"/>
      <c r="P91" s="375"/>
      <c r="Q91" s="375"/>
      <c r="R91" s="375"/>
      <c r="S91" s="32"/>
    </row>
    <row r="92" spans="3:19" ht="18.75">
      <c r="C92" s="24"/>
      <c r="D92" s="84"/>
      <c r="M92" s="5"/>
      <c r="P92" s="375"/>
      <c r="Q92" s="375"/>
      <c r="R92" s="375"/>
      <c r="S92" s="32"/>
    </row>
    <row r="93" spans="3:19" ht="18.75">
      <c r="C93" s="24"/>
      <c r="D93" s="84"/>
      <c r="M93" s="5"/>
      <c r="P93" s="375"/>
      <c r="Q93" s="375"/>
      <c r="R93" s="375"/>
      <c r="S93" s="32"/>
    </row>
    <row r="94" spans="3:18" ht="18.75">
      <c r="C94" s="24"/>
      <c r="D94" s="84"/>
      <c r="M94" s="5"/>
      <c r="P94" s="375"/>
      <c r="Q94" s="375"/>
      <c r="R94" s="375"/>
    </row>
    <row r="95" spans="3:18" ht="18.75">
      <c r="C95" s="24"/>
      <c r="D95" s="84"/>
      <c r="M95" s="5"/>
      <c r="P95" s="5"/>
      <c r="Q95" s="5"/>
      <c r="R95" s="5"/>
    </row>
    <row r="96" spans="3:16" ht="18.75">
      <c r="C96" s="24"/>
      <c r="D96" s="84"/>
      <c r="M96" s="5"/>
      <c r="P96" s="5"/>
    </row>
    <row r="97" spans="3:13" ht="18.75">
      <c r="C97" s="24"/>
      <c r="D97" s="84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B20:B21"/>
    <mergeCell ref="B18:B19"/>
    <mergeCell ref="B6:B7"/>
    <mergeCell ref="B8:B9"/>
    <mergeCell ref="B10:B11"/>
    <mergeCell ref="B12:B13"/>
    <mergeCell ref="B14:B15"/>
    <mergeCell ref="B16:B17"/>
    <mergeCell ref="A70:B70"/>
    <mergeCell ref="A59:B59"/>
    <mergeCell ref="B44:B45"/>
    <mergeCell ref="B46:B47"/>
    <mergeCell ref="B48:B49"/>
    <mergeCell ref="A56:B57"/>
    <mergeCell ref="B52:B53"/>
    <mergeCell ref="B54:B55"/>
    <mergeCell ref="AR40:AR41"/>
    <mergeCell ref="AR32:AR33"/>
    <mergeCell ref="AR20:AR21"/>
    <mergeCell ref="AR22:AR23"/>
    <mergeCell ref="AR24:AR25"/>
    <mergeCell ref="AR26:AR27"/>
    <mergeCell ref="AR30:AR31"/>
    <mergeCell ref="B32:B33"/>
    <mergeCell ref="B34:B35"/>
    <mergeCell ref="AR8:AR9"/>
    <mergeCell ref="AR10:AR11"/>
    <mergeCell ref="AR12:AR13"/>
    <mergeCell ref="B22:B23"/>
    <mergeCell ref="B24:B25"/>
    <mergeCell ref="B26:B27"/>
    <mergeCell ref="B28:B29"/>
    <mergeCell ref="AR14:AR15"/>
    <mergeCell ref="A71:B71"/>
    <mergeCell ref="B64:B65"/>
    <mergeCell ref="B66:B67"/>
    <mergeCell ref="B36:B37"/>
    <mergeCell ref="B38:B39"/>
    <mergeCell ref="A62:B62"/>
    <mergeCell ref="A68:B69"/>
    <mergeCell ref="B42:B43"/>
    <mergeCell ref="B50:B51"/>
    <mergeCell ref="B40:B41"/>
    <mergeCell ref="AQ71:AS71"/>
    <mergeCell ref="AR62:AS62"/>
    <mergeCell ref="AR64:AR65"/>
    <mergeCell ref="AR66:AR67"/>
    <mergeCell ref="AQ70:AS70"/>
    <mergeCell ref="AR68:AS69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B30:B3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101"/>
  <sheetViews>
    <sheetView zoomScale="55" zoomScaleNormal="55" zoomScalePageLayoutView="0" workbookViewId="0" topLeftCell="A1">
      <pane xSplit="3" ySplit="5" topLeftCell="D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10.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17" customWidth="1"/>
    <col min="6" max="6" width="19.625" style="17" customWidth="1"/>
    <col min="7" max="8" width="15.125" style="17" customWidth="1"/>
    <col min="9" max="9" width="19.625" style="17" customWidth="1"/>
    <col min="10" max="11" width="15.125" style="17" customWidth="1"/>
    <col min="12" max="12" width="19.625" style="17" customWidth="1"/>
    <col min="13" max="14" width="15.125" style="17" customWidth="1"/>
    <col min="15" max="15" width="19.625" style="17" customWidth="1"/>
    <col min="16" max="17" width="15.125" style="17" customWidth="1"/>
    <col min="18" max="18" width="19.625" style="17" customWidth="1"/>
    <col min="19" max="20" width="15.125" style="308" customWidth="1"/>
    <col min="21" max="21" width="19.625" style="308" customWidth="1"/>
    <col min="22" max="23" width="15.125" style="19" customWidth="1"/>
    <col min="24" max="24" width="19.625" style="19" customWidth="1"/>
    <col min="25" max="26" width="15.125" style="17" customWidth="1"/>
    <col min="27" max="27" width="19.625" style="17" customWidth="1"/>
    <col min="28" max="29" width="15.125" style="17" customWidth="1"/>
    <col min="30" max="30" width="19.625" style="17" customWidth="1"/>
    <col min="31" max="32" width="15.125" style="17" customWidth="1"/>
    <col min="33" max="33" width="19.625" style="17" customWidth="1"/>
    <col min="34" max="35" width="15.125" style="17" customWidth="1"/>
    <col min="36" max="36" width="19.625" style="17" customWidth="1"/>
    <col min="37" max="38" width="15.125" style="17" customWidth="1"/>
    <col min="39" max="39" width="19.625" style="17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16384" width="10.625" style="18" customWidth="1"/>
  </cols>
  <sheetData>
    <row r="1" spans="1:24" ht="32.25">
      <c r="A1" s="506" t="s">
        <v>88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45" ht="21.75" customHeight="1" thickBot="1">
      <c r="A2" s="20" t="s">
        <v>71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81"/>
      <c r="T2" s="181"/>
      <c r="U2" s="181"/>
      <c r="V2" s="21"/>
      <c r="W2" s="21"/>
      <c r="X2" s="21"/>
      <c r="Y2" s="21" t="s">
        <v>71</v>
      </c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3"/>
      <c r="AR2" s="24"/>
      <c r="AS2" s="24"/>
    </row>
    <row r="3" spans="1:46" ht="21.75" customHeight="1">
      <c r="A3" s="25"/>
      <c r="D3" s="26" t="s">
        <v>2</v>
      </c>
      <c r="E3" s="27"/>
      <c r="F3" s="27"/>
      <c r="G3" s="26" t="s">
        <v>3</v>
      </c>
      <c r="H3" s="27"/>
      <c r="I3" s="27"/>
      <c r="J3" s="26" t="s">
        <v>4</v>
      </c>
      <c r="K3" s="27"/>
      <c r="L3" s="27"/>
      <c r="M3" s="26" t="s">
        <v>5</v>
      </c>
      <c r="N3" s="27"/>
      <c r="O3" s="27"/>
      <c r="P3" s="26" t="s">
        <v>6</v>
      </c>
      <c r="Q3" s="27"/>
      <c r="R3" s="27"/>
      <c r="S3" s="278" t="s">
        <v>7</v>
      </c>
      <c r="T3" s="279"/>
      <c r="U3" s="279"/>
      <c r="V3" s="28" t="s">
        <v>82</v>
      </c>
      <c r="W3" s="69"/>
      <c r="X3" s="70"/>
      <c r="Y3" s="28" t="s">
        <v>9</v>
      </c>
      <c r="Z3" s="27"/>
      <c r="AA3" s="27"/>
      <c r="AB3" s="26" t="s">
        <v>10</v>
      </c>
      <c r="AC3" s="27"/>
      <c r="AD3" s="27"/>
      <c r="AE3" s="26" t="s">
        <v>11</v>
      </c>
      <c r="AF3" s="27"/>
      <c r="AG3" s="27"/>
      <c r="AH3" s="26" t="s">
        <v>12</v>
      </c>
      <c r="AI3" s="27"/>
      <c r="AJ3" s="27"/>
      <c r="AK3" s="26" t="s">
        <v>13</v>
      </c>
      <c r="AL3" s="27"/>
      <c r="AM3" s="27"/>
      <c r="AN3" s="26" t="s">
        <v>14</v>
      </c>
      <c r="AO3" s="27"/>
      <c r="AP3" s="27"/>
      <c r="AQ3" s="29"/>
      <c r="AR3" s="30"/>
      <c r="AS3" s="31"/>
      <c r="AT3" s="24"/>
    </row>
    <row r="4" spans="1:46" ht="21.75" customHeight="1">
      <c r="A4" s="25"/>
      <c r="D4" s="33" t="s">
        <v>15</v>
      </c>
      <c r="E4" s="33" t="s">
        <v>16</v>
      </c>
      <c r="F4" s="33" t="s">
        <v>17</v>
      </c>
      <c r="G4" s="33" t="s">
        <v>15</v>
      </c>
      <c r="H4" s="33" t="s">
        <v>16</v>
      </c>
      <c r="I4" s="33" t="s">
        <v>17</v>
      </c>
      <c r="J4" s="33" t="s">
        <v>15</v>
      </c>
      <c r="K4" s="33" t="s">
        <v>16</v>
      </c>
      <c r="L4" s="33" t="s">
        <v>17</v>
      </c>
      <c r="M4" s="33" t="s">
        <v>15</v>
      </c>
      <c r="N4" s="33" t="s">
        <v>16</v>
      </c>
      <c r="O4" s="33" t="s">
        <v>17</v>
      </c>
      <c r="P4" s="33" t="s">
        <v>15</v>
      </c>
      <c r="Q4" s="33" t="s">
        <v>16</v>
      </c>
      <c r="R4" s="33" t="s">
        <v>17</v>
      </c>
      <c r="S4" s="280" t="s">
        <v>15</v>
      </c>
      <c r="T4" s="280" t="s">
        <v>16</v>
      </c>
      <c r="U4" s="280" t="s">
        <v>17</v>
      </c>
      <c r="V4" s="33" t="s">
        <v>15</v>
      </c>
      <c r="W4" s="33" t="s">
        <v>16</v>
      </c>
      <c r="X4" s="71" t="s">
        <v>17</v>
      </c>
      <c r="Y4" s="33" t="s">
        <v>15</v>
      </c>
      <c r="Z4" s="33" t="s">
        <v>16</v>
      </c>
      <c r="AA4" s="33" t="s">
        <v>17</v>
      </c>
      <c r="AB4" s="33" t="s">
        <v>15</v>
      </c>
      <c r="AC4" s="33" t="s">
        <v>16</v>
      </c>
      <c r="AD4" s="33" t="s">
        <v>17</v>
      </c>
      <c r="AE4" s="33" t="s">
        <v>15</v>
      </c>
      <c r="AF4" s="33" t="s">
        <v>16</v>
      </c>
      <c r="AG4" s="33" t="s">
        <v>17</v>
      </c>
      <c r="AH4" s="33" t="s">
        <v>15</v>
      </c>
      <c r="AI4" s="33" t="s">
        <v>16</v>
      </c>
      <c r="AJ4" s="33" t="s">
        <v>17</v>
      </c>
      <c r="AK4" s="33" t="s">
        <v>15</v>
      </c>
      <c r="AL4" s="33" t="s">
        <v>16</v>
      </c>
      <c r="AM4" s="33" t="s">
        <v>17</v>
      </c>
      <c r="AN4" s="33" t="s">
        <v>15</v>
      </c>
      <c r="AO4" s="33" t="s">
        <v>16</v>
      </c>
      <c r="AP4" s="33" t="s">
        <v>17</v>
      </c>
      <c r="AQ4" s="37"/>
      <c r="AR4" s="24"/>
      <c r="AS4" s="38"/>
      <c r="AT4" s="24"/>
    </row>
    <row r="5" spans="1:48" ht="21.75" customHeight="1">
      <c r="A5" s="39"/>
      <c r="B5" s="40"/>
      <c r="C5" s="40"/>
      <c r="D5" s="41" t="s">
        <v>18</v>
      </c>
      <c r="E5" s="41" t="s">
        <v>19</v>
      </c>
      <c r="F5" s="41" t="s">
        <v>20</v>
      </c>
      <c r="G5" s="41" t="s">
        <v>18</v>
      </c>
      <c r="H5" s="41" t="s">
        <v>19</v>
      </c>
      <c r="I5" s="41" t="s">
        <v>20</v>
      </c>
      <c r="J5" s="41" t="s">
        <v>18</v>
      </c>
      <c r="K5" s="41" t="s">
        <v>19</v>
      </c>
      <c r="L5" s="143" t="s">
        <v>20</v>
      </c>
      <c r="M5" s="164" t="s">
        <v>18</v>
      </c>
      <c r="N5" s="41" t="s">
        <v>19</v>
      </c>
      <c r="O5" s="143" t="s">
        <v>20</v>
      </c>
      <c r="P5" s="164" t="s">
        <v>18</v>
      </c>
      <c r="Q5" s="41" t="s">
        <v>19</v>
      </c>
      <c r="R5" s="143" t="s">
        <v>20</v>
      </c>
      <c r="S5" s="303" t="s">
        <v>18</v>
      </c>
      <c r="T5" s="281" t="s">
        <v>19</v>
      </c>
      <c r="U5" s="302" t="s">
        <v>20</v>
      </c>
      <c r="V5" s="141" t="s">
        <v>18</v>
      </c>
      <c r="W5" s="41" t="s">
        <v>19</v>
      </c>
      <c r="X5" s="72" t="s">
        <v>20</v>
      </c>
      <c r="Y5" s="41" t="s">
        <v>18</v>
      </c>
      <c r="Z5" s="41" t="s">
        <v>19</v>
      </c>
      <c r="AA5" s="143" t="s">
        <v>20</v>
      </c>
      <c r="AB5" s="164" t="s">
        <v>18</v>
      </c>
      <c r="AC5" s="41" t="s">
        <v>19</v>
      </c>
      <c r="AD5" s="41" t="s">
        <v>20</v>
      </c>
      <c r="AE5" s="41" t="s">
        <v>18</v>
      </c>
      <c r="AF5" s="41" t="s">
        <v>19</v>
      </c>
      <c r="AG5" s="41" t="s">
        <v>20</v>
      </c>
      <c r="AH5" s="41" t="s">
        <v>18</v>
      </c>
      <c r="AI5" s="41" t="s">
        <v>19</v>
      </c>
      <c r="AJ5" s="41" t="s">
        <v>20</v>
      </c>
      <c r="AK5" s="41" t="s">
        <v>18</v>
      </c>
      <c r="AL5" s="41" t="s">
        <v>19</v>
      </c>
      <c r="AM5" s="143" t="s">
        <v>20</v>
      </c>
      <c r="AN5" s="164" t="s">
        <v>18</v>
      </c>
      <c r="AO5" s="41" t="s">
        <v>19</v>
      </c>
      <c r="AP5" s="41" t="s">
        <v>20</v>
      </c>
      <c r="AQ5" s="44"/>
      <c r="AR5" s="40"/>
      <c r="AS5" s="45"/>
      <c r="AT5" s="146"/>
      <c r="AU5" s="24"/>
      <c r="AV5" s="24"/>
    </row>
    <row r="6" spans="1:48" ht="21.75" customHeight="1">
      <c r="A6" s="50" t="s">
        <v>21</v>
      </c>
      <c r="B6" s="488" t="s">
        <v>22</v>
      </c>
      <c r="C6" s="73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80"/>
      <c r="P6" s="110"/>
      <c r="Q6" s="98"/>
      <c r="R6" s="195"/>
      <c r="S6" s="105">
        <v>2</v>
      </c>
      <c r="T6" s="105">
        <v>144.99</v>
      </c>
      <c r="U6" s="200">
        <v>39580.799</v>
      </c>
      <c r="V6" s="98">
        <v>19</v>
      </c>
      <c r="W6" s="98">
        <v>829.5945</v>
      </c>
      <c r="X6" s="194">
        <v>201859.793</v>
      </c>
      <c r="Y6" s="101">
        <v>17</v>
      </c>
      <c r="Z6" s="101">
        <v>343.818</v>
      </c>
      <c r="AA6" s="198">
        <v>132942.137</v>
      </c>
      <c r="AB6" s="101"/>
      <c r="AC6" s="101"/>
      <c r="AD6" s="198"/>
      <c r="AE6" s="101"/>
      <c r="AF6" s="101"/>
      <c r="AG6" s="198"/>
      <c r="AH6" s="105"/>
      <c r="AI6" s="105"/>
      <c r="AJ6" s="200"/>
      <c r="AK6" s="101"/>
      <c r="AL6" s="101"/>
      <c r="AM6" s="214"/>
      <c r="AN6" s="79">
        <f>+D6+G6+J6+M6+P6+S6+V6+Y6+AB6+AE6+AH6+AK6</f>
        <v>38</v>
      </c>
      <c r="AO6" s="1">
        <f>+E6+H6+K6+N6+Q6+T6+W6+Z6+AC6+AF6+AI6+AL6</f>
        <v>1318.4025000000001</v>
      </c>
      <c r="AP6" s="1">
        <f>+F6+I6+L6+O6+R6+U6+X6+AA6+AD6+AG6+AJ6+AM6</f>
        <v>374382.729</v>
      </c>
      <c r="AQ6" s="48" t="s">
        <v>23</v>
      </c>
      <c r="AR6" s="488" t="s">
        <v>22</v>
      </c>
      <c r="AS6" s="49" t="s">
        <v>21</v>
      </c>
      <c r="AT6" s="24"/>
      <c r="AV6" s="24"/>
    </row>
    <row r="7" spans="1:46" ht="21.75" customHeight="1">
      <c r="A7" s="50"/>
      <c r="B7" s="489"/>
      <c r="C7" s="74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83"/>
      <c r="P7" s="109">
        <v>5</v>
      </c>
      <c r="Q7" s="99">
        <v>440.637</v>
      </c>
      <c r="R7" s="193">
        <v>124098.802</v>
      </c>
      <c r="S7" s="106">
        <v>26</v>
      </c>
      <c r="T7" s="106">
        <v>1799.4655</v>
      </c>
      <c r="U7" s="201">
        <v>575107.946</v>
      </c>
      <c r="V7" s="99">
        <v>60</v>
      </c>
      <c r="W7" s="99">
        <v>3348.6445</v>
      </c>
      <c r="X7" s="193">
        <v>890997.443</v>
      </c>
      <c r="Y7" s="102">
        <v>32</v>
      </c>
      <c r="Z7" s="102">
        <v>584.862</v>
      </c>
      <c r="AA7" s="197">
        <v>279609.063</v>
      </c>
      <c r="AB7" s="102">
        <v>11</v>
      </c>
      <c r="AC7" s="102">
        <v>374.53</v>
      </c>
      <c r="AD7" s="197">
        <v>140162.476</v>
      </c>
      <c r="AE7" s="102"/>
      <c r="AF7" s="102"/>
      <c r="AG7" s="197"/>
      <c r="AH7" s="106">
        <v>4</v>
      </c>
      <c r="AI7" s="106">
        <v>146.404</v>
      </c>
      <c r="AJ7" s="201">
        <v>23654.917</v>
      </c>
      <c r="AK7" s="102"/>
      <c r="AL7" s="102"/>
      <c r="AM7" s="206"/>
      <c r="AN7" s="81">
        <f aca="true" t="shared" si="0" ref="AN7:AN63">+D7+G7+J7+M7+P7+S7+V7+Y7+AB7+AE7+AH7+AK7</f>
        <v>138</v>
      </c>
      <c r="AO7" s="2">
        <f aca="true" t="shared" si="1" ref="AO7:AO63">+E7+H7+K7+N7+Q7+T7+W7+Z7+AC7+AF7+AI7+AL7</f>
        <v>6694.543</v>
      </c>
      <c r="AP7" s="2">
        <f aca="true" t="shared" si="2" ref="AP7:AP63">+F7+I7+L7+O7+R7+U7+X7+AA7+AD7+AG7+AJ7+AM7</f>
        <v>2033630.647</v>
      </c>
      <c r="AQ7" s="422" t="s">
        <v>24</v>
      </c>
      <c r="AR7" s="489"/>
      <c r="AS7" s="49"/>
      <c r="AT7" s="24"/>
    </row>
    <row r="8" spans="1:46" ht="21.75" customHeight="1">
      <c r="A8" s="50" t="s">
        <v>25</v>
      </c>
      <c r="B8" s="488" t="s">
        <v>26</v>
      </c>
      <c r="C8" s="73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82"/>
      <c r="P8" s="110"/>
      <c r="Q8" s="98"/>
      <c r="R8" s="194"/>
      <c r="S8" s="105"/>
      <c r="T8" s="105"/>
      <c r="U8" s="200"/>
      <c r="V8" s="98"/>
      <c r="W8" s="98"/>
      <c r="X8" s="194"/>
      <c r="Y8" s="101"/>
      <c r="Z8" s="101"/>
      <c r="AA8" s="198"/>
      <c r="AB8" s="101"/>
      <c r="AC8" s="101"/>
      <c r="AD8" s="198"/>
      <c r="AE8" s="101">
        <v>9</v>
      </c>
      <c r="AF8" s="101">
        <v>861.975</v>
      </c>
      <c r="AG8" s="198">
        <v>126814.349</v>
      </c>
      <c r="AH8" s="105">
        <v>3</v>
      </c>
      <c r="AI8" s="105">
        <v>94.239</v>
      </c>
      <c r="AJ8" s="200">
        <v>17026.937</v>
      </c>
      <c r="AK8" s="101">
        <v>1</v>
      </c>
      <c r="AL8" s="101">
        <v>35.517</v>
      </c>
      <c r="AM8" s="205">
        <v>6596.851</v>
      </c>
      <c r="AN8" s="79">
        <f t="shared" si="0"/>
        <v>13</v>
      </c>
      <c r="AO8" s="1">
        <f t="shared" si="1"/>
        <v>991.7310000000001</v>
      </c>
      <c r="AP8" s="1">
        <f t="shared" si="2"/>
        <v>150438.137</v>
      </c>
      <c r="AQ8" s="423" t="s">
        <v>23</v>
      </c>
      <c r="AR8" s="488" t="s">
        <v>26</v>
      </c>
      <c r="AS8" s="49" t="s">
        <v>25</v>
      </c>
      <c r="AT8" s="24"/>
    </row>
    <row r="9" spans="1:46" ht="21.75" customHeight="1">
      <c r="A9" s="50"/>
      <c r="B9" s="489"/>
      <c r="C9" s="74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83"/>
      <c r="P9" s="109"/>
      <c r="Q9" s="99"/>
      <c r="R9" s="193"/>
      <c r="S9" s="106">
        <v>4</v>
      </c>
      <c r="T9" s="106">
        <v>233.512</v>
      </c>
      <c r="U9" s="201">
        <v>15764.694</v>
      </c>
      <c r="V9" s="99">
        <v>1</v>
      </c>
      <c r="W9" s="99">
        <v>0.115</v>
      </c>
      <c r="X9" s="193">
        <v>11.912</v>
      </c>
      <c r="Y9" s="102">
        <v>1</v>
      </c>
      <c r="Z9" s="102">
        <v>12.612</v>
      </c>
      <c r="AA9" s="197">
        <v>1034.247</v>
      </c>
      <c r="AB9" s="102"/>
      <c r="AC9" s="102"/>
      <c r="AD9" s="197"/>
      <c r="AE9" s="102">
        <v>2</v>
      </c>
      <c r="AF9" s="102">
        <v>174.053</v>
      </c>
      <c r="AG9" s="197">
        <v>17016.491</v>
      </c>
      <c r="AH9" s="106">
        <v>7</v>
      </c>
      <c r="AI9" s="106">
        <v>353.675</v>
      </c>
      <c r="AJ9" s="201">
        <v>74454.716</v>
      </c>
      <c r="AK9" s="102">
        <v>7</v>
      </c>
      <c r="AL9" s="102">
        <v>396.639</v>
      </c>
      <c r="AM9" s="206">
        <v>82858.507</v>
      </c>
      <c r="AN9" s="81">
        <f t="shared" si="0"/>
        <v>22</v>
      </c>
      <c r="AO9" s="2">
        <f t="shared" si="1"/>
        <v>1170.6060000000002</v>
      </c>
      <c r="AP9" s="2">
        <f t="shared" si="2"/>
        <v>191140.56699999998</v>
      </c>
      <c r="AQ9" s="52" t="s">
        <v>24</v>
      </c>
      <c r="AR9" s="489"/>
      <c r="AS9" s="49"/>
      <c r="AT9" s="24"/>
    </row>
    <row r="10" spans="1:46" ht="21.75" customHeight="1">
      <c r="A10" s="50" t="s">
        <v>27</v>
      </c>
      <c r="B10" s="488" t="s">
        <v>28</v>
      </c>
      <c r="C10" s="73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2"/>
      <c r="P10" s="110"/>
      <c r="Q10" s="98"/>
      <c r="R10" s="232"/>
      <c r="S10" s="150"/>
      <c r="T10" s="105"/>
      <c r="U10" s="200"/>
      <c r="V10" s="98"/>
      <c r="W10" s="98"/>
      <c r="X10" s="194"/>
      <c r="Y10" s="101"/>
      <c r="Z10" s="101"/>
      <c r="AA10" s="198"/>
      <c r="AB10" s="101"/>
      <c r="AC10" s="101"/>
      <c r="AD10" s="198"/>
      <c r="AE10" s="101"/>
      <c r="AF10" s="101"/>
      <c r="AG10" s="198"/>
      <c r="AH10" s="105"/>
      <c r="AI10" s="105"/>
      <c r="AJ10" s="200"/>
      <c r="AK10" s="101"/>
      <c r="AL10" s="101"/>
      <c r="AM10" s="205"/>
      <c r="AN10" s="79"/>
      <c r="AO10" s="1"/>
      <c r="AP10" s="1"/>
      <c r="AQ10" s="48" t="s">
        <v>23</v>
      </c>
      <c r="AR10" s="488" t="s">
        <v>28</v>
      </c>
      <c r="AS10" s="49" t="s">
        <v>27</v>
      </c>
      <c r="AT10" s="24"/>
    </row>
    <row r="11" spans="1:46" ht="21.75" customHeight="1">
      <c r="A11" s="54"/>
      <c r="B11" s="489"/>
      <c r="C11" s="74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83"/>
      <c r="P11" s="109"/>
      <c r="Q11" s="99"/>
      <c r="R11" s="218"/>
      <c r="S11" s="149"/>
      <c r="T11" s="106"/>
      <c r="U11" s="201"/>
      <c r="V11" s="99"/>
      <c r="W11" s="99"/>
      <c r="X11" s="193"/>
      <c r="Y11" s="102"/>
      <c r="Z11" s="102"/>
      <c r="AA11" s="197"/>
      <c r="AB11" s="102"/>
      <c r="AC11" s="102"/>
      <c r="AD11" s="197"/>
      <c r="AE11" s="102"/>
      <c r="AF11" s="102"/>
      <c r="AG11" s="197"/>
      <c r="AH11" s="106"/>
      <c r="AI11" s="106"/>
      <c r="AJ11" s="201"/>
      <c r="AK11" s="102"/>
      <c r="AL11" s="102"/>
      <c r="AM11" s="206"/>
      <c r="AN11" s="81"/>
      <c r="AO11" s="2"/>
      <c r="AP11" s="2"/>
      <c r="AQ11" s="424" t="s">
        <v>24</v>
      </c>
      <c r="AR11" s="489"/>
      <c r="AS11" s="56"/>
      <c r="AT11" s="24"/>
    </row>
    <row r="12" spans="1:46" ht="21.75" customHeight="1">
      <c r="A12" s="50"/>
      <c r="B12" s="488" t="s">
        <v>29</v>
      </c>
      <c r="C12" s="73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2"/>
      <c r="P12" s="110"/>
      <c r="Q12" s="196"/>
      <c r="R12" s="219"/>
      <c r="S12" s="150"/>
      <c r="T12" s="105"/>
      <c r="U12" s="200"/>
      <c r="V12" s="98"/>
      <c r="W12" s="98"/>
      <c r="X12" s="194"/>
      <c r="Y12" s="101"/>
      <c r="Z12" s="101"/>
      <c r="AA12" s="198"/>
      <c r="AB12" s="101"/>
      <c r="AC12" s="101"/>
      <c r="AD12" s="198"/>
      <c r="AE12" s="101"/>
      <c r="AF12" s="101"/>
      <c r="AG12" s="198"/>
      <c r="AH12" s="105"/>
      <c r="AI12" s="105"/>
      <c r="AJ12" s="200"/>
      <c r="AK12" s="101"/>
      <c r="AL12" s="101"/>
      <c r="AM12" s="205"/>
      <c r="AN12" s="79"/>
      <c r="AO12" s="1"/>
      <c r="AP12" s="1"/>
      <c r="AQ12" s="423" t="s">
        <v>23</v>
      </c>
      <c r="AR12" s="488" t="s">
        <v>29</v>
      </c>
      <c r="AS12" s="49"/>
      <c r="AT12" s="24"/>
    </row>
    <row r="13" spans="1:46" ht="21.75" customHeight="1">
      <c r="A13" s="50" t="s">
        <v>30</v>
      </c>
      <c r="B13" s="489"/>
      <c r="C13" s="74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83"/>
      <c r="P13" s="109"/>
      <c r="Q13" s="99"/>
      <c r="R13" s="218"/>
      <c r="S13" s="149"/>
      <c r="T13" s="106"/>
      <c r="U13" s="201"/>
      <c r="V13" s="99"/>
      <c r="W13" s="99"/>
      <c r="X13" s="193"/>
      <c r="Y13" s="102"/>
      <c r="Z13" s="102"/>
      <c r="AA13" s="197"/>
      <c r="AB13" s="102"/>
      <c r="AC13" s="102"/>
      <c r="AD13" s="197"/>
      <c r="AE13" s="102"/>
      <c r="AF13" s="102"/>
      <c r="AG13" s="197"/>
      <c r="AH13" s="106"/>
      <c r="AI13" s="106"/>
      <c r="AJ13" s="201"/>
      <c r="AK13" s="102"/>
      <c r="AL13" s="102"/>
      <c r="AM13" s="206"/>
      <c r="AN13" s="81"/>
      <c r="AO13" s="2"/>
      <c r="AP13" s="2"/>
      <c r="AQ13" s="52" t="s">
        <v>24</v>
      </c>
      <c r="AR13" s="489"/>
      <c r="AS13" s="49" t="s">
        <v>30</v>
      </c>
      <c r="AT13" s="24"/>
    </row>
    <row r="14" spans="1:46" ht="21.75" customHeight="1">
      <c r="A14" s="50"/>
      <c r="B14" s="488" t="s">
        <v>31</v>
      </c>
      <c r="C14" s="73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2"/>
      <c r="P14" s="110"/>
      <c r="Q14" s="98"/>
      <c r="R14" s="217"/>
      <c r="S14" s="150"/>
      <c r="T14" s="105"/>
      <c r="U14" s="200"/>
      <c r="V14" s="98"/>
      <c r="W14" s="98"/>
      <c r="X14" s="194"/>
      <c r="Y14" s="101"/>
      <c r="Z14" s="101"/>
      <c r="AA14" s="198"/>
      <c r="AB14" s="101"/>
      <c r="AC14" s="101"/>
      <c r="AD14" s="198"/>
      <c r="AE14" s="101"/>
      <c r="AF14" s="101"/>
      <c r="AG14" s="198"/>
      <c r="AH14" s="105"/>
      <c r="AI14" s="105"/>
      <c r="AJ14" s="200"/>
      <c r="AK14" s="101"/>
      <c r="AL14" s="101"/>
      <c r="AM14" s="205"/>
      <c r="AN14" s="79"/>
      <c r="AO14" s="1"/>
      <c r="AP14" s="1"/>
      <c r="AQ14" s="48" t="s">
        <v>23</v>
      </c>
      <c r="AR14" s="488" t="s">
        <v>31</v>
      </c>
      <c r="AS14" s="49"/>
      <c r="AT14" s="24"/>
    </row>
    <row r="15" spans="1:46" ht="21.75" customHeight="1">
      <c r="A15" s="50" t="s">
        <v>25</v>
      </c>
      <c r="B15" s="489"/>
      <c r="C15" s="74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83"/>
      <c r="P15" s="109"/>
      <c r="Q15" s="99"/>
      <c r="R15" s="193"/>
      <c r="S15" s="106"/>
      <c r="T15" s="106"/>
      <c r="U15" s="201"/>
      <c r="V15" s="99"/>
      <c r="W15" s="99"/>
      <c r="X15" s="193"/>
      <c r="Y15" s="102"/>
      <c r="Z15" s="102"/>
      <c r="AA15" s="197"/>
      <c r="AB15" s="102"/>
      <c r="AC15" s="102"/>
      <c r="AD15" s="197"/>
      <c r="AE15" s="102"/>
      <c r="AF15" s="102"/>
      <c r="AG15" s="197"/>
      <c r="AH15" s="106"/>
      <c r="AI15" s="106"/>
      <c r="AJ15" s="201"/>
      <c r="AK15" s="102"/>
      <c r="AL15" s="102"/>
      <c r="AM15" s="206"/>
      <c r="AN15" s="81"/>
      <c r="AO15" s="2"/>
      <c r="AP15" s="2"/>
      <c r="AQ15" s="422" t="s">
        <v>24</v>
      </c>
      <c r="AR15" s="489"/>
      <c r="AS15" s="49" t="s">
        <v>25</v>
      </c>
      <c r="AT15" s="24"/>
    </row>
    <row r="16" spans="1:46" ht="21.75" customHeight="1">
      <c r="A16" s="50"/>
      <c r="B16" s="488" t="s">
        <v>32</v>
      </c>
      <c r="C16" s="73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2"/>
      <c r="P16" s="110"/>
      <c r="Q16" s="98"/>
      <c r="R16" s="194"/>
      <c r="S16" s="105"/>
      <c r="T16" s="105"/>
      <c r="U16" s="200"/>
      <c r="V16" s="98"/>
      <c r="W16" s="98"/>
      <c r="X16" s="194"/>
      <c r="Y16" s="101"/>
      <c r="Z16" s="101"/>
      <c r="AA16" s="198"/>
      <c r="AB16" s="101"/>
      <c r="AC16" s="101"/>
      <c r="AD16" s="198"/>
      <c r="AE16" s="101"/>
      <c r="AF16" s="101"/>
      <c r="AG16" s="198"/>
      <c r="AH16" s="105"/>
      <c r="AI16" s="105"/>
      <c r="AJ16" s="200"/>
      <c r="AK16" s="101"/>
      <c r="AL16" s="101"/>
      <c r="AM16" s="205"/>
      <c r="AN16" s="79"/>
      <c r="AO16" s="1"/>
      <c r="AP16" s="1"/>
      <c r="AQ16" s="423" t="s">
        <v>23</v>
      </c>
      <c r="AR16" s="488" t="s">
        <v>32</v>
      </c>
      <c r="AS16" s="49"/>
      <c r="AT16" s="24"/>
    </row>
    <row r="17" spans="1:46" ht="21.75" customHeight="1">
      <c r="A17" s="50" t="s">
        <v>27</v>
      </c>
      <c r="B17" s="489"/>
      <c r="C17" s="74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85"/>
      <c r="P17" s="109"/>
      <c r="Q17" s="99"/>
      <c r="R17" s="193"/>
      <c r="S17" s="106"/>
      <c r="T17" s="106"/>
      <c r="U17" s="201"/>
      <c r="V17" s="99"/>
      <c r="W17" s="99"/>
      <c r="X17" s="193"/>
      <c r="Y17" s="102"/>
      <c r="Z17" s="102"/>
      <c r="AA17" s="197"/>
      <c r="AB17" s="102"/>
      <c r="AC17" s="102"/>
      <c r="AD17" s="197"/>
      <c r="AE17" s="102"/>
      <c r="AF17" s="102"/>
      <c r="AG17" s="197"/>
      <c r="AH17" s="106"/>
      <c r="AI17" s="106"/>
      <c r="AJ17" s="201"/>
      <c r="AK17" s="102"/>
      <c r="AL17" s="102"/>
      <c r="AM17" s="206"/>
      <c r="AN17" s="81"/>
      <c r="AO17" s="2"/>
      <c r="AP17" s="2"/>
      <c r="AQ17" s="52" t="s">
        <v>24</v>
      </c>
      <c r="AR17" s="489"/>
      <c r="AS17" s="49" t="s">
        <v>27</v>
      </c>
      <c r="AT17" s="24"/>
    </row>
    <row r="18" spans="1:46" ht="21.75" customHeight="1">
      <c r="A18" s="50"/>
      <c r="B18" s="488" t="s">
        <v>33</v>
      </c>
      <c r="C18" s="73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2"/>
      <c r="P18" s="110"/>
      <c r="Q18" s="98"/>
      <c r="R18" s="194"/>
      <c r="S18" s="105"/>
      <c r="T18" s="105"/>
      <c r="U18" s="200"/>
      <c r="V18" s="98"/>
      <c r="W18" s="98"/>
      <c r="X18" s="194"/>
      <c r="Y18" s="101"/>
      <c r="Z18" s="101"/>
      <c r="AA18" s="198"/>
      <c r="AB18" s="101"/>
      <c r="AC18" s="101"/>
      <c r="AD18" s="198"/>
      <c r="AE18" s="101"/>
      <c r="AF18" s="101"/>
      <c r="AG18" s="198"/>
      <c r="AH18" s="105"/>
      <c r="AI18" s="105"/>
      <c r="AJ18" s="200"/>
      <c r="AK18" s="101"/>
      <c r="AL18" s="101"/>
      <c r="AM18" s="205"/>
      <c r="AN18" s="79"/>
      <c r="AO18" s="1"/>
      <c r="AP18" s="1"/>
      <c r="AQ18" s="48" t="s">
        <v>23</v>
      </c>
      <c r="AR18" s="488" t="s">
        <v>33</v>
      </c>
      <c r="AS18" s="49"/>
      <c r="AT18" s="24"/>
    </row>
    <row r="19" spans="1:46" ht="21.75" customHeight="1">
      <c r="A19" s="54"/>
      <c r="B19" s="489"/>
      <c r="C19" s="74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83"/>
      <c r="P19" s="109"/>
      <c r="Q19" s="99"/>
      <c r="R19" s="193"/>
      <c r="S19" s="106"/>
      <c r="T19" s="106"/>
      <c r="U19" s="201"/>
      <c r="V19" s="99"/>
      <c r="W19" s="99"/>
      <c r="X19" s="193"/>
      <c r="Y19" s="102"/>
      <c r="Z19" s="102"/>
      <c r="AA19" s="197"/>
      <c r="AB19" s="102"/>
      <c r="AC19" s="102"/>
      <c r="AD19" s="197"/>
      <c r="AE19" s="102"/>
      <c r="AF19" s="102"/>
      <c r="AG19" s="197"/>
      <c r="AH19" s="106"/>
      <c r="AI19" s="106"/>
      <c r="AJ19" s="201"/>
      <c r="AK19" s="102"/>
      <c r="AL19" s="102"/>
      <c r="AM19" s="206"/>
      <c r="AN19" s="81"/>
      <c r="AO19" s="2"/>
      <c r="AP19" s="2"/>
      <c r="AQ19" s="424" t="s">
        <v>24</v>
      </c>
      <c r="AR19" s="489"/>
      <c r="AS19" s="56"/>
      <c r="AT19" s="24"/>
    </row>
    <row r="20" spans="1:46" ht="21.75" customHeight="1">
      <c r="A20" s="50" t="s">
        <v>34</v>
      </c>
      <c r="B20" s="488" t="s">
        <v>35</v>
      </c>
      <c r="C20" s="73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2"/>
      <c r="P20" s="110"/>
      <c r="Q20" s="98"/>
      <c r="R20" s="194"/>
      <c r="S20" s="105"/>
      <c r="T20" s="105"/>
      <c r="U20" s="200"/>
      <c r="V20" s="98"/>
      <c r="W20" s="98"/>
      <c r="X20" s="194"/>
      <c r="Y20" s="101"/>
      <c r="Z20" s="101"/>
      <c r="AA20" s="198"/>
      <c r="AB20" s="101">
        <v>1</v>
      </c>
      <c r="AC20" s="101">
        <v>82.471</v>
      </c>
      <c r="AD20" s="198">
        <v>23198.158</v>
      </c>
      <c r="AE20" s="101">
        <v>14</v>
      </c>
      <c r="AF20" s="101">
        <v>810.201</v>
      </c>
      <c r="AG20" s="198">
        <v>126788.304</v>
      </c>
      <c r="AH20" s="105">
        <v>20</v>
      </c>
      <c r="AI20" s="105">
        <v>434.419</v>
      </c>
      <c r="AJ20" s="200">
        <v>53909.575</v>
      </c>
      <c r="AK20" s="101">
        <v>2</v>
      </c>
      <c r="AL20" s="101">
        <v>7.593</v>
      </c>
      <c r="AM20" s="205">
        <v>727.907</v>
      </c>
      <c r="AN20" s="79">
        <f t="shared" si="0"/>
        <v>37</v>
      </c>
      <c r="AO20" s="1">
        <f t="shared" si="1"/>
        <v>1334.684</v>
      </c>
      <c r="AP20" s="1">
        <f t="shared" si="2"/>
        <v>204623.94400000002</v>
      </c>
      <c r="AQ20" s="423" t="s">
        <v>23</v>
      </c>
      <c r="AR20" s="488" t="s">
        <v>35</v>
      </c>
      <c r="AS20" s="49" t="s">
        <v>34</v>
      </c>
      <c r="AT20" s="24"/>
    </row>
    <row r="21" spans="1:46" ht="21.75" customHeight="1">
      <c r="A21" s="50" t="s">
        <v>25</v>
      </c>
      <c r="B21" s="489"/>
      <c r="C21" s="74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83"/>
      <c r="P21" s="109"/>
      <c r="Q21" s="99"/>
      <c r="R21" s="193"/>
      <c r="S21" s="106"/>
      <c r="T21" s="106"/>
      <c r="U21" s="201"/>
      <c r="V21" s="99"/>
      <c r="W21" s="99"/>
      <c r="X21" s="193"/>
      <c r="Y21" s="102"/>
      <c r="Z21" s="102"/>
      <c r="AA21" s="197"/>
      <c r="AB21" s="102">
        <v>16</v>
      </c>
      <c r="AC21" s="102">
        <v>1425.9554</v>
      </c>
      <c r="AD21" s="197">
        <v>277662.545</v>
      </c>
      <c r="AE21" s="102">
        <v>51</v>
      </c>
      <c r="AF21" s="102">
        <v>3942.2639</v>
      </c>
      <c r="AG21" s="197">
        <v>615086.782</v>
      </c>
      <c r="AH21" s="106">
        <v>96</v>
      </c>
      <c r="AI21" s="106">
        <v>4084.167</v>
      </c>
      <c r="AJ21" s="201">
        <v>575326.649</v>
      </c>
      <c r="AK21" s="102">
        <v>23</v>
      </c>
      <c r="AL21" s="102">
        <v>152.18</v>
      </c>
      <c r="AM21" s="206">
        <v>21661.49</v>
      </c>
      <c r="AN21" s="81">
        <f t="shared" si="0"/>
        <v>186</v>
      </c>
      <c r="AO21" s="2">
        <f t="shared" si="1"/>
        <v>9604.5663</v>
      </c>
      <c r="AP21" s="2">
        <f t="shared" si="2"/>
        <v>1489737.466</v>
      </c>
      <c r="AQ21" s="52" t="s">
        <v>24</v>
      </c>
      <c r="AR21" s="489"/>
      <c r="AS21" s="49" t="s">
        <v>25</v>
      </c>
      <c r="AT21" s="24"/>
    </row>
    <row r="22" spans="1:46" ht="21.75" customHeight="1">
      <c r="A22" s="50" t="s">
        <v>27</v>
      </c>
      <c r="B22" s="488" t="s">
        <v>36</v>
      </c>
      <c r="C22" s="73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2"/>
      <c r="P22" s="110">
        <v>8</v>
      </c>
      <c r="Q22" s="98">
        <v>3.18</v>
      </c>
      <c r="R22" s="194">
        <v>129.399</v>
      </c>
      <c r="S22" s="105"/>
      <c r="T22" s="105"/>
      <c r="U22" s="200"/>
      <c r="V22" s="98"/>
      <c r="W22" s="98"/>
      <c r="X22" s="194"/>
      <c r="Y22" s="101"/>
      <c r="Z22" s="101"/>
      <c r="AA22" s="198"/>
      <c r="AB22" s="101"/>
      <c r="AC22" s="101"/>
      <c r="AD22" s="198"/>
      <c r="AE22" s="101"/>
      <c r="AF22" s="101"/>
      <c r="AG22" s="198"/>
      <c r="AH22" s="105"/>
      <c r="AI22" s="105"/>
      <c r="AJ22" s="200"/>
      <c r="AK22" s="101"/>
      <c r="AL22" s="101"/>
      <c r="AM22" s="205"/>
      <c r="AN22" s="79">
        <f t="shared" si="0"/>
        <v>8</v>
      </c>
      <c r="AO22" s="1">
        <f t="shared" si="1"/>
        <v>3.18</v>
      </c>
      <c r="AP22" s="1">
        <f t="shared" si="2"/>
        <v>129.399</v>
      </c>
      <c r="AQ22" s="48" t="s">
        <v>23</v>
      </c>
      <c r="AR22" s="488" t="s">
        <v>36</v>
      </c>
      <c r="AS22" s="49" t="s">
        <v>27</v>
      </c>
      <c r="AT22" s="24"/>
    </row>
    <row r="23" spans="1:46" ht="21.75" customHeight="1">
      <c r="A23" s="54"/>
      <c r="B23" s="489"/>
      <c r="C23" s="74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83"/>
      <c r="P23" s="109"/>
      <c r="Q23" s="99"/>
      <c r="R23" s="193"/>
      <c r="S23" s="106"/>
      <c r="T23" s="106"/>
      <c r="U23" s="201"/>
      <c r="V23" s="99"/>
      <c r="W23" s="99"/>
      <c r="X23" s="193"/>
      <c r="Y23" s="102"/>
      <c r="Z23" s="102"/>
      <c r="AA23" s="197"/>
      <c r="AB23" s="102"/>
      <c r="AC23" s="102"/>
      <c r="AD23" s="197"/>
      <c r="AE23" s="102"/>
      <c r="AF23" s="102"/>
      <c r="AG23" s="197"/>
      <c r="AH23" s="106"/>
      <c r="AI23" s="106"/>
      <c r="AJ23" s="201"/>
      <c r="AK23" s="102"/>
      <c r="AL23" s="102"/>
      <c r="AM23" s="206"/>
      <c r="AN23" s="81"/>
      <c r="AO23" s="2"/>
      <c r="AP23" s="2"/>
      <c r="AQ23" s="424" t="s">
        <v>24</v>
      </c>
      <c r="AR23" s="489"/>
      <c r="AS23" s="56"/>
      <c r="AT23" s="24"/>
    </row>
    <row r="24" spans="1:46" ht="21.75" customHeight="1">
      <c r="A24" s="50"/>
      <c r="B24" s="488" t="s">
        <v>37</v>
      </c>
      <c r="C24" s="73" t="s">
        <v>23</v>
      </c>
      <c r="D24" s="1">
        <v>20</v>
      </c>
      <c r="E24" s="1">
        <v>75.0944</v>
      </c>
      <c r="F24" s="1">
        <v>14986.983</v>
      </c>
      <c r="G24" s="1">
        <v>18</v>
      </c>
      <c r="H24" s="1">
        <v>50.0678</v>
      </c>
      <c r="I24" s="1">
        <v>12211.803</v>
      </c>
      <c r="J24" s="1">
        <v>26</v>
      </c>
      <c r="K24" s="1">
        <v>162.277</v>
      </c>
      <c r="L24" s="1">
        <v>24480.355</v>
      </c>
      <c r="M24" s="1">
        <v>30</v>
      </c>
      <c r="N24" s="1">
        <v>170.442</v>
      </c>
      <c r="O24" s="82">
        <v>19199.62</v>
      </c>
      <c r="P24" s="110">
        <v>24</v>
      </c>
      <c r="Q24" s="98">
        <v>270.085</v>
      </c>
      <c r="R24" s="194">
        <v>25153.976</v>
      </c>
      <c r="S24" s="105">
        <v>30</v>
      </c>
      <c r="T24" s="105">
        <v>324.2676</v>
      </c>
      <c r="U24" s="200">
        <v>31688.137</v>
      </c>
      <c r="V24" s="98">
        <v>31</v>
      </c>
      <c r="W24" s="98">
        <v>212.5118</v>
      </c>
      <c r="X24" s="194">
        <v>41570.844</v>
      </c>
      <c r="Y24" s="101">
        <v>23</v>
      </c>
      <c r="Z24" s="101">
        <v>164.215</v>
      </c>
      <c r="AA24" s="198">
        <v>37393.647</v>
      </c>
      <c r="AB24" s="101">
        <v>22</v>
      </c>
      <c r="AC24" s="101">
        <v>108.0797</v>
      </c>
      <c r="AD24" s="198">
        <v>33593.313</v>
      </c>
      <c r="AE24" s="101">
        <v>16</v>
      </c>
      <c r="AF24" s="101">
        <v>79.6848</v>
      </c>
      <c r="AG24" s="198">
        <v>32068.239</v>
      </c>
      <c r="AH24" s="105">
        <v>23</v>
      </c>
      <c r="AI24" s="105">
        <v>140.2456</v>
      </c>
      <c r="AJ24" s="200">
        <v>39674.783</v>
      </c>
      <c r="AK24" s="101">
        <v>17</v>
      </c>
      <c r="AL24" s="101">
        <v>83.2864</v>
      </c>
      <c r="AM24" s="205">
        <v>23236.594</v>
      </c>
      <c r="AN24" s="79">
        <f t="shared" si="0"/>
        <v>280</v>
      </c>
      <c r="AO24" s="1">
        <f t="shared" si="1"/>
        <v>1840.2570999999998</v>
      </c>
      <c r="AP24" s="1">
        <f t="shared" si="2"/>
        <v>335258.294</v>
      </c>
      <c r="AQ24" s="423" t="s">
        <v>23</v>
      </c>
      <c r="AR24" s="488" t="s">
        <v>37</v>
      </c>
      <c r="AS24" s="49"/>
      <c r="AT24" s="24"/>
    </row>
    <row r="25" spans="1:46" ht="21.75" customHeight="1">
      <c r="A25" s="50" t="s">
        <v>38</v>
      </c>
      <c r="B25" s="489"/>
      <c r="C25" s="74" t="s">
        <v>24</v>
      </c>
      <c r="D25" s="2">
        <v>9</v>
      </c>
      <c r="E25" s="2">
        <v>45.0308</v>
      </c>
      <c r="F25" s="2">
        <v>10277.016</v>
      </c>
      <c r="G25" s="2">
        <v>1</v>
      </c>
      <c r="H25" s="2">
        <v>3.694</v>
      </c>
      <c r="I25" s="2">
        <v>912.521</v>
      </c>
      <c r="J25" s="2">
        <v>7</v>
      </c>
      <c r="K25" s="2">
        <v>54.118</v>
      </c>
      <c r="L25" s="2">
        <v>8262.638</v>
      </c>
      <c r="M25" s="2">
        <v>15</v>
      </c>
      <c r="N25" s="2">
        <v>101.1767</v>
      </c>
      <c r="O25" s="83">
        <v>11238.213</v>
      </c>
      <c r="P25" s="109">
        <v>13</v>
      </c>
      <c r="Q25" s="99">
        <v>196.6465</v>
      </c>
      <c r="R25" s="193">
        <v>19581.487</v>
      </c>
      <c r="S25" s="106">
        <v>14</v>
      </c>
      <c r="T25" s="106">
        <v>237.3511</v>
      </c>
      <c r="U25" s="201">
        <v>24078.244</v>
      </c>
      <c r="V25" s="99">
        <v>36</v>
      </c>
      <c r="W25" s="99">
        <v>400.5376</v>
      </c>
      <c r="X25" s="193">
        <v>70156.001</v>
      </c>
      <c r="Y25" s="102">
        <v>43</v>
      </c>
      <c r="Z25" s="102">
        <v>343.5884</v>
      </c>
      <c r="AA25" s="197">
        <v>66558.687</v>
      </c>
      <c r="AB25" s="102">
        <v>27</v>
      </c>
      <c r="AC25" s="102">
        <v>172.41</v>
      </c>
      <c r="AD25" s="197">
        <v>46981.201</v>
      </c>
      <c r="AE25" s="102">
        <v>28</v>
      </c>
      <c r="AF25" s="102">
        <v>137.81</v>
      </c>
      <c r="AG25" s="197">
        <v>56775.127</v>
      </c>
      <c r="AH25" s="106">
        <v>22</v>
      </c>
      <c r="AI25" s="106">
        <v>97.8708</v>
      </c>
      <c r="AJ25" s="201">
        <v>34635.272</v>
      </c>
      <c r="AK25" s="102">
        <v>12</v>
      </c>
      <c r="AL25" s="102">
        <v>60.1705</v>
      </c>
      <c r="AM25" s="206">
        <v>15967.34</v>
      </c>
      <c r="AN25" s="81">
        <f t="shared" si="0"/>
        <v>227</v>
      </c>
      <c r="AO25" s="2">
        <f t="shared" si="1"/>
        <v>1850.4044000000001</v>
      </c>
      <c r="AP25" s="2">
        <f t="shared" si="2"/>
        <v>365423.74700000003</v>
      </c>
      <c r="AQ25" s="52" t="s">
        <v>24</v>
      </c>
      <c r="AR25" s="489"/>
      <c r="AS25" s="49" t="s">
        <v>38</v>
      </c>
      <c r="AT25" s="24"/>
    </row>
    <row r="26" spans="1:46" ht="21.75" customHeight="1">
      <c r="A26" s="50"/>
      <c r="B26" s="488" t="s">
        <v>39</v>
      </c>
      <c r="C26" s="73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2"/>
      <c r="P26" s="110"/>
      <c r="Q26" s="98"/>
      <c r="R26" s="194"/>
      <c r="S26" s="105"/>
      <c r="T26" s="105"/>
      <c r="U26" s="200"/>
      <c r="V26" s="98"/>
      <c r="W26" s="98"/>
      <c r="X26" s="194"/>
      <c r="Y26" s="101"/>
      <c r="Z26" s="101"/>
      <c r="AA26" s="198"/>
      <c r="AB26" s="101"/>
      <c r="AC26" s="101"/>
      <c r="AD26" s="198"/>
      <c r="AE26" s="101"/>
      <c r="AF26" s="101"/>
      <c r="AG26" s="198"/>
      <c r="AH26" s="105"/>
      <c r="AI26" s="105"/>
      <c r="AJ26" s="200"/>
      <c r="AK26" s="101"/>
      <c r="AL26" s="101"/>
      <c r="AM26" s="205"/>
      <c r="AN26" s="79"/>
      <c r="AO26" s="1"/>
      <c r="AP26" s="1"/>
      <c r="AQ26" s="48" t="s">
        <v>23</v>
      </c>
      <c r="AR26" s="488" t="s">
        <v>39</v>
      </c>
      <c r="AS26" s="49"/>
      <c r="AT26" s="24"/>
    </row>
    <row r="27" spans="1:46" ht="21.75" customHeight="1">
      <c r="A27" s="50" t="s">
        <v>25</v>
      </c>
      <c r="B27" s="489"/>
      <c r="C27" s="74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83"/>
      <c r="P27" s="109"/>
      <c r="Q27" s="99"/>
      <c r="R27" s="193"/>
      <c r="S27" s="106"/>
      <c r="T27" s="106"/>
      <c r="U27" s="201"/>
      <c r="V27" s="99"/>
      <c r="W27" s="99"/>
      <c r="X27" s="193"/>
      <c r="Y27" s="102"/>
      <c r="Z27" s="102"/>
      <c r="AA27" s="197"/>
      <c r="AB27" s="102"/>
      <c r="AC27" s="102"/>
      <c r="AD27" s="197"/>
      <c r="AE27" s="102"/>
      <c r="AF27" s="102"/>
      <c r="AG27" s="197"/>
      <c r="AH27" s="106"/>
      <c r="AI27" s="106"/>
      <c r="AJ27" s="201"/>
      <c r="AK27" s="102"/>
      <c r="AL27" s="102"/>
      <c r="AM27" s="206"/>
      <c r="AN27" s="81"/>
      <c r="AO27" s="2"/>
      <c r="AP27" s="2"/>
      <c r="AQ27" s="422" t="s">
        <v>24</v>
      </c>
      <c r="AR27" s="489"/>
      <c r="AS27" s="49" t="s">
        <v>25</v>
      </c>
      <c r="AT27" s="24"/>
    </row>
    <row r="28" spans="1:46" ht="21.75" customHeight="1">
      <c r="A28" s="50"/>
      <c r="B28" s="488" t="s">
        <v>40</v>
      </c>
      <c r="C28" s="73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2"/>
      <c r="P28" s="110"/>
      <c r="Q28" s="98"/>
      <c r="R28" s="194"/>
      <c r="S28" s="105"/>
      <c r="T28" s="105"/>
      <c r="U28" s="200"/>
      <c r="V28" s="98"/>
      <c r="W28" s="98"/>
      <c r="X28" s="194"/>
      <c r="Y28" s="101"/>
      <c r="Z28" s="101"/>
      <c r="AA28" s="198"/>
      <c r="AB28" s="101"/>
      <c r="AC28" s="101"/>
      <c r="AD28" s="198"/>
      <c r="AE28" s="101"/>
      <c r="AF28" s="101"/>
      <c r="AG28" s="198"/>
      <c r="AH28" s="105"/>
      <c r="AI28" s="105"/>
      <c r="AJ28" s="200"/>
      <c r="AK28" s="101"/>
      <c r="AL28" s="101"/>
      <c r="AM28" s="205"/>
      <c r="AN28" s="79"/>
      <c r="AO28" s="1"/>
      <c r="AP28" s="1"/>
      <c r="AQ28" s="423" t="s">
        <v>23</v>
      </c>
      <c r="AR28" s="488" t="s">
        <v>40</v>
      </c>
      <c r="AS28" s="49"/>
      <c r="AT28" s="24"/>
    </row>
    <row r="29" spans="1:46" ht="21.75" customHeight="1">
      <c r="A29" s="50" t="s">
        <v>27</v>
      </c>
      <c r="B29" s="489"/>
      <c r="C29" s="74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83"/>
      <c r="P29" s="109"/>
      <c r="Q29" s="99"/>
      <c r="R29" s="193"/>
      <c r="S29" s="106"/>
      <c r="T29" s="106"/>
      <c r="U29" s="201"/>
      <c r="V29" s="99"/>
      <c r="W29" s="99"/>
      <c r="X29" s="193"/>
      <c r="Y29" s="102"/>
      <c r="Z29" s="102"/>
      <c r="AA29" s="197"/>
      <c r="AB29" s="102"/>
      <c r="AC29" s="102"/>
      <c r="AD29" s="197"/>
      <c r="AE29" s="102"/>
      <c r="AF29" s="102"/>
      <c r="AG29" s="197"/>
      <c r="AH29" s="106"/>
      <c r="AI29" s="106"/>
      <c r="AJ29" s="201"/>
      <c r="AK29" s="102"/>
      <c r="AL29" s="102"/>
      <c r="AM29" s="206"/>
      <c r="AN29" s="81"/>
      <c r="AO29" s="2"/>
      <c r="AP29" s="2"/>
      <c r="AQ29" s="52" t="s">
        <v>24</v>
      </c>
      <c r="AR29" s="489"/>
      <c r="AS29" s="49" t="s">
        <v>27</v>
      </c>
      <c r="AT29" s="24"/>
    </row>
    <row r="30" spans="1:46" ht="21.75" customHeight="1">
      <c r="A30" s="50"/>
      <c r="B30" s="488" t="s">
        <v>41</v>
      </c>
      <c r="C30" s="73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2"/>
      <c r="P30" s="110"/>
      <c r="Q30" s="98"/>
      <c r="R30" s="194"/>
      <c r="S30" s="105"/>
      <c r="T30" s="105"/>
      <c r="U30" s="200"/>
      <c r="V30" s="98"/>
      <c r="W30" s="98"/>
      <c r="X30" s="194"/>
      <c r="Y30" s="101"/>
      <c r="Z30" s="101"/>
      <c r="AA30" s="198"/>
      <c r="AB30" s="101"/>
      <c r="AC30" s="101"/>
      <c r="AD30" s="198"/>
      <c r="AE30" s="101"/>
      <c r="AF30" s="101"/>
      <c r="AG30" s="198"/>
      <c r="AH30" s="105"/>
      <c r="AI30" s="105"/>
      <c r="AJ30" s="200"/>
      <c r="AK30" s="101"/>
      <c r="AL30" s="101"/>
      <c r="AM30" s="205"/>
      <c r="AN30" s="79"/>
      <c r="AO30" s="1"/>
      <c r="AP30" s="1"/>
      <c r="AQ30" s="48" t="s">
        <v>23</v>
      </c>
      <c r="AR30" s="488" t="s">
        <v>41</v>
      </c>
      <c r="AS30" s="57"/>
      <c r="AT30" s="24"/>
    </row>
    <row r="31" spans="1:46" ht="21.75" customHeight="1">
      <c r="A31" s="54"/>
      <c r="B31" s="489"/>
      <c r="C31" s="74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83"/>
      <c r="P31" s="109"/>
      <c r="Q31" s="99"/>
      <c r="R31" s="193"/>
      <c r="S31" s="106"/>
      <c r="T31" s="106"/>
      <c r="U31" s="201"/>
      <c r="V31" s="99"/>
      <c r="W31" s="99"/>
      <c r="X31" s="193"/>
      <c r="Y31" s="102"/>
      <c r="Z31" s="102"/>
      <c r="AA31" s="197"/>
      <c r="AB31" s="102"/>
      <c r="AC31" s="102"/>
      <c r="AD31" s="197"/>
      <c r="AE31" s="102"/>
      <c r="AF31" s="102"/>
      <c r="AG31" s="197"/>
      <c r="AH31" s="106"/>
      <c r="AI31" s="106"/>
      <c r="AJ31" s="201"/>
      <c r="AK31" s="102"/>
      <c r="AL31" s="102"/>
      <c r="AM31" s="206"/>
      <c r="AN31" s="81"/>
      <c r="AO31" s="2"/>
      <c r="AP31" s="2"/>
      <c r="AQ31" s="424" t="s">
        <v>24</v>
      </c>
      <c r="AR31" s="489"/>
      <c r="AS31" s="56"/>
      <c r="AT31" s="24"/>
    </row>
    <row r="32" spans="1:46" ht="21.75" customHeight="1">
      <c r="A32" s="50" t="s">
        <v>42</v>
      </c>
      <c r="B32" s="488" t="s">
        <v>43</v>
      </c>
      <c r="C32" s="73" t="s">
        <v>23</v>
      </c>
      <c r="D32" s="1">
        <v>24</v>
      </c>
      <c r="E32" s="1">
        <v>6.2444</v>
      </c>
      <c r="F32" s="1">
        <v>2338.256</v>
      </c>
      <c r="G32" s="1"/>
      <c r="H32" s="1"/>
      <c r="I32" s="1"/>
      <c r="J32" s="1"/>
      <c r="K32" s="1"/>
      <c r="L32" s="1"/>
      <c r="M32" s="1"/>
      <c r="N32" s="1"/>
      <c r="O32" s="82"/>
      <c r="P32" s="110">
        <v>57</v>
      </c>
      <c r="Q32" s="98">
        <v>25.7135</v>
      </c>
      <c r="R32" s="194">
        <v>10156.358</v>
      </c>
      <c r="S32" s="105">
        <v>88</v>
      </c>
      <c r="T32" s="105">
        <v>37.9003</v>
      </c>
      <c r="U32" s="200">
        <v>8454.539</v>
      </c>
      <c r="V32" s="98">
        <v>96</v>
      </c>
      <c r="W32" s="98">
        <v>32.2495</v>
      </c>
      <c r="X32" s="194">
        <v>5536.734</v>
      </c>
      <c r="Y32" s="101">
        <v>121</v>
      </c>
      <c r="Z32" s="101">
        <v>174.9878</v>
      </c>
      <c r="AA32" s="198">
        <v>17303.819</v>
      </c>
      <c r="AB32" s="101">
        <v>115</v>
      </c>
      <c r="AC32" s="101">
        <v>128.922</v>
      </c>
      <c r="AD32" s="198">
        <v>17285.387</v>
      </c>
      <c r="AE32" s="101">
        <v>126</v>
      </c>
      <c r="AF32" s="101">
        <v>389.9249</v>
      </c>
      <c r="AG32" s="198">
        <v>126465.668</v>
      </c>
      <c r="AH32" s="105">
        <v>120</v>
      </c>
      <c r="AI32" s="105">
        <v>570.3955</v>
      </c>
      <c r="AJ32" s="200">
        <v>190035.511</v>
      </c>
      <c r="AK32" s="101">
        <v>74</v>
      </c>
      <c r="AL32" s="101">
        <v>143.5601</v>
      </c>
      <c r="AM32" s="205">
        <v>55690.878</v>
      </c>
      <c r="AN32" s="79">
        <f t="shared" si="0"/>
        <v>821</v>
      </c>
      <c r="AO32" s="1">
        <f t="shared" si="1"/>
        <v>1509.898</v>
      </c>
      <c r="AP32" s="1">
        <f t="shared" si="2"/>
        <v>433267.15</v>
      </c>
      <c r="AQ32" s="423" t="s">
        <v>23</v>
      </c>
      <c r="AR32" s="488" t="s">
        <v>43</v>
      </c>
      <c r="AS32" s="49" t="s">
        <v>42</v>
      </c>
      <c r="AT32" s="24"/>
    </row>
    <row r="33" spans="1:46" ht="21.75" customHeight="1">
      <c r="A33" s="50" t="s">
        <v>44</v>
      </c>
      <c r="B33" s="489"/>
      <c r="C33" s="74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83"/>
      <c r="P33" s="109">
        <v>1</v>
      </c>
      <c r="Q33" s="99">
        <v>1.6717</v>
      </c>
      <c r="R33" s="193">
        <v>1870.485</v>
      </c>
      <c r="S33" s="106"/>
      <c r="T33" s="106"/>
      <c r="U33" s="201"/>
      <c r="V33" s="99">
        <v>1</v>
      </c>
      <c r="W33" s="99">
        <v>9.798</v>
      </c>
      <c r="X33" s="193">
        <v>1002.771</v>
      </c>
      <c r="Y33" s="102"/>
      <c r="Z33" s="102"/>
      <c r="AA33" s="197"/>
      <c r="AB33" s="102"/>
      <c r="AC33" s="102"/>
      <c r="AD33" s="197"/>
      <c r="AE33" s="102"/>
      <c r="AF33" s="102"/>
      <c r="AG33" s="197"/>
      <c r="AH33" s="106"/>
      <c r="AI33" s="106"/>
      <c r="AJ33" s="201"/>
      <c r="AK33" s="102"/>
      <c r="AL33" s="102"/>
      <c r="AM33" s="206"/>
      <c r="AN33" s="81">
        <f t="shared" si="0"/>
        <v>2</v>
      </c>
      <c r="AO33" s="2">
        <f t="shared" si="1"/>
        <v>11.4697</v>
      </c>
      <c r="AP33" s="2">
        <f t="shared" si="2"/>
        <v>2873.256</v>
      </c>
      <c r="AQ33" s="52" t="s">
        <v>24</v>
      </c>
      <c r="AR33" s="489"/>
      <c r="AS33" s="49" t="s">
        <v>44</v>
      </c>
      <c r="AT33" s="24"/>
    </row>
    <row r="34" spans="1:46" ht="21.75" customHeight="1">
      <c r="A34" s="50" t="s">
        <v>25</v>
      </c>
      <c r="B34" s="488" t="s">
        <v>45</v>
      </c>
      <c r="C34" s="73" t="s">
        <v>23</v>
      </c>
      <c r="D34" s="1">
        <v>17</v>
      </c>
      <c r="E34" s="1">
        <v>4.8136</v>
      </c>
      <c r="F34" s="1">
        <v>939.953</v>
      </c>
      <c r="G34" s="1"/>
      <c r="H34" s="1"/>
      <c r="I34" s="1"/>
      <c r="J34" s="1">
        <v>5</v>
      </c>
      <c r="K34" s="1">
        <v>0.4628</v>
      </c>
      <c r="L34" s="1">
        <v>292.662</v>
      </c>
      <c r="M34" s="1">
        <v>15</v>
      </c>
      <c r="N34" s="1">
        <v>2.1122</v>
      </c>
      <c r="O34" s="82">
        <v>1420.416</v>
      </c>
      <c r="P34" s="110">
        <v>79</v>
      </c>
      <c r="Q34" s="98">
        <v>7.8454</v>
      </c>
      <c r="R34" s="194">
        <v>2838.328</v>
      </c>
      <c r="S34" s="105">
        <v>77</v>
      </c>
      <c r="T34" s="105">
        <v>15.2966</v>
      </c>
      <c r="U34" s="200">
        <v>3459.563</v>
      </c>
      <c r="V34" s="98">
        <v>56</v>
      </c>
      <c r="W34" s="98">
        <v>10.1959</v>
      </c>
      <c r="X34" s="194">
        <v>1579.802</v>
      </c>
      <c r="Y34" s="101">
        <v>78</v>
      </c>
      <c r="Z34" s="101">
        <v>18.2775</v>
      </c>
      <c r="AA34" s="198">
        <v>2771.7</v>
      </c>
      <c r="AB34" s="101">
        <v>57</v>
      </c>
      <c r="AC34" s="101">
        <v>18.098</v>
      </c>
      <c r="AD34" s="198">
        <v>3172.739</v>
      </c>
      <c r="AE34" s="101">
        <v>218</v>
      </c>
      <c r="AF34" s="101">
        <v>77.4011</v>
      </c>
      <c r="AG34" s="198">
        <v>27097.017</v>
      </c>
      <c r="AH34" s="105">
        <v>183</v>
      </c>
      <c r="AI34" s="105">
        <v>40.299</v>
      </c>
      <c r="AJ34" s="200">
        <v>12250.013</v>
      </c>
      <c r="AK34" s="101">
        <v>60</v>
      </c>
      <c r="AL34" s="101">
        <v>11.2246</v>
      </c>
      <c r="AM34" s="205">
        <v>4713.082</v>
      </c>
      <c r="AN34" s="79">
        <f t="shared" si="0"/>
        <v>845</v>
      </c>
      <c r="AO34" s="1">
        <f t="shared" si="1"/>
        <v>206.02670000000003</v>
      </c>
      <c r="AP34" s="1">
        <f t="shared" si="2"/>
        <v>60535.275</v>
      </c>
      <c r="AQ34" s="48" t="s">
        <v>23</v>
      </c>
      <c r="AR34" s="488" t="s">
        <v>45</v>
      </c>
      <c r="AS34" s="49" t="s">
        <v>25</v>
      </c>
      <c r="AT34" s="24"/>
    </row>
    <row r="35" spans="1:46" ht="21.75" customHeight="1">
      <c r="A35" s="54" t="s">
        <v>27</v>
      </c>
      <c r="B35" s="489"/>
      <c r="C35" s="74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85"/>
      <c r="P35" s="109"/>
      <c r="Q35" s="99"/>
      <c r="R35" s="193"/>
      <c r="S35" s="106"/>
      <c r="T35" s="106"/>
      <c r="U35" s="201"/>
      <c r="V35" s="99">
        <v>2</v>
      </c>
      <c r="W35" s="99">
        <v>0.2162</v>
      </c>
      <c r="X35" s="193">
        <v>55.19</v>
      </c>
      <c r="Y35" s="102">
        <v>1</v>
      </c>
      <c r="Z35" s="102">
        <v>1.0173</v>
      </c>
      <c r="AA35" s="197">
        <v>74.042</v>
      </c>
      <c r="AB35" s="102"/>
      <c r="AC35" s="102"/>
      <c r="AD35" s="197"/>
      <c r="AE35" s="102"/>
      <c r="AF35" s="102"/>
      <c r="AG35" s="197"/>
      <c r="AH35" s="106"/>
      <c r="AI35" s="106"/>
      <c r="AJ35" s="201"/>
      <c r="AK35" s="102"/>
      <c r="AL35" s="102"/>
      <c r="AM35" s="206"/>
      <c r="AN35" s="81">
        <f t="shared" si="0"/>
        <v>3</v>
      </c>
      <c r="AO35" s="2">
        <f t="shared" si="1"/>
        <v>1.2335</v>
      </c>
      <c r="AP35" s="2">
        <f t="shared" si="2"/>
        <v>129.232</v>
      </c>
      <c r="AQ35" s="424" t="s">
        <v>24</v>
      </c>
      <c r="AR35" s="489"/>
      <c r="AS35" s="56" t="s">
        <v>27</v>
      </c>
      <c r="AT35" s="24"/>
    </row>
    <row r="36" spans="1:46" ht="21.75" customHeight="1">
      <c r="A36" s="50" t="s">
        <v>46</v>
      </c>
      <c r="B36" s="488" t="s">
        <v>47</v>
      </c>
      <c r="C36" s="73" t="s">
        <v>23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2"/>
      <c r="P36" s="110"/>
      <c r="Q36" s="98"/>
      <c r="R36" s="194"/>
      <c r="S36" s="105"/>
      <c r="T36" s="105"/>
      <c r="U36" s="200"/>
      <c r="V36" s="98"/>
      <c r="W36" s="98"/>
      <c r="X36" s="194"/>
      <c r="Y36" s="101"/>
      <c r="Z36" s="101"/>
      <c r="AA36" s="198"/>
      <c r="AB36" s="101"/>
      <c r="AC36" s="101"/>
      <c r="AD36" s="198"/>
      <c r="AE36" s="101"/>
      <c r="AF36" s="101"/>
      <c r="AG36" s="198"/>
      <c r="AH36" s="105"/>
      <c r="AI36" s="105"/>
      <c r="AJ36" s="200"/>
      <c r="AK36" s="101"/>
      <c r="AL36" s="101"/>
      <c r="AM36" s="205"/>
      <c r="AN36" s="79"/>
      <c r="AO36" s="1"/>
      <c r="AP36" s="1"/>
      <c r="AQ36" s="423" t="s">
        <v>23</v>
      </c>
      <c r="AR36" s="488" t="s">
        <v>47</v>
      </c>
      <c r="AS36" s="49" t="s">
        <v>46</v>
      </c>
      <c r="AT36" s="24"/>
    </row>
    <row r="37" spans="1:46" ht="21.75" customHeight="1">
      <c r="A37" s="50" t="s">
        <v>25</v>
      </c>
      <c r="B37" s="489"/>
      <c r="C37" s="74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83"/>
      <c r="P37" s="109"/>
      <c r="Q37" s="99"/>
      <c r="R37" s="193"/>
      <c r="S37" s="106"/>
      <c r="T37" s="106"/>
      <c r="U37" s="201"/>
      <c r="V37" s="99"/>
      <c r="W37" s="99"/>
      <c r="X37" s="193"/>
      <c r="Y37" s="102"/>
      <c r="Z37" s="102"/>
      <c r="AA37" s="197"/>
      <c r="AB37" s="102"/>
      <c r="AC37" s="102"/>
      <c r="AD37" s="197"/>
      <c r="AE37" s="102"/>
      <c r="AF37" s="102"/>
      <c r="AG37" s="197"/>
      <c r="AH37" s="106"/>
      <c r="AI37" s="106"/>
      <c r="AJ37" s="201"/>
      <c r="AK37" s="102"/>
      <c r="AL37" s="102"/>
      <c r="AM37" s="206"/>
      <c r="AN37" s="81"/>
      <c r="AO37" s="2"/>
      <c r="AP37" s="2"/>
      <c r="AQ37" s="52" t="s">
        <v>24</v>
      </c>
      <c r="AR37" s="489"/>
      <c r="AS37" s="49" t="s">
        <v>25</v>
      </c>
      <c r="AT37" s="24"/>
    </row>
    <row r="38" spans="1:46" ht="21.75" customHeight="1">
      <c r="A38" s="50" t="s">
        <v>27</v>
      </c>
      <c r="B38" s="488" t="s">
        <v>48</v>
      </c>
      <c r="C38" s="73" t="s">
        <v>23</v>
      </c>
      <c r="D38" s="1"/>
      <c r="E38" s="1"/>
      <c r="F38" s="1"/>
      <c r="G38" s="1"/>
      <c r="H38" s="1"/>
      <c r="I38" s="1"/>
      <c r="J38" s="1">
        <v>328</v>
      </c>
      <c r="K38" s="1">
        <v>1647.93</v>
      </c>
      <c r="L38" s="1">
        <v>47797.844</v>
      </c>
      <c r="M38" s="1">
        <v>365</v>
      </c>
      <c r="N38" s="1">
        <v>1656.51</v>
      </c>
      <c r="O38" s="82">
        <v>60948.549</v>
      </c>
      <c r="P38" s="110">
        <v>109</v>
      </c>
      <c r="Q38" s="98">
        <v>525.39</v>
      </c>
      <c r="R38" s="194">
        <v>16824.206</v>
      </c>
      <c r="S38" s="105"/>
      <c r="T38" s="105"/>
      <c r="U38" s="200"/>
      <c r="V38" s="98"/>
      <c r="W38" s="98"/>
      <c r="X38" s="194"/>
      <c r="Y38" s="101"/>
      <c r="Z38" s="101"/>
      <c r="AA38" s="198"/>
      <c r="AB38" s="101"/>
      <c r="AC38" s="101"/>
      <c r="AD38" s="198"/>
      <c r="AE38" s="101"/>
      <c r="AF38" s="101"/>
      <c r="AG38" s="198"/>
      <c r="AH38" s="105"/>
      <c r="AI38" s="105"/>
      <c r="AJ38" s="200"/>
      <c r="AK38" s="101"/>
      <c r="AL38" s="101"/>
      <c r="AM38" s="205"/>
      <c r="AN38" s="79">
        <f t="shared" si="0"/>
        <v>802</v>
      </c>
      <c r="AO38" s="1">
        <f t="shared" si="1"/>
        <v>3829.83</v>
      </c>
      <c r="AP38" s="1">
        <f t="shared" si="2"/>
        <v>125570.59899999999</v>
      </c>
      <c r="AQ38" s="48" t="s">
        <v>23</v>
      </c>
      <c r="AR38" s="488" t="s">
        <v>48</v>
      </c>
      <c r="AS38" s="49" t="s">
        <v>27</v>
      </c>
      <c r="AT38" s="24"/>
    </row>
    <row r="39" spans="1:46" ht="21.75" customHeight="1">
      <c r="A39" s="54" t="s">
        <v>49</v>
      </c>
      <c r="B39" s="489"/>
      <c r="C39" s="74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83"/>
      <c r="P39" s="109"/>
      <c r="Q39" s="99"/>
      <c r="R39" s="193"/>
      <c r="S39" s="106"/>
      <c r="T39" s="106"/>
      <c r="U39" s="201"/>
      <c r="V39" s="99"/>
      <c r="W39" s="99"/>
      <c r="X39" s="193"/>
      <c r="Y39" s="102"/>
      <c r="Z39" s="102"/>
      <c r="AA39" s="197"/>
      <c r="AB39" s="102"/>
      <c r="AC39" s="102"/>
      <c r="AD39" s="197"/>
      <c r="AE39" s="102"/>
      <c r="AF39" s="102"/>
      <c r="AG39" s="197"/>
      <c r="AH39" s="106"/>
      <c r="AI39" s="106"/>
      <c r="AJ39" s="201"/>
      <c r="AK39" s="102"/>
      <c r="AL39" s="102"/>
      <c r="AM39" s="206"/>
      <c r="AN39" s="81"/>
      <c r="AO39" s="2"/>
      <c r="AP39" s="2"/>
      <c r="AQ39" s="424" t="s">
        <v>24</v>
      </c>
      <c r="AR39" s="489"/>
      <c r="AS39" s="56" t="s">
        <v>49</v>
      </c>
      <c r="AT39" s="24"/>
    </row>
    <row r="40" spans="1:46" ht="21.75" customHeight="1">
      <c r="A40" s="50"/>
      <c r="B40" s="488" t="s">
        <v>50</v>
      </c>
      <c r="C40" s="73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2"/>
      <c r="P40" s="110"/>
      <c r="Q40" s="98"/>
      <c r="R40" s="194"/>
      <c r="S40" s="105">
        <v>1</v>
      </c>
      <c r="T40" s="105">
        <v>11.8515</v>
      </c>
      <c r="U40" s="200">
        <v>6613.815</v>
      </c>
      <c r="V40" s="98"/>
      <c r="W40" s="98"/>
      <c r="X40" s="194"/>
      <c r="Y40" s="101"/>
      <c r="Z40" s="101"/>
      <c r="AA40" s="198"/>
      <c r="AB40" s="101">
        <v>1</v>
      </c>
      <c r="AC40" s="101">
        <v>1.3289</v>
      </c>
      <c r="AD40" s="198">
        <v>558.138</v>
      </c>
      <c r="AE40" s="101"/>
      <c r="AF40" s="101"/>
      <c r="AG40" s="198"/>
      <c r="AH40" s="105">
        <v>1</v>
      </c>
      <c r="AI40" s="105">
        <v>4.3123</v>
      </c>
      <c r="AJ40" s="200">
        <v>2420.253</v>
      </c>
      <c r="AK40" s="101"/>
      <c r="AL40" s="101"/>
      <c r="AM40" s="205"/>
      <c r="AN40" s="79">
        <f t="shared" si="0"/>
        <v>3</v>
      </c>
      <c r="AO40" s="1">
        <f t="shared" si="1"/>
        <v>17.4927</v>
      </c>
      <c r="AP40" s="1">
        <f t="shared" si="2"/>
        <v>9592.206</v>
      </c>
      <c r="AQ40" s="423" t="s">
        <v>23</v>
      </c>
      <c r="AR40" s="488" t="s">
        <v>50</v>
      </c>
      <c r="AS40" s="49"/>
      <c r="AT40" s="24"/>
    </row>
    <row r="41" spans="1:46" ht="21.75" customHeight="1">
      <c r="A41" s="50" t="s">
        <v>51</v>
      </c>
      <c r="B41" s="489"/>
      <c r="C41" s="74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83"/>
      <c r="P41" s="109"/>
      <c r="Q41" s="99"/>
      <c r="R41" s="193"/>
      <c r="S41" s="106"/>
      <c r="T41" s="106"/>
      <c r="U41" s="201"/>
      <c r="V41" s="99"/>
      <c r="W41" s="99"/>
      <c r="X41" s="193"/>
      <c r="Y41" s="102"/>
      <c r="Z41" s="102"/>
      <c r="AA41" s="197"/>
      <c r="AB41" s="102"/>
      <c r="AC41" s="102"/>
      <c r="AD41" s="197"/>
      <c r="AE41" s="102"/>
      <c r="AF41" s="102"/>
      <c r="AG41" s="197"/>
      <c r="AH41" s="106"/>
      <c r="AI41" s="106"/>
      <c r="AJ41" s="201"/>
      <c r="AK41" s="102"/>
      <c r="AL41" s="102"/>
      <c r="AM41" s="206"/>
      <c r="AN41" s="81"/>
      <c r="AO41" s="2"/>
      <c r="AP41" s="2"/>
      <c r="AQ41" s="52" t="s">
        <v>24</v>
      </c>
      <c r="AR41" s="489"/>
      <c r="AS41" s="49" t="s">
        <v>51</v>
      </c>
      <c r="AT41" s="24"/>
    </row>
    <row r="42" spans="1:46" ht="21.75" customHeight="1">
      <c r="A42" s="50"/>
      <c r="B42" s="488" t="s">
        <v>52</v>
      </c>
      <c r="C42" s="73" t="s">
        <v>23</v>
      </c>
      <c r="D42" s="1">
        <v>16</v>
      </c>
      <c r="E42" s="1">
        <v>525.415</v>
      </c>
      <c r="F42" s="1">
        <v>245457.444</v>
      </c>
      <c r="G42" s="1">
        <v>12</v>
      </c>
      <c r="H42" s="1">
        <v>385.716</v>
      </c>
      <c r="I42" s="1">
        <v>157768.668</v>
      </c>
      <c r="J42" s="1">
        <v>14</v>
      </c>
      <c r="K42" s="1">
        <v>580.1768</v>
      </c>
      <c r="L42" s="1">
        <v>212480.967</v>
      </c>
      <c r="M42" s="1">
        <v>15</v>
      </c>
      <c r="N42" s="1">
        <v>400.5856</v>
      </c>
      <c r="O42" s="82">
        <v>170775.382</v>
      </c>
      <c r="P42" s="110">
        <v>21</v>
      </c>
      <c r="Q42" s="98">
        <v>509.2098</v>
      </c>
      <c r="R42" s="194">
        <v>183453.179</v>
      </c>
      <c r="S42" s="105">
        <v>19</v>
      </c>
      <c r="T42" s="105">
        <v>610.532</v>
      </c>
      <c r="U42" s="200">
        <v>122669.608</v>
      </c>
      <c r="V42" s="98">
        <v>10</v>
      </c>
      <c r="W42" s="98">
        <v>292.335</v>
      </c>
      <c r="X42" s="194">
        <v>61387.432</v>
      </c>
      <c r="Y42" s="101">
        <v>6</v>
      </c>
      <c r="Z42" s="101">
        <v>231.5529</v>
      </c>
      <c r="AA42" s="198">
        <v>42734.771</v>
      </c>
      <c r="AB42" s="101">
        <v>15</v>
      </c>
      <c r="AC42" s="101">
        <v>715.9946</v>
      </c>
      <c r="AD42" s="198">
        <v>133303.232</v>
      </c>
      <c r="AE42" s="101">
        <v>18</v>
      </c>
      <c r="AF42" s="101">
        <v>1009.6404</v>
      </c>
      <c r="AG42" s="198">
        <v>189887.117</v>
      </c>
      <c r="AH42" s="105">
        <v>17</v>
      </c>
      <c r="AI42" s="105">
        <v>617.9208</v>
      </c>
      <c r="AJ42" s="200">
        <v>201029.171</v>
      </c>
      <c r="AK42" s="101">
        <v>18</v>
      </c>
      <c r="AL42" s="101">
        <v>548.5884</v>
      </c>
      <c r="AM42" s="205">
        <v>256989.617</v>
      </c>
      <c r="AN42" s="79">
        <f t="shared" si="0"/>
        <v>181</v>
      </c>
      <c r="AO42" s="1">
        <f t="shared" si="1"/>
        <v>6427.6673</v>
      </c>
      <c r="AP42" s="1">
        <f t="shared" si="2"/>
        <v>1977936.5880000002</v>
      </c>
      <c r="AQ42" s="48" t="s">
        <v>23</v>
      </c>
      <c r="AR42" s="488" t="s">
        <v>52</v>
      </c>
      <c r="AS42" s="49"/>
      <c r="AT42" s="24"/>
    </row>
    <row r="43" spans="1:46" ht="21.75" customHeight="1">
      <c r="A43" s="50" t="s">
        <v>53</v>
      </c>
      <c r="B43" s="489"/>
      <c r="C43" s="74" t="s">
        <v>24</v>
      </c>
      <c r="D43" s="2">
        <v>5</v>
      </c>
      <c r="E43" s="2">
        <v>90.8493</v>
      </c>
      <c r="F43" s="2">
        <v>43045.561</v>
      </c>
      <c r="G43" s="2">
        <v>14</v>
      </c>
      <c r="H43" s="2">
        <v>178.7176</v>
      </c>
      <c r="I43" s="2">
        <v>61430.337</v>
      </c>
      <c r="J43" s="2">
        <v>9</v>
      </c>
      <c r="K43" s="2">
        <v>126.0191</v>
      </c>
      <c r="L43" s="2">
        <v>24556.409</v>
      </c>
      <c r="M43" s="2">
        <v>10</v>
      </c>
      <c r="N43" s="2">
        <v>202.9165</v>
      </c>
      <c r="O43" s="83">
        <v>57852.194</v>
      </c>
      <c r="P43" s="109">
        <v>16</v>
      </c>
      <c r="Q43" s="99">
        <v>282.8856</v>
      </c>
      <c r="R43" s="193">
        <v>35191.032</v>
      </c>
      <c r="S43" s="106">
        <v>26</v>
      </c>
      <c r="T43" s="106">
        <v>521.4652</v>
      </c>
      <c r="U43" s="201">
        <v>55109.54</v>
      </c>
      <c r="V43" s="99">
        <v>10</v>
      </c>
      <c r="W43" s="99">
        <v>127.166</v>
      </c>
      <c r="X43" s="193">
        <v>20234.08</v>
      </c>
      <c r="Y43" s="102">
        <v>5</v>
      </c>
      <c r="Z43" s="102">
        <v>115.0526</v>
      </c>
      <c r="AA43" s="197">
        <v>21918.915</v>
      </c>
      <c r="AB43" s="102">
        <v>15</v>
      </c>
      <c r="AC43" s="102">
        <v>169.4917</v>
      </c>
      <c r="AD43" s="197">
        <v>54888.776</v>
      </c>
      <c r="AE43" s="102">
        <v>14</v>
      </c>
      <c r="AF43" s="102">
        <v>194.1526</v>
      </c>
      <c r="AG43" s="197">
        <v>76642.916</v>
      </c>
      <c r="AH43" s="106">
        <v>12</v>
      </c>
      <c r="AI43" s="106">
        <v>198.0926</v>
      </c>
      <c r="AJ43" s="201">
        <v>93244.331</v>
      </c>
      <c r="AK43" s="102">
        <v>6</v>
      </c>
      <c r="AL43" s="102">
        <v>116.8696</v>
      </c>
      <c r="AM43" s="206">
        <v>54053.783</v>
      </c>
      <c r="AN43" s="5">
        <f t="shared" si="0"/>
        <v>142</v>
      </c>
      <c r="AO43" s="2">
        <f t="shared" si="1"/>
        <v>2323.6784000000002</v>
      </c>
      <c r="AP43" s="2">
        <f t="shared" si="2"/>
        <v>598167.8740000001</v>
      </c>
      <c r="AQ43" s="425" t="s">
        <v>24</v>
      </c>
      <c r="AR43" s="489"/>
      <c r="AS43" s="49" t="s">
        <v>53</v>
      </c>
      <c r="AT43" s="24"/>
    </row>
    <row r="44" spans="1:46" ht="21.75" customHeight="1">
      <c r="A44" s="50"/>
      <c r="B44" s="488" t="s">
        <v>54</v>
      </c>
      <c r="C44" s="73" t="s">
        <v>23</v>
      </c>
      <c r="D44" s="1"/>
      <c r="E44" s="1"/>
      <c r="F44" s="1"/>
      <c r="G44" s="1">
        <v>3</v>
      </c>
      <c r="H44" s="1">
        <v>0.0971</v>
      </c>
      <c r="I44" s="1">
        <v>44.021</v>
      </c>
      <c r="J44" s="1">
        <v>32</v>
      </c>
      <c r="K44" s="1">
        <v>1.1976</v>
      </c>
      <c r="L44" s="1">
        <v>475.994</v>
      </c>
      <c r="M44" s="1">
        <v>52</v>
      </c>
      <c r="N44" s="1">
        <v>1.9121</v>
      </c>
      <c r="O44" s="80">
        <v>623.42</v>
      </c>
      <c r="P44" s="110">
        <v>3</v>
      </c>
      <c r="Q44" s="98">
        <v>0.1316</v>
      </c>
      <c r="R44" s="194">
        <v>26.936</v>
      </c>
      <c r="S44" s="105"/>
      <c r="T44" s="105"/>
      <c r="U44" s="200"/>
      <c r="V44" s="98"/>
      <c r="W44" s="98"/>
      <c r="X44" s="194"/>
      <c r="Y44" s="101"/>
      <c r="Z44" s="101"/>
      <c r="AA44" s="198"/>
      <c r="AB44" s="101"/>
      <c r="AC44" s="101"/>
      <c r="AD44" s="198"/>
      <c r="AE44" s="101">
        <v>3</v>
      </c>
      <c r="AF44" s="101">
        <v>0.7455</v>
      </c>
      <c r="AG44" s="198">
        <v>371.504</v>
      </c>
      <c r="AH44" s="105">
        <v>12</v>
      </c>
      <c r="AI44" s="105">
        <v>3.779</v>
      </c>
      <c r="AJ44" s="200">
        <v>1945.979</v>
      </c>
      <c r="AK44" s="101">
        <v>115</v>
      </c>
      <c r="AL44" s="101">
        <v>6.0947</v>
      </c>
      <c r="AM44" s="198">
        <v>4106.768</v>
      </c>
      <c r="AN44" s="215">
        <f t="shared" si="0"/>
        <v>220</v>
      </c>
      <c r="AO44" s="79">
        <f t="shared" si="1"/>
        <v>13.9576</v>
      </c>
      <c r="AP44" s="1">
        <f t="shared" si="2"/>
        <v>7594.622</v>
      </c>
      <c r="AQ44" s="426" t="s">
        <v>23</v>
      </c>
      <c r="AR44" s="488" t="s">
        <v>54</v>
      </c>
      <c r="AS44" s="49"/>
      <c r="AT44" s="24"/>
    </row>
    <row r="45" spans="1:46" ht="21.75" customHeight="1">
      <c r="A45" s="50" t="s">
        <v>27</v>
      </c>
      <c r="B45" s="489"/>
      <c r="C45" s="74" t="s">
        <v>24</v>
      </c>
      <c r="D45" s="2"/>
      <c r="E45" s="2"/>
      <c r="F45" s="2"/>
      <c r="G45" s="2"/>
      <c r="H45" s="2"/>
      <c r="I45" s="2"/>
      <c r="J45" s="2">
        <v>8</v>
      </c>
      <c r="K45" s="2">
        <v>0.2725</v>
      </c>
      <c r="L45" s="2">
        <v>60.39</v>
      </c>
      <c r="M45" s="2"/>
      <c r="N45" s="2"/>
      <c r="O45" s="83"/>
      <c r="P45" s="109"/>
      <c r="Q45" s="99"/>
      <c r="R45" s="193"/>
      <c r="S45" s="106"/>
      <c r="T45" s="106"/>
      <c r="U45" s="201"/>
      <c r="V45" s="99"/>
      <c r="W45" s="99"/>
      <c r="X45" s="193"/>
      <c r="Y45" s="102"/>
      <c r="Z45" s="102"/>
      <c r="AA45" s="197"/>
      <c r="AB45" s="102">
        <v>5</v>
      </c>
      <c r="AC45" s="102">
        <v>0.34</v>
      </c>
      <c r="AD45" s="197">
        <v>47.053</v>
      </c>
      <c r="AE45" s="102"/>
      <c r="AF45" s="102"/>
      <c r="AG45" s="197"/>
      <c r="AH45" s="106"/>
      <c r="AI45" s="106"/>
      <c r="AJ45" s="201"/>
      <c r="AK45" s="102"/>
      <c r="AL45" s="102"/>
      <c r="AM45" s="197"/>
      <c r="AN45" s="216">
        <f t="shared" si="0"/>
        <v>13</v>
      </c>
      <c r="AO45" s="81">
        <f t="shared" si="1"/>
        <v>0.6125</v>
      </c>
      <c r="AP45" s="2">
        <f t="shared" si="2"/>
        <v>107.443</v>
      </c>
      <c r="AQ45" s="52" t="s">
        <v>24</v>
      </c>
      <c r="AR45" s="489"/>
      <c r="AS45" s="59" t="s">
        <v>27</v>
      </c>
      <c r="AT45" s="24"/>
    </row>
    <row r="46" spans="1:46" ht="21.75" customHeight="1">
      <c r="A46" s="50"/>
      <c r="B46" s="488" t="s">
        <v>55</v>
      </c>
      <c r="C46" s="73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2"/>
      <c r="P46" s="110"/>
      <c r="Q46" s="98"/>
      <c r="R46" s="194"/>
      <c r="S46" s="105"/>
      <c r="T46" s="105"/>
      <c r="U46" s="200"/>
      <c r="V46" s="98"/>
      <c r="W46" s="98"/>
      <c r="X46" s="194"/>
      <c r="Y46" s="101"/>
      <c r="Z46" s="101"/>
      <c r="AA46" s="198"/>
      <c r="AB46" s="101"/>
      <c r="AC46" s="101"/>
      <c r="AD46" s="198"/>
      <c r="AE46" s="101"/>
      <c r="AF46" s="101"/>
      <c r="AG46" s="198"/>
      <c r="AH46" s="105"/>
      <c r="AI46" s="105"/>
      <c r="AJ46" s="200"/>
      <c r="AK46" s="101"/>
      <c r="AL46" s="101"/>
      <c r="AM46" s="214"/>
      <c r="AN46" s="79"/>
      <c r="AO46" s="1"/>
      <c r="AP46" s="1"/>
      <c r="AQ46" s="48" t="s">
        <v>23</v>
      </c>
      <c r="AR46" s="488" t="s">
        <v>55</v>
      </c>
      <c r="AS46" s="59"/>
      <c r="AT46" s="24"/>
    </row>
    <row r="47" spans="1:46" ht="21.75" customHeight="1">
      <c r="A47" s="54"/>
      <c r="B47" s="489"/>
      <c r="C47" s="74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83"/>
      <c r="P47" s="109"/>
      <c r="Q47" s="99"/>
      <c r="R47" s="193"/>
      <c r="S47" s="106"/>
      <c r="T47" s="106"/>
      <c r="U47" s="201"/>
      <c r="V47" s="99"/>
      <c r="W47" s="99"/>
      <c r="X47" s="193"/>
      <c r="Y47" s="102"/>
      <c r="Z47" s="102"/>
      <c r="AA47" s="197"/>
      <c r="AB47" s="102"/>
      <c r="AC47" s="102"/>
      <c r="AD47" s="197"/>
      <c r="AE47" s="102"/>
      <c r="AF47" s="102"/>
      <c r="AG47" s="197"/>
      <c r="AH47" s="106"/>
      <c r="AI47" s="106"/>
      <c r="AJ47" s="201"/>
      <c r="AK47" s="102"/>
      <c r="AL47" s="102"/>
      <c r="AM47" s="206"/>
      <c r="AN47" s="81"/>
      <c r="AO47" s="2"/>
      <c r="AP47" s="2"/>
      <c r="AQ47" s="424" t="s">
        <v>24</v>
      </c>
      <c r="AR47" s="489"/>
      <c r="AS47" s="60"/>
      <c r="AT47" s="24"/>
    </row>
    <row r="48" spans="1:46" ht="21.75" customHeight="1">
      <c r="A48" s="50"/>
      <c r="B48" s="488" t="s">
        <v>56</v>
      </c>
      <c r="C48" s="73" t="s">
        <v>23</v>
      </c>
      <c r="D48" s="1">
        <v>27</v>
      </c>
      <c r="E48" s="1">
        <v>8.235</v>
      </c>
      <c r="F48" s="1">
        <v>4649.815</v>
      </c>
      <c r="G48" s="1"/>
      <c r="H48" s="1"/>
      <c r="I48" s="1"/>
      <c r="J48" s="1"/>
      <c r="K48" s="1"/>
      <c r="L48" s="1"/>
      <c r="M48" s="1"/>
      <c r="N48" s="1"/>
      <c r="O48" s="82"/>
      <c r="P48" s="110"/>
      <c r="Q48" s="98"/>
      <c r="R48" s="194"/>
      <c r="S48" s="105"/>
      <c r="T48" s="105"/>
      <c r="U48" s="200"/>
      <c r="V48" s="98">
        <v>4</v>
      </c>
      <c r="W48" s="98">
        <v>0.54</v>
      </c>
      <c r="X48" s="194">
        <v>285.613</v>
      </c>
      <c r="Y48" s="101">
        <v>39</v>
      </c>
      <c r="Z48" s="101">
        <v>7.6376</v>
      </c>
      <c r="AA48" s="198">
        <v>3015.85</v>
      </c>
      <c r="AB48" s="101">
        <v>75</v>
      </c>
      <c r="AC48" s="101">
        <v>16.144</v>
      </c>
      <c r="AD48" s="198">
        <v>5626.884</v>
      </c>
      <c r="AE48" s="101">
        <v>91</v>
      </c>
      <c r="AF48" s="101">
        <v>36.9133</v>
      </c>
      <c r="AG48" s="198">
        <v>14503.332</v>
      </c>
      <c r="AH48" s="105">
        <v>123</v>
      </c>
      <c r="AI48" s="105">
        <v>68.733</v>
      </c>
      <c r="AJ48" s="200">
        <v>25233.135</v>
      </c>
      <c r="AK48" s="101">
        <v>107</v>
      </c>
      <c r="AL48" s="101">
        <v>41.121</v>
      </c>
      <c r="AM48" s="205">
        <v>17177.334</v>
      </c>
      <c r="AN48" s="79">
        <f t="shared" si="0"/>
        <v>466</v>
      </c>
      <c r="AO48" s="1">
        <f t="shared" si="1"/>
        <v>179.3239</v>
      </c>
      <c r="AP48" s="1">
        <f t="shared" si="2"/>
        <v>70491.963</v>
      </c>
      <c r="AQ48" s="423" t="s">
        <v>23</v>
      </c>
      <c r="AR48" s="488" t="s">
        <v>56</v>
      </c>
      <c r="AS48" s="59"/>
      <c r="AT48" s="24"/>
    </row>
    <row r="49" spans="1:46" ht="21.75" customHeight="1">
      <c r="A49" s="50" t="s">
        <v>57</v>
      </c>
      <c r="B49" s="489"/>
      <c r="C49" s="74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83"/>
      <c r="P49" s="109"/>
      <c r="Q49" s="99"/>
      <c r="R49" s="193"/>
      <c r="S49" s="106"/>
      <c r="T49" s="106"/>
      <c r="U49" s="201"/>
      <c r="V49" s="99">
        <v>4</v>
      </c>
      <c r="W49" s="99">
        <v>0.295</v>
      </c>
      <c r="X49" s="193">
        <v>169.311</v>
      </c>
      <c r="Y49" s="102"/>
      <c r="Z49" s="102"/>
      <c r="AA49" s="197"/>
      <c r="AB49" s="102"/>
      <c r="AC49" s="102"/>
      <c r="AD49" s="197"/>
      <c r="AE49" s="102"/>
      <c r="AF49" s="102"/>
      <c r="AG49" s="197"/>
      <c r="AH49" s="106"/>
      <c r="AI49" s="106"/>
      <c r="AJ49" s="201"/>
      <c r="AK49" s="102"/>
      <c r="AL49" s="102"/>
      <c r="AM49" s="206"/>
      <c r="AN49" s="81">
        <f t="shared" si="0"/>
        <v>4</v>
      </c>
      <c r="AO49" s="2">
        <f t="shared" si="1"/>
        <v>0.295</v>
      </c>
      <c r="AP49" s="2">
        <f t="shared" si="2"/>
        <v>169.311</v>
      </c>
      <c r="AQ49" s="52" t="s">
        <v>24</v>
      </c>
      <c r="AR49" s="489"/>
      <c r="AS49" s="59" t="s">
        <v>57</v>
      </c>
      <c r="AT49" s="24"/>
    </row>
    <row r="50" spans="1:46" ht="21.75" customHeight="1">
      <c r="A50" s="50"/>
      <c r="B50" s="488" t="s">
        <v>58</v>
      </c>
      <c r="C50" s="73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2"/>
      <c r="P50" s="110"/>
      <c r="Q50" s="98"/>
      <c r="R50" s="194"/>
      <c r="S50" s="105">
        <v>1</v>
      </c>
      <c r="T50" s="105">
        <v>407.2898</v>
      </c>
      <c r="U50" s="200">
        <v>80412.127</v>
      </c>
      <c r="V50" s="98">
        <v>1</v>
      </c>
      <c r="W50" s="98">
        <v>252.3228</v>
      </c>
      <c r="X50" s="194">
        <v>60053.236</v>
      </c>
      <c r="Y50" s="101">
        <v>1</v>
      </c>
      <c r="Z50" s="101">
        <v>326.4934</v>
      </c>
      <c r="AA50" s="198">
        <v>78280.807</v>
      </c>
      <c r="AB50" s="101"/>
      <c r="AC50" s="101"/>
      <c r="AD50" s="198"/>
      <c r="AE50" s="101"/>
      <c r="AF50" s="101"/>
      <c r="AG50" s="198"/>
      <c r="AH50" s="105"/>
      <c r="AI50" s="105"/>
      <c r="AJ50" s="200"/>
      <c r="AK50" s="101"/>
      <c r="AL50" s="101"/>
      <c r="AM50" s="205"/>
      <c r="AN50" s="79">
        <f t="shared" si="0"/>
        <v>3</v>
      </c>
      <c r="AO50" s="1">
        <f t="shared" si="1"/>
        <v>986.106</v>
      </c>
      <c r="AP50" s="1">
        <f t="shared" si="2"/>
        <v>218746.16999999998</v>
      </c>
      <c r="AQ50" s="48" t="s">
        <v>23</v>
      </c>
      <c r="AR50" s="488" t="s">
        <v>58</v>
      </c>
      <c r="AS50" s="57"/>
      <c r="AT50" s="24"/>
    </row>
    <row r="51" spans="1:46" ht="21.75" customHeight="1">
      <c r="A51" s="50"/>
      <c r="B51" s="489"/>
      <c r="C51" s="74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83"/>
      <c r="P51" s="109"/>
      <c r="Q51" s="99"/>
      <c r="R51" s="193"/>
      <c r="S51" s="106"/>
      <c r="T51" s="106"/>
      <c r="U51" s="201"/>
      <c r="V51" s="99"/>
      <c r="W51" s="99"/>
      <c r="X51" s="193"/>
      <c r="Y51" s="102"/>
      <c r="Z51" s="102"/>
      <c r="AA51" s="197"/>
      <c r="AB51" s="102"/>
      <c r="AC51" s="102"/>
      <c r="AD51" s="197"/>
      <c r="AE51" s="102"/>
      <c r="AF51" s="102"/>
      <c r="AG51" s="197"/>
      <c r="AH51" s="106"/>
      <c r="AI51" s="106"/>
      <c r="AJ51" s="201"/>
      <c r="AK51" s="102"/>
      <c r="AL51" s="102"/>
      <c r="AM51" s="206"/>
      <c r="AN51" s="81"/>
      <c r="AO51" s="2"/>
      <c r="AP51" s="2"/>
      <c r="AQ51" s="422" t="s">
        <v>24</v>
      </c>
      <c r="AR51" s="489"/>
      <c r="AS51" s="59"/>
      <c r="AT51" s="24"/>
    </row>
    <row r="52" spans="1:46" ht="21.75" customHeight="1">
      <c r="A52" s="50"/>
      <c r="B52" s="488" t="s">
        <v>59</v>
      </c>
      <c r="C52" s="73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2"/>
      <c r="P52" s="110"/>
      <c r="Q52" s="98"/>
      <c r="R52" s="194"/>
      <c r="S52" s="105"/>
      <c r="T52" s="105"/>
      <c r="U52" s="200"/>
      <c r="V52" s="98"/>
      <c r="W52" s="98"/>
      <c r="X52" s="194"/>
      <c r="Y52" s="101"/>
      <c r="Z52" s="101"/>
      <c r="AA52" s="198"/>
      <c r="AB52" s="101"/>
      <c r="AC52" s="101"/>
      <c r="AD52" s="198"/>
      <c r="AE52" s="101"/>
      <c r="AF52" s="101"/>
      <c r="AG52" s="198"/>
      <c r="AH52" s="105"/>
      <c r="AI52" s="105"/>
      <c r="AJ52" s="200"/>
      <c r="AK52" s="101"/>
      <c r="AL52" s="101"/>
      <c r="AM52" s="205"/>
      <c r="AN52" s="79"/>
      <c r="AO52" s="1"/>
      <c r="AP52" s="1"/>
      <c r="AQ52" s="423" t="s">
        <v>23</v>
      </c>
      <c r="AR52" s="488" t="s">
        <v>59</v>
      </c>
      <c r="AS52" s="59"/>
      <c r="AT52" s="24"/>
    </row>
    <row r="53" spans="1:46" ht="21.75" customHeight="1">
      <c r="A53" s="50" t="s">
        <v>27</v>
      </c>
      <c r="B53" s="489"/>
      <c r="C53" s="74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85"/>
      <c r="P53" s="109">
        <v>2</v>
      </c>
      <c r="Q53" s="99">
        <v>33.9955</v>
      </c>
      <c r="R53" s="193">
        <v>8776.853</v>
      </c>
      <c r="S53" s="106">
        <v>64</v>
      </c>
      <c r="T53" s="106">
        <v>3470.719</v>
      </c>
      <c r="U53" s="201">
        <v>645807.356</v>
      </c>
      <c r="V53" s="99">
        <v>184</v>
      </c>
      <c r="W53" s="99">
        <v>4725.226</v>
      </c>
      <c r="X53" s="193">
        <v>1047310.129</v>
      </c>
      <c r="Y53" s="102">
        <v>217</v>
      </c>
      <c r="Z53" s="102">
        <v>3822.2875</v>
      </c>
      <c r="AA53" s="197">
        <v>1413078.451</v>
      </c>
      <c r="AB53" s="102">
        <v>209</v>
      </c>
      <c r="AC53" s="102">
        <v>4157.675</v>
      </c>
      <c r="AD53" s="197">
        <v>1402899.054</v>
      </c>
      <c r="AE53" s="102">
        <v>235</v>
      </c>
      <c r="AF53" s="102">
        <v>3261.7225</v>
      </c>
      <c r="AG53" s="197">
        <v>1070559.142</v>
      </c>
      <c r="AH53" s="106">
        <v>66</v>
      </c>
      <c r="AI53" s="106">
        <v>241.6795</v>
      </c>
      <c r="AJ53" s="201">
        <v>143122.171</v>
      </c>
      <c r="AK53" s="102"/>
      <c r="AL53" s="102"/>
      <c r="AM53" s="206"/>
      <c r="AN53" s="81">
        <f t="shared" si="0"/>
        <v>977</v>
      </c>
      <c r="AO53" s="2">
        <f t="shared" si="1"/>
        <v>19713.305</v>
      </c>
      <c r="AP53" s="2">
        <f t="shared" si="2"/>
        <v>5731553.156</v>
      </c>
      <c r="AQ53" s="52" t="s">
        <v>24</v>
      </c>
      <c r="AR53" s="489"/>
      <c r="AS53" s="59" t="s">
        <v>27</v>
      </c>
      <c r="AT53" s="24"/>
    </row>
    <row r="54" spans="1:46" ht="21.75" customHeight="1">
      <c r="A54" s="50"/>
      <c r="B54" s="488" t="s">
        <v>60</v>
      </c>
      <c r="C54" s="73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0"/>
      <c r="P54" s="110"/>
      <c r="Q54" s="98"/>
      <c r="R54" s="194"/>
      <c r="S54" s="105"/>
      <c r="T54" s="105"/>
      <c r="U54" s="200"/>
      <c r="V54" s="98"/>
      <c r="W54" s="98"/>
      <c r="X54" s="194"/>
      <c r="Y54" s="101"/>
      <c r="Z54" s="101"/>
      <c r="AA54" s="198"/>
      <c r="AB54" s="101"/>
      <c r="AC54" s="101"/>
      <c r="AD54" s="198"/>
      <c r="AE54" s="101"/>
      <c r="AF54" s="101"/>
      <c r="AG54" s="198"/>
      <c r="AH54" s="105"/>
      <c r="AI54" s="105"/>
      <c r="AJ54" s="200"/>
      <c r="AK54" s="101"/>
      <c r="AL54" s="101"/>
      <c r="AM54" s="214"/>
      <c r="AN54" s="79"/>
      <c r="AO54" s="1"/>
      <c r="AP54" s="1"/>
      <c r="AQ54" s="48" t="s">
        <v>23</v>
      </c>
      <c r="AR54" s="488" t="s">
        <v>60</v>
      </c>
      <c r="AS54" s="49"/>
      <c r="AT54" s="24"/>
    </row>
    <row r="55" spans="1:46" ht="21.75" customHeight="1">
      <c r="A55" s="54"/>
      <c r="B55" s="489"/>
      <c r="C55" s="74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83"/>
      <c r="P55" s="109"/>
      <c r="Q55" s="99"/>
      <c r="R55" s="193"/>
      <c r="S55" s="106"/>
      <c r="T55" s="106"/>
      <c r="U55" s="201"/>
      <c r="V55" s="99"/>
      <c r="W55" s="99"/>
      <c r="X55" s="193"/>
      <c r="Y55" s="102"/>
      <c r="Z55" s="102"/>
      <c r="AA55" s="197"/>
      <c r="AB55" s="102"/>
      <c r="AC55" s="102"/>
      <c r="AD55" s="197"/>
      <c r="AE55" s="102"/>
      <c r="AF55" s="102"/>
      <c r="AG55" s="197"/>
      <c r="AH55" s="106"/>
      <c r="AI55" s="106"/>
      <c r="AJ55" s="201"/>
      <c r="AK55" s="102"/>
      <c r="AL55" s="102"/>
      <c r="AM55" s="206"/>
      <c r="AN55" s="81"/>
      <c r="AO55" s="2"/>
      <c r="AP55" s="2"/>
      <c r="AQ55" s="427" t="s">
        <v>24</v>
      </c>
      <c r="AR55" s="489"/>
      <c r="AS55" s="56"/>
      <c r="AT55" s="24"/>
    </row>
    <row r="56" spans="1:46" ht="21.75" customHeight="1">
      <c r="A56" s="500" t="s">
        <v>99</v>
      </c>
      <c r="B56" s="501" t="s">
        <v>61</v>
      </c>
      <c r="C56" s="73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>
        <v>1</v>
      </c>
      <c r="N56" s="1">
        <v>1.345</v>
      </c>
      <c r="O56" s="82">
        <v>145.625</v>
      </c>
      <c r="P56" s="110"/>
      <c r="Q56" s="98"/>
      <c r="R56" s="194"/>
      <c r="S56" s="105">
        <v>20</v>
      </c>
      <c r="T56" s="105">
        <v>16.5463</v>
      </c>
      <c r="U56" s="200">
        <v>15482.642</v>
      </c>
      <c r="V56" s="98">
        <v>108</v>
      </c>
      <c r="W56" s="98">
        <v>42.5896</v>
      </c>
      <c r="X56" s="194">
        <v>40910.692</v>
      </c>
      <c r="Y56" s="101">
        <v>93</v>
      </c>
      <c r="Z56" s="101">
        <v>36.1806</v>
      </c>
      <c r="AA56" s="198">
        <v>37288.811</v>
      </c>
      <c r="AB56" s="101">
        <v>41</v>
      </c>
      <c r="AC56" s="101">
        <v>20.0818</v>
      </c>
      <c r="AD56" s="198">
        <v>19199.837</v>
      </c>
      <c r="AE56" s="101">
        <v>1</v>
      </c>
      <c r="AF56" s="101">
        <v>0.0604</v>
      </c>
      <c r="AG56" s="198">
        <v>47.565</v>
      </c>
      <c r="AH56" s="105">
        <v>-1</v>
      </c>
      <c r="AI56" s="105">
        <v>-0.3566</v>
      </c>
      <c r="AJ56" s="200">
        <v>-309.45</v>
      </c>
      <c r="AK56" s="101"/>
      <c r="AL56" s="101"/>
      <c r="AM56" s="205"/>
      <c r="AN56" s="79">
        <f t="shared" si="0"/>
        <v>263</v>
      </c>
      <c r="AO56" s="1">
        <f t="shared" si="1"/>
        <v>116.44709999999999</v>
      </c>
      <c r="AP56" s="1">
        <f t="shared" si="2"/>
        <v>112765.72200000001</v>
      </c>
      <c r="AQ56" s="428" t="s">
        <v>23</v>
      </c>
      <c r="AR56" s="494" t="s">
        <v>100</v>
      </c>
      <c r="AS56" s="495" t="s">
        <v>0</v>
      </c>
      <c r="AT56" s="24"/>
    </row>
    <row r="57" spans="1:46" ht="21.75" customHeight="1">
      <c r="A57" s="502"/>
      <c r="B57" s="503"/>
      <c r="C57" s="74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83"/>
      <c r="P57" s="109"/>
      <c r="Q57" s="99"/>
      <c r="R57" s="193"/>
      <c r="S57" s="106">
        <v>1</v>
      </c>
      <c r="T57" s="106">
        <v>2.0714</v>
      </c>
      <c r="U57" s="201">
        <v>2059.831</v>
      </c>
      <c r="V57" s="220">
        <v>8</v>
      </c>
      <c r="W57" s="220">
        <v>3.6568</v>
      </c>
      <c r="X57" s="221">
        <v>3502.209</v>
      </c>
      <c r="Y57" s="102">
        <v>34</v>
      </c>
      <c r="Z57" s="102">
        <v>16.887</v>
      </c>
      <c r="AA57" s="197">
        <v>17582.428</v>
      </c>
      <c r="AB57" s="102">
        <v>34</v>
      </c>
      <c r="AC57" s="102">
        <v>16.6404</v>
      </c>
      <c r="AD57" s="197">
        <v>16225.302</v>
      </c>
      <c r="AE57" s="102">
        <v>1</v>
      </c>
      <c r="AF57" s="102">
        <v>0.1532</v>
      </c>
      <c r="AG57" s="197">
        <v>160.86</v>
      </c>
      <c r="AH57" s="106"/>
      <c r="AI57" s="106"/>
      <c r="AJ57" s="201"/>
      <c r="AK57" s="102"/>
      <c r="AL57" s="102"/>
      <c r="AM57" s="206"/>
      <c r="AN57" s="5">
        <f t="shared" si="0"/>
        <v>78</v>
      </c>
      <c r="AO57" s="2">
        <f t="shared" si="1"/>
        <v>39.4088</v>
      </c>
      <c r="AP57" s="2">
        <f t="shared" si="2"/>
        <v>39530.630000000005</v>
      </c>
      <c r="AQ57" s="61" t="s">
        <v>24</v>
      </c>
      <c r="AR57" s="496"/>
      <c r="AS57" s="497"/>
      <c r="AT57" s="24"/>
    </row>
    <row r="58" spans="1:46" ht="21.75" customHeight="1">
      <c r="A58" s="25" t="s">
        <v>0</v>
      </c>
      <c r="C58" s="154" t="s">
        <v>23</v>
      </c>
      <c r="D58" s="3">
        <v>1233</v>
      </c>
      <c r="E58" s="3">
        <v>42.1881</v>
      </c>
      <c r="F58" s="3">
        <v>16544.961</v>
      </c>
      <c r="G58" s="3">
        <v>1252</v>
      </c>
      <c r="H58" s="3">
        <v>45.5783</v>
      </c>
      <c r="I58" s="3">
        <v>17003.221</v>
      </c>
      <c r="J58" s="3">
        <v>1297</v>
      </c>
      <c r="K58" s="3">
        <v>50.76</v>
      </c>
      <c r="L58" s="3">
        <v>17420.344</v>
      </c>
      <c r="M58" s="3">
        <v>961</v>
      </c>
      <c r="N58" s="3">
        <v>40.5039</v>
      </c>
      <c r="O58" s="165">
        <v>15005.662</v>
      </c>
      <c r="P58" s="111">
        <v>962</v>
      </c>
      <c r="Q58" s="100">
        <v>27.4872</v>
      </c>
      <c r="R58" s="231">
        <v>15142.506</v>
      </c>
      <c r="S58" s="153">
        <v>1098</v>
      </c>
      <c r="T58" s="107">
        <v>31.9673</v>
      </c>
      <c r="U58" s="304">
        <v>18032.919</v>
      </c>
      <c r="V58" s="222">
        <v>1138</v>
      </c>
      <c r="W58" s="223">
        <v>38.6555</v>
      </c>
      <c r="X58" s="224">
        <v>24238.752</v>
      </c>
      <c r="Y58" s="113">
        <v>1003</v>
      </c>
      <c r="Z58" s="103">
        <v>26.4299</v>
      </c>
      <c r="AA58" s="208">
        <v>24129.711</v>
      </c>
      <c r="AB58" s="113">
        <v>893</v>
      </c>
      <c r="AC58" s="103">
        <v>21.5176</v>
      </c>
      <c r="AD58" s="208">
        <v>14713.224</v>
      </c>
      <c r="AE58" s="113">
        <v>1973</v>
      </c>
      <c r="AF58" s="103">
        <v>157.5492</v>
      </c>
      <c r="AG58" s="199">
        <v>50485.354</v>
      </c>
      <c r="AH58" s="107">
        <v>2637</v>
      </c>
      <c r="AI58" s="107">
        <v>162.1331</v>
      </c>
      <c r="AJ58" s="203">
        <v>48579.164</v>
      </c>
      <c r="AK58" s="113">
        <v>1513</v>
      </c>
      <c r="AL58" s="103">
        <v>56.7787</v>
      </c>
      <c r="AM58" s="207">
        <v>26467.328</v>
      </c>
      <c r="AN58" s="209">
        <f t="shared" si="0"/>
        <v>15960</v>
      </c>
      <c r="AO58" s="5">
        <f t="shared" si="1"/>
        <v>701.5488</v>
      </c>
      <c r="AP58" s="3">
        <f t="shared" si="2"/>
        <v>287763.14599999995</v>
      </c>
      <c r="AQ58" s="63" t="s">
        <v>23</v>
      </c>
      <c r="AR58" s="64"/>
      <c r="AS58" s="49" t="s">
        <v>0</v>
      </c>
      <c r="AT58" s="24"/>
    </row>
    <row r="59" spans="1:46" ht="21.75" customHeight="1">
      <c r="A59" s="504" t="s">
        <v>62</v>
      </c>
      <c r="B59" s="505"/>
      <c r="C59" s="382" t="s">
        <v>63</v>
      </c>
      <c r="D59" s="400"/>
      <c r="E59" s="409"/>
      <c r="F59" s="400"/>
      <c r="G59" s="400"/>
      <c r="H59" s="409"/>
      <c r="I59" s="400"/>
      <c r="J59" s="400"/>
      <c r="K59" s="409"/>
      <c r="L59" s="400"/>
      <c r="M59" s="400"/>
      <c r="N59" s="409"/>
      <c r="O59" s="401"/>
      <c r="P59" s="410"/>
      <c r="Q59" s="411"/>
      <c r="R59" s="412"/>
      <c r="S59" s="413"/>
      <c r="T59" s="414"/>
      <c r="U59" s="415"/>
      <c r="V59" s="416"/>
      <c r="W59" s="411"/>
      <c r="X59" s="412"/>
      <c r="Y59" s="417"/>
      <c r="Z59" s="418"/>
      <c r="AA59" s="419"/>
      <c r="AB59" s="417"/>
      <c r="AC59" s="418"/>
      <c r="AD59" s="419"/>
      <c r="AE59" s="417"/>
      <c r="AF59" s="418"/>
      <c r="AG59" s="419"/>
      <c r="AH59" s="413"/>
      <c r="AI59" s="414"/>
      <c r="AJ59" s="420"/>
      <c r="AK59" s="417"/>
      <c r="AL59" s="418"/>
      <c r="AM59" s="419"/>
      <c r="AN59" s="421"/>
      <c r="AO59" s="399"/>
      <c r="AP59" s="400"/>
      <c r="AQ59" s="398" t="s">
        <v>63</v>
      </c>
      <c r="AR59" s="498" t="s">
        <v>62</v>
      </c>
      <c r="AS59" s="499"/>
      <c r="AT59" s="24"/>
    </row>
    <row r="60" spans="1:46" ht="21.75" customHeight="1">
      <c r="A60" s="39"/>
      <c r="B60" s="40"/>
      <c r="C60" s="51" t="s">
        <v>24</v>
      </c>
      <c r="D60" s="2">
        <v>105</v>
      </c>
      <c r="E60" s="2">
        <v>4.1564</v>
      </c>
      <c r="F60" s="2">
        <v>1481.488</v>
      </c>
      <c r="G60" s="2">
        <v>69</v>
      </c>
      <c r="H60" s="2">
        <v>2.8837</v>
      </c>
      <c r="I60" s="2">
        <v>948.844</v>
      </c>
      <c r="J60" s="2"/>
      <c r="K60" s="2"/>
      <c r="L60" s="2"/>
      <c r="M60" s="2">
        <v>10</v>
      </c>
      <c r="N60" s="2">
        <v>0.3382</v>
      </c>
      <c r="O60" s="83">
        <v>372.106</v>
      </c>
      <c r="P60" s="109">
        <v>43</v>
      </c>
      <c r="Q60" s="99">
        <v>0.9962</v>
      </c>
      <c r="R60" s="218">
        <v>1778.234</v>
      </c>
      <c r="S60" s="149">
        <v>31</v>
      </c>
      <c r="T60" s="106">
        <v>0.8229</v>
      </c>
      <c r="U60" s="201">
        <v>498.971</v>
      </c>
      <c r="V60" s="226">
        <v>14</v>
      </c>
      <c r="W60" s="99">
        <v>1.2625</v>
      </c>
      <c r="X60" s="218">
        <v>280.743</v>
      </c>
      <c r="Y60" s="120">
        <v>18</v>
      </c>
      <c r="Z60" s="102">
        <v>1.5141</v>
      </c>
      <c r="AA60" s="206">
        <v>1595.834</v>
      </c>
      <c r="AB60" s="120">
        <v>2</v>
      </c>
      <c r="AC60" s="102">
        <v>0.325</v>
      </c>
      <c r="AD60" s="206">
        <v>46.545</v>
      </c>
      <c r="AE60" s="120">
        <v>47</v>
      </c>
      <c r="AF60" s="102">
        <v>2.8252</v>
      </c>
      <c r="AG60" s="206">
        <v>2679.109</v>
      </c>
      <c r="AH60" s="149">
        <v>64</v>
      </c>
      <c r="AI60" s="106">
        <v>3.8514</v>
      </c>
      <c r="AJ60" s="204">
        <v>1882.317</v>
      </c>
      <c r="AK60" s="120">
        <v>78</v>
      </c>
      <c r="AL60" s="102">
        <v>2.3785</v>
      </c>
      <c r="AM60" s="206">
        <v>1771.08</v>
      </c>
      <c r="AN60" s="211">
        <f t="shared" si="0"/>
        <v>481</v>
      </c>
      <c r="AO60" s="81">
        <f t="shared" si="1"/>
        <v>21.3541</v>
      </c>
      <c r="AP60" s="2">
        <f t="shared" si="2"/>
        <v>13335.270999999999</v>
      </c>
      <c r="AQ60" s="433" t="s">
        <v>24</v>
      </c>
      <c r="AR60" s="40"/>
      <c r="AS60" s="56"/>
      <c r="AT60" s="24"/>
    </row>
    <row r="61" spans="1:46" ht="21.75" customHeight="1">
      <c r="A61" s="25" t="s">
        <v>0</v>
      </c>
      <c r="C61" s="73" t="s">
        <v>23</v>
      </c>
      <c r="D61" s="1">
        <f aca="true" t="shared" si="3" ref="D61:AA61">+D6+D8+D10+D12+D14+D16+D18+D20+D22+D24+D26+D28+D30+D32+D34+D36+D38+D40+D42+D44+D46+D48+D50+D52+D54+D56+D58</f>
        <v>1337</v>
      </c>
      <c r="E61" s="1">
        <f t="shared" si="3"/>
        <v>661.9904999999999</v>
      </c>
      <c r="F61" s="1">
        <f t="shared" si="3"/>
        <v>284917.412</v>
      </c>
      <c r="G61" s="1">
        <f t="shared" si="3"/>
        <v>1285</v>
      </c>
      <c r="H61" s="1">
        <f t="shared" si="3"/>
        <v>481.4592</v>
      </c>
      <c r="I61" s="1">
        <f t="shared" si="3"/>
        <v>187027.71300000002</v>
      </c>
      <c r="J61" s="1">
        <f t="shared" si="3"/>
        <v>1702</v>
      </c>
      <c r="K61" s="1">
        <f t="shared" si="3"/>
        <v>2442.8042</v>
      </c>
      <c r="L61" s="1">
        <f t="shared" si="3"/>
        <v>302948.16599999997</v>
      </c>
      <c r="M61" s="1">
        <f t="shared" si="3"/>
        <v>1439</v>
      </c>
      <c r="N61" s="1">
        <f t="shared" si="3"/>
        <v>2273.4108</v>
      </c>
      <c r="O61" s="82">
        <f t="shared" si="3"/>
        <v>268118.674</v>
      </c>
      <c r="P61" s="110">
        <f t="shared" si="3"/>
        <v>1263</v>
      </c>
      <c r="Q61" s="98">
        <f t="shared" si="3"/>
        <v>1369.0424999999998</v>
      </c>
      <c r="R61" s="217">
        <f t="shared" si="3"/>
        <v>253724.88799999998</v>
      </c>
      <c r="S61" s="150">
        <f t="shared" si="3"/>
        <v>1336</v>
      </c>
      <c r="T61" s="105">
        <f t="shared" si="3"/>
        <v>1600.6414000000002</v>
      </c>
      <c r="U61" s="234">
        <f t="shared" si="3"/>
        <v>326394.149</v>
      </c>
      <c r="V61" s="225">
        <f t="shared" si="3"/>
        <v>1463</v>
      </c>
      <c r="W61" s="98">
        <f t="shared" si="3"/>
        <v>1710.9945999999998</v>
      </c>
      <c r="X61" s="217">
        <f t="shared" si="3"/>
        <v>437422.8979999999</v>
      </c>
      <c r="Y61" s="119">
        <f t="shared" si="3"/>
        <v>1381</v>
      </c>
      <c r="Z61" s="101">
        <f t="shared" si="3"/>
        <v>1329.5927000000001</v>
      </c>
      <c r="AA61" s="205">
        <f t="shared" si="3"/>
        <v>375861.253</v>
      </c>
      <c r="AB61" s="119">
        <f aca="true" t="shared" si="4" ref="AB61:AM61">+AB6+AB8+AB10+AB12+AB14+AB16+AB18+AB20+AB22+AB24+AB26+AB28+AB30+AB32+AB34+AB36+AB38+AB40+AB42+AB44+AB46+AB48+AB50+AB52+AB54+AB56+AB58</f>
        <v>1220</v>
      </c>
      <c r="AC61" s="101">
        <f t="shared" si="4"/>
        <v>1112.6375999999998</v>
      </c>
      <c r="AD61" s="205">
        <f t="shared" si="4"/>
        <v>250650.91199999998</v>
      </c>
      <c r="AE61" s="119">
        <f>+AE6+AE8+AE10+AE12+AE14+AE16+AE18+AE20+AE22+AE24+AE26+AE28+AE30+AE32+AE34+AE36+AE38+AE40+AE42+AE44+AE46+AE48+AE50+AE52+AE54+AE56+AE58</f>
        <v>2469</v>
      </c>
      <c r="AF61" s="101">
        <f>+AF6+AF8+AF10+AF12+AF14+AF16+AF18+AF20+AF22+AF24+AF26+AF28+AF30+AF32+AF34+AF36+AF38+AF40+AF42+AF44+AF46+AF48+AF50+AF52+AF54+AF56+AF58</f>
        <v>3424.0955999999996</v>
      </c>
      <c r="AG61" s="205">
        <f>+AG6+AG8+AG10+AG12+AG14+AG16+AG18+AG20+AG22+AG24+AG26+AG28+AG30+AG32+AG34+AG36+AG38+AG40+AG42+AG44+AG46+AG48+AG50+AG52+AG54+AG56+AG58</f>
        <v>694528.449</v>
      </c>
      <c r="AH61" s="150">
        <f t="shared" si="4"/>
        <v>3138</v>
      </c>
      <c r="AI61" s="105">
        <f t="shared" si="4"/>
        <v>2136.1197</v>
      </c>
      <c r="AJ61" s="202">
        <f t="shared" si="4"/>
        <v>591795.071</v>
      </c>
      <c r="AK61" s="119">
        <f t="shared" si="4"/>
        <v>1907</v>
      </c>
      <c r="AL61" s="101">
        <f t="shared" si="4"/>
        <v>933.7638999999999</v>
      </c>
      <c r="AM61" s="205">
        <f t="shared" si="4"/>
        <v>395706.35899999994</v>
      </c>
      <c r="AN61" s="210">
        <f t="shared" si="0"/>
        <v>19940</v>
      </c>
      <c r="AO61" s="79">
        <f t="shared" si="1"/>
        <v>19476.5527</v>
      </c>
      <c r="AP61" s="1">
        <f t="shared" si="2"/>
        <v>4369095.944</v>
      </c>
      <c r="AQ61" s="432" t="s">
        <v>23</v>
      </c>
      <c r="AR61" s="65"/>
      <c r="AS61" s="49" t="s">
        <v>0</v>
      </c>
      <c r="AT61" s="24"/>
    </row>
    <row r="62" spans="1:46" ht="21.75" customHeight="1">
      <c r="A62" s="492" t="s">
        <v>64</v>
      </c>
      <c r="B62" s="493" t="s">
        <v>64</v>
      </c>
      <c r="C62" s="73" t="s">
        <v>63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2"/>
      <c r="P62" s="110"/>
      <c r="Q62" s="98"/>
      <c r="R62" s="217"/>
      <c r="S62" s="150"/>
      <c r="T62" s="105"/>
      <c r="U62" s="234"/>
      <c r="V62" s="225"/>
      <c r="W62" s="98"/>
      <c r="X62" s="217"/>
      <c r="Y62" s="119"/>
      <c r="Z62" s="101"/>
      <c r="AA62" s="205"/>
      <c r="AB62" s="119"/>
      <c r="AC62" s="101"/>
      <c r="AD62" s="205"/>
      <c r="AE62" s="119"/>
      <c r="AF62" s="101"/>
      <c r="AG62" s="205"/>
      <c r="AH62" s="150"/>
      <c r="AI62" s="105"/>
      <c r="AJ62" s="202"/>
      <c r="AK62" s="119"/>
      <c r="AL62" s="101"/>
      <c r="AM62" s="205"/>
      <c r="AN62" s="210"/>
      <c r="AO62" s="79"/>
      <c r="AP62" s="1"/>
      <c r="AQ62" s="408" t="s">
        <v>63</v>
      </c>
      <c r="AR62" s="490" t="s">
        <v>64</v>
      </c>
      <c r="AS62" s="491"/>
      <c r="AT62" s="24"/>
    </row>
    <row r="63" spans="1:46" ht="21.75" customHeight="1">
      <c r="A63" s="39"/>
      <c r="B63" s="40"/>
      <c r="C63" s="74" t="s">
        <v>24</v>
      </c>
      <c r="D63" s="2">
        <f aca="true" t="shared" si="5" ref="D63:AA63">+D7+D9+D11+D13+D15+D17+D19+D21+D23+D25+D27+D29+D31+D33+D35+D37+D39+D41+D43+D45+D47+D49+D51+D53+D55+D57+D60</f>
        <v>119</v>
      </c>
      <c r="E63" s="2">
        <f t="shared" si="5"/>
        <v>140.0365</v>
      </c>
      <c r="F63" s="2">
        <f t="shared" si="5"/>
        <v>54804.065</v>
      </c>
      <c r="G63" s="2">
        <f t="shared" si="5"/>
        <v>84</v>
      </c>
      <c r="H63" s="2">
        <f t="shared" si="5"/>
        <v>185.2953</v>
      </c>
      <c r="I63" s="2">
        <f t="shared" si="5"/>
        <v>63291.702</v>
      </c>
      <c r="J63" s="2">
        <f t="shared" si="5"/>
        <v>24</v>
      </c>
      <c r="K63" s="2">
        <f t="shared" si="5"/>
        <v>180.4096</v>
      </c>
      <c r="L63" s="2">
        <f t="shared" si="5"/>
        <v>32879.437</v>
      </c>
      <c r="M63" s="2">
        <f t="shared" si="5"/>
        <v>35</v>
      </c>
      <c r="N63" s="2">
        <f t="shared" si="5"/>
        <v>304.4314</v>
      </c>
      <c r="O63" s="83">
        <f t="shared" si="5"/>
        <v>69462.513</v>
      </c>
      <c r="P63" s="109">
        <f t="shared" si="5"/>
        <v>80</v>
      </c>
      <c r="Q63" s="99">
        <f t="shared" si="5"/>
        <v>956.8325</v>
      </c>
      <c r="R63" s="218">
        <f t="shared" si="5"/>
        <v>191296.89299999998</v>
      </c>
      <c r="S63" s="149">
        <f t="shared" si="5"/>
        <v>166</v>
      </c>
      <c r="T63" s="106">
        <f t="shared" si="5"/>
        <v>6265.4071</v>
      </c>
      <c r="U63" s="235">
        <f t="shared" si="5"/>
        <v>1318426.582</v>
      </c>
      <c r="V63" s="228">
        <f t="shared" si="5"/>
        <v>320</v>
      </c>
      <c r="W63" s="229">
        <f t="shared" si="5"/>
        <v>8616.9176</v>
      </c>
      <c r="X63" s="230">
        <f t="shared" si="5"/>
        <v>2033719.7889999999</v>
      </c>
      <c r="Y63" s="120">
        <f t="shared" si="5"/>
        <v>351</v>
      </c>
      <c r="Z63" s="102">
        <f t="shared" si="5"/>
        <v>4897.8209</v>
      </c>
      <c r="AA63" s="206">
        <f t="shared" si="5"/>
        <v>1801451.667</v>
      </c>
      <c r="AB63" s="120">
        <f aca="true" t="shared" si="6" ref="AB63:AM63">+AB7+AB9+AB11+AB13+AB15+AB17+AB19+AB21+AB23+AB25+AB27+AB29+AB31+AB33+AB35+AB37+AB39+AB41+AB43+AB45+AB47+AB49+AB51+AB53+AB55+AB57+AB60</f>
        <v>319</v>
      </c>
      <c r="AC63" s="102">
        <f t="shared" si="6"/>
        <v>6317.3675</v>
      </c>
      <c r="AD63" s="206">
        <f t="shared" si="6"/>
        <v>1938912.9519999998</v>
      </c>
      <c r="AE63" s="120">
        <f>+AE7+AE9+AE11+AE13+AE15+AE17+AE19+AE21+AE23+AE25+AE27+AE29+AE31+AE33+AE35+AE37+AE39+AE41+AE43+AE45+AE47+AE49+AE51+AE53+AE55+AE57+AE60</f>
        <v>378</v>
      </c>
      <c r="AF63" s="102">
        <f>+AF7+AF9+AF11+AF13+AF15+AF17+AF19+AF21+AF23+AF25+AF27+AF29+AF31+AF33+AF35+AF37+AF39+AF41+AF43+AF45+AF47+AF49+AF51+AF53+AF55+AF57+AF60</f>
        <v>7712.9804</v>
      </c>
      <c r="AG63" s="206">
        <f>+AG7+AG9+AG11+AG13+AG15+AG17+AG19+AG21+AG23+AG25+AG27+AG29+AG31+AG33+AG35+AG37+AG39+AG41+AG43+AG45+AG47+AG49+AG51+AG53+AG55+AG57+AG60</f>
        <v>1838920.4270000001</v>
      </c>
      <c r="AH63" s="149">
        <f t="shared" si="6"/>
        <v>271</v>
      </c>
      <c r="AI63" s="106">
        <f t="shared" si="6"/>
        <v>5125.7402999999995</v>
      </c>
      <c r="AJ63" s="204">
        <f t="shared" si="6"/>
        <v>946320.373</v>
      </c>
      <c r="AK63" s="120">
        <f t="shared" si="6"/>
        <v>126</v>
      </c>
      <c r="AL63" s="102">
        <f t="shared" si="6"/>
        <v>728.2375999999999</v>
      </c>
      <c r="AM63" s="206">
        <f t="shared" si="6"/>
        <v>176312.19999999998</v>
      </c>
      <c r="AN63" s="212">
        <f t="shared" si="0"/>
        <v>2273</v>
      </c>
      <c r="AO63" s="81">
        <f t="shared" si="1"/>
        <v>41431.4767</v>
      </c>
      <c r="AP63" s="2">
        <f t="shared" si="2"/>
        <v>10465798.599999998</v>
      </c>
      <c r="AQ63" s="61" t="s">
        <v>24</v>
      </c>
      <c r="AR63" s="44"/>
      <c r="AS63" s="56"/>
      <c r="AT63" s="24"/>
    </row>
    <row r="64" spans="1:46" ht="21.75" customHeight="1">
      <c r="A64" s="50" t="s">
        <v>65</v>
      </c>
      <c r="B64" s="488" t="s">
        <v>66</v>
      </c>
      <c r="C64" s="73" t="s">
        <v>23</v>
      </c>
      <c r="D64" s="1">
        <v>696</v>
      </c>
      <c r="E64" s="1">
        <v>72.65</v>
      </c>
      <c r="F64" s="1">
        <v>60130.395</v>
      </c>
      <c r="G64" s="1">
        <v>768</v>
      </c>
      <c r="H64" s="1">
        <v>72.1147</v>
      </c>
      <c r="I64" s="1">
        <v>66153.339</v>
      </c>
      <c r="J64" s="1">
        <v>1216</v>
      </c>
      <c r="K64" s="1">
        <v>103.003</v>
      </c>
      <c r="L64" s="1">
        <v>99161.581</v>
      </c>
      <c r="M64" s="1">
        <v>1106</v>
      </c>
      <c r="N64" s="1">
        <v>91.3364</v>
      </c>
      <c r="O64" s="82">
        <v>90270.185</v>
      </c>
      <c r="P64" s="110">
        <v>1048</v>
      </c>
      <c r="Q64" s="98">
        <v>81.007</v>
      </c>
      <c r="R64" s="217">
        <v>71402.447</v>
      </c>
      <c r="S64" s="150">
        <v>750</v>
      </c>
      <c r="T64" s="105">
        <v>59.4458</v>
      </c>
      <c r="U64" s="200">
        <v>61141.106</v>
      </c>
      <c r="V64" s="98">
        <v>530</v>
      </c>
      <c r="W64" s="98">
        <v>73.6507</v>
      </c>
      <c r="X64" s="194">
        <v>72864.157</v>
      </c>
      <c r="Y64" s="101">
        <v>408</v>
      </c>
      <c r="Z64" s="101">
        <v>65.7044</v>
      </c>
      <c r="AA64" s="205">
        <v>78642.873</v>
      </c>
      <c r="AB64" s="119">
        <v>266</v>
      </c>
      <c r="AC64" s="101">
        <v>48.0309</v>
      </c>
      <c r="AD64" s="198">
        <v>45840.965</v>
      </c>
      <c r="AE64" s="101">
        <v>434</v>
      </c>
      <c r="AF64" s="101">
        <v>50.0303</v>
      </c>
      <c r="AG64" s="205">
        <v>42457.548</v>
      </c>
      <c r="AH64" s="150">
        <v>522</v>
      </c>
      <c r="AI64" s="105">
        <v>50.9633</v>
      </c>
      <c r="AJ64" s="202">
        <v>31865.344</v>
      </c>
      <c r="AK64" s="119">
        <v>833</v>
      </c>
      <c r="AL64" s="101">
        <v>62.9302</v>
      </c>
      <c r="AM64" s="205">
        <v>80070.777</v>
      </c>
      <c r="AN64" s="213">
        <f aca="true" t="shared" si="7" ref="AN64:AP65">+D64+G64+J64+M64+P64+S64+V64+Y64+AB64+AE64+AH64+AK64</f>
        <v>8577</v>
      </c>
      <c r="AO64" s="132">
        <f t="shared" si="7"/>
        <v>830.8667</v>
      </c>
      <c r="AP64" s="1">
        <f t="shared" si="7"/>
        <v>800000.717</v>
      </c>
      <c r="AQ64" s="48" t="s">
        <v>23</v>
      </c>
      <c r="AR64" s="488" t="s">
        <v>66</v>
      </c>
      <c r="AS64" s="66" t="s">
        <v>65</v>
      </c>
      <c r="AT64" s="24"/>
    </row>
    <row r="65" spans="1:46" ht="21.75" customHeight="1">
      <c r="A65" s="50"/>
      <c r="B65" s="489"/>
      <c r="C65" s="74" t="s">
        <v>24</v>
      </c>
      <c r="D65" s="2">
        <v>7</v>
      </c>
      <c r="E65" s="2">
        <v>2.0535</v>
      </c>
      <c r="F65" s="2">
        <v>596.871</v>
      </c>
      <c r="G65" s="2">
        <v>8</v>
      </c>
      <c r="H65" s="2">
        <v>0.156</v>
      </c>
      <c r="I65" s="2">
        <v>261.262</v>
      </c>
      <c r="J65" s="2">
        <v>38</v>
      </c>
      <c r="K65" s="2">
        <v>2.7285</v>
      </c>
      <c r="L65" s="2">
        <v>3223.526</v>
      </c>
      <c r="M65" s="2">
        <v>55</v>
      </c>
      <c r="N65" s="2">
        <v>2.7643</v>
      </c>
      <c r="O65" s="85">
        <v>2876.051</v>
      </c>
      <c r="P65" s="109">
        <v>64</v>
      </c>
      <c r="Q65" s="99">
        <v>1.788</v>
      </c>
      <c r="R65" s="218">
        <v>2965.301</v>
      </c>
      <c r="S65" s="149">
        <v>43</v>
      </c>
      <c r="T65" s="106">
        <v>0.9666</v>
      </c>
      <c r="U65" s="201">
        <v>1069.449</v>
      </c>
      <c r="V65" s="99">
        <v>46</v>
      </c>
      <c r="W65" s="99">
        <v>2.8058</v>
      </c>
      <c r="X65" s="193">
        <v>1249.292</v>
      </c>
      <c r="Y65" s="102">
        <v>58</v>
      </c>
      <c r="Z65" s="102">
        <v>10.5328</v>
      </c>
      <c r="AA65" s="197">
        <v>2016.538</v>
      </c>
      <c r="AB65" s="102">
        <v>39</v>
      </c>
      <c r="AC65" s="102">
        <v>10.2937</v>
      </c>
      <c r="AD65" s="197">
        <v>1704.128</v>
      </c>
      <c r="AE65" s="102">
        <v>44</v>
      </c>
      <c r="AF65" s="102">
        <v>5.9998</v>
      </c>
      <c r="AG65" s="197">
        <v>1502.51</v>
      </c>
      <c r="AH65" s="106">
        <v>52</v>
      </c>
      <c r="AI65" s="106">
        <v>5.524</v>
      </c>
      <c r="AJ65" s="201">
        <v>1667.437</v>
      </c>
      <c r="AK65" s="102">
        <v>27</v>
      </c>
      <c r="AL65" s="102">
        <v>0.3665</v>
      </c>
      <c r="AM65" s="206">
        <v>630.255</v>
      </c>
      <c r="AN65" s="211">
        <f t="shared" si="7"/>
        <v>481</v>
      </c>
      <c r="AO65" s="81">
        <f t="shared" si="7"/>
        <v>45.9795</v>
      </c>
      <c r="AP65" s="2">
        <f t="shared" si="7"/>
        <v>19762.62</v>
      </c>
      <c r="AQ65" s="422" t="s">
        <v>24</v>
      </c>
      <c r="AR65" s="489"/>
      <c r="AS65" s="49"/>
      <c r="AT65" s="24"/>
    </row>
    <row r="66" spans="1:46" ht="21.75" customHeight="1">
      <c r="A66" s="50" t="s">
        <v>67</v>
      </c>
      <c r="B66" s="488" t="s">
        <v>68</v>
      </c>
      <c r="C66" s="73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82"/>
      <c r="P66" s="110"/>
      <c r="Q66" s="98"/>
      <c r="R66" s="194"/>
      <c r="S66" s="105"/>
      <c r="T66" s="105"/>
      <c r="U66" s="200"/>
      <c r="V66" s="98"/>
      <c r="W66" s="98"/>
      <c r="X66" s="194"/>
      <c r="Y66" s="101"/>
      <c r="Z66" s="101"/>
      <c r="AA66" s="198"/>
      <c r="AB66" s="101"/>
      <c r="AC66" s="101"/>
      <c r="AD66" s="198"/>
      <c r="AE66" s="101"/>
      <c r="AF66" s="101"/>
      <c r="AG66" s="198"/>
      <c r="AH66" s="105"/>
      <c r="AI66" s="105"/>
      <c r="AJ66" s="200"/>
      <c r="AK66" s="101"/>
      <c r="AL66" s="101"/>
      <c r="AM66" s="205"/>
      <c r="AN66" s="210"/>
      <c r="AO66" s="79"/>
      <c r="AP66" s="1"/>
      <c r="AQ66" s="423" t="s">
        <v>23</v>
      </c>
      <c r="AR66" s="488" t="s">
        <v>68</v>
      </c>
      <c r="AS66" s="49" t="s">
        <v>67</v>
      </c>
      <c r="AT66" s="24"/>
    </row>
    <row r="67" spans="1:46" ht="21.75" customHeight="1">
      <c r="A67" s="54" t="s">
        <v>49</v>
      </c>
      <c r="B67" s="489"/>
      <c r="C67" s="74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83"/>
      <c r="P67" s="109"/>
      <c r="Q67" s="99"/>
      <c r="R67" s="193"/>
      <c r="S67" s="106"/>
      <c r="T67" s="106"/>
      <c r="U67" s="201"/>
      <c r="V67" s="99"/>
      <c r="W67" s="99"/>
      <c r="X67" s="193"/>
      <c r="Y67" s="102"/>
      <c r="Z67" s="102"/>
      <c r="AA67" s="197"/>
      <c r="AB67" s="102"/>
      <c r="AC67" s="102"/>
      <c r="AD67" s="197"/>
      <c r="AE67" s="102"/>
      <c r="AF67" s="102"/>
      <c r="AG67" s="197"/>
      <c r="AH67" s="106"/>
      <c r="AI67" s="106"/>
      <c r="AJ67" s="201"/>
      <c r="AK67" s="102"/>
      <c r="AL67" s="102"/>
      <c r="AM67" s="197"/>
      <c r="AN67" s="157"/>
      <c r="AO67" s="81"/>
      <c r="AP67" s="2"/>
      <c r="AQ67" s="55" t="s">
        <v>24</v>
      </c>
      <c r="AR67" s="489"/>
      <c r="AS67" s="56" t="s">
        <v>49</v>
      </c>
      <c r="AT67" s="24"/>
    </row>
    <row r="68" spans="1:46" s="90" customFormat="1" ht="21.75" customHeight="1">
      <c r="A68" s="507" t="s">
        <v>101</v>
      </c>
      <c r="B68" s="508"/>
      <c r="C68" s="87" t="s">
        <v>23</v>
      </c>
      <c r="D68" s="1">
        <f>+D61+D64+D66</f>
        <v>2033</v>
      </c>
      <c r="E68" s="1">
        <f>+E61+E64+E66</f>
        <v>734.6404999999999</v>
      </c>
      <c r="F68" s="1">
        <f>+F61+F64+F66</f>
        <v>345047.80700000003</v>
      </c>
      <c r="G68" s="1">
        <f>+G61+G64+G66</f>
        <v>2053</v>
      </c>
      <c r="H68" s="1">
        <f aca="true" t="shared" si="8" ref="H68:AN68">+H61+H64+H66</f>
        <v>553.5739</v>
      </c>
      <c r="I68" s="1">
        <f t="shared" si="8"/>
        <v>253181.05200000003</v>
      </c>
      <c r="J68" s="1">
        <f>+J61+J64+J66</f>
        <v>2918</v>
      </c>
      <c r="K68" s="1">
        <f>+K61+K64+K66</f>
        <v>2545.8072</v>
      </c>
      <c r="L68" s="1">
        <f>+L61+L64+L66</f>
        <v>402109.747</v>
      </c>
      <c r="M68" s="132">
        <f t="shared" si="8"/>
        <v>2545</v>
      </c>
      <c r="N68" s="9">
        <f t="shared" si="8"/>
        <v>2364.7472000000002</v>
      </c>
      <c r="O68" s="173">
        <f t="shared" si="8"/>
        <v>358388.859</v>
      </c>
      <c r="P68" s="132">
        <f t="shared" si="8"/>
        <v>2311</v>
      </c>
      <c r="Q68" s="9">
        <f t="shared" si="8"/>
        <v>1450.0494999999999</v>
      </c>
      <c r="R68" s="88">
        <f t="shared" si="8"/>
        <v>325127.33499999996</v>
      </c>
      <c r="S68" s="9">
        <f aca="true" t="shared" si="9" ref="S68:X68">+S61+S64+S66</f>
        <v>2086</v>
      </c>
      <c r="T68" s="9">
        <f t="shared" si="9"/>
        <v>1660.0872000000002</v>
      </c>
      <c r="U68" s="173">
        <f t="shared" si="9"/>
        <v>387535.255</v>
      </c>
      <c r="V68" s="132">
        <f t="shared" si="9"/>
        <v>1993</v>
      </c>
      <c r="W68" s="9">
        <f t="shared" si="9"/>
        <v>1784.6452999999997</v>
      </c>
      <c r="X68" s="173">
        <f t="shared" si="9"/>
        <v>510287.05499999993</v>
      </c>
      <c r="Y68" s="132">
        <f t="shared" si="8"/>
        <v>1789</v>
      </c>
      <c r="Z68" s="9">
        <f t="shared" si="8"/>
        <v>1395.2971000000002</v>
      </c>
      <c r="AA68" s="9">
        <f t="shared" si="8"/>
        <v>454504.12600000005</v>
      </c>
      <c r="AB68" s="160">
        <f t="shared" si="8"/>
        <v>1486</v>
      </c>
      <c r="AC68" s="132">
        <f t="shared" si="8"/>
        <v>1160.6684999999998</v>
      </c>
      <c r="AD68" s="173">
        <f t="shared" si="8"/>
        <v>296491.877</v>
      </c>
      <c r="AE68" s="132">
        <f t="shared" si="8"/>
        <v>2903</v>
      </c>
      <c r="AF68" s="9">
        <f>+AF61+AF64+AF66</f>
        <v>3474.1258999999995</v>
      </c>
      <c r="AG68" s="173">
        <f t="shared" si="8"/>
        <v>736985.997</v>
      </c>
      <c r="AH68" s="132">
        <f>+AH61+AH64+AH66</f>
        <v>3660</v>
      </c>
      <c r="AI68" s="9">
        <f>+AI61+AI64+AI66</f>
        <v>2187.083</v>
      </c>
      <c r="AJ68" s="173">
        <f>+AJ61+AJ64+AJ66</f>
        <v>623660.415</v>
      </c>
      <c r="AK68" s="132">
        <f t="shared" si="8"/>
        <v>2740</v>
      </c>
      <c r="AL68" s="9">
        <f t="shared" si="8"/>
        <v>996.6940999999999</v>
      </c>
      <c r="AM68" s="9">
        <f t="shared" si="8"/>
        <v>475777.13599999994</v>
      </c>
      <c r="AN68" s="168">
        <f t="shared" si="8"/>
        <v>28517</v>
      </c>
      <c r="AO68" s="132">
        <f>+E68+H68+K68+N68+Q68+T68+W68+Z68+AC68+AF68+AI68+AL68</f>
        <v>20307.4194</v>
      </c>
      <c r="AP68" s="9">
        <f>+F68+I68+L68+O68+R68+U68+X68+AA68+AD68+AG68+AJ68+AM68</f>
        <v>5169096.661</v>
      </c>
      <c r="AQ68" s="431" t="s">
        <v>23</v>
      </c>
      <c r="AR68" s="514" t="s">
        <v>76</v>
      </c>
      <c r="AS68" s="515"/>
      <c r="AT68" s="89"/>
    </row>
    <row r="69" spans="1:46" s="90" customFormat="1" ht="21.75" customHeight="1">
      <c r="A69" s="509"/>
      <c r="B69" s="510"/>
      <c r="C69" s="276" t="s">
        <v>24</v>
      </c>
      <c r="D69" s="2">
        <f>+D63+D65+D67</f>
        <v>126</v>
      </c>
      <c r="E69" s="2">
        <f>+E63+E65+E67</f>
        <v>142.09</v>
      </c>
      <c r="F69" s="2">
        <f>+F63+F65+F67</f>
        <v>55400.936</v>
      </c>
      <c r="G69" s="2">
        <f aca="true" t="shared" si="10" ref="G69:AG69">+G63+G65+G67</f>
        <v>92</v>
      </c>
      <c r="H69" s="2">
        <f t="shared" si="10"/>
        <v>185.4513</v>
      </c>
      <c r="I69" s="2">
        <f t="shared" si="10"/>
        <v>63552.964</v>
      </c>
      <c r="J69" s="2">
        <f>+J63+J65+J67</f>
        <v>62</v>
      </c>
      <c r="K69" s="2">
        <f>+K63+K65+K67</f>
        <v>183.1381</v>
      </c>
      <c r="L69" s="2">
        <f>+L63+L65+L67</f>
        <v>36102.962999999996</v>
      </c>
      <c r="M69" s="8">
        <f t="shared" si="10"/>
        <v>90</v>
      </c>
      <c r="N69" s="8">
        <f t="shared" si="10"/>
        <v>307.1957</v>
      </c>
      <c r="O69" s="8">
        <f t="shared" si="10"/>
        <v>72338.56400000001</v>
      </c>
      <c r="P69" s="8">
        <f t="shared" si="10"/>
        <v>144</v>
      </c>
      <c r="Q69" s="8">
        <f t="shared" si="10"/>
        <v>958.6205</v>
      </c>
      <c r="R69" s="178">
        <f t="shared" si="10"/>
        <v>194262.194</v>
      </c>
      <c r="S69" s="8">
        <f aca="true" t="shared" si="11" ref="S69:X69">+S63+S65+S67</f>
        <v>209</v>
      </c>
      <c r="T69" s="8">
        <f t="shared" si="11"/>
        <v>6266.3737</v>
      </c>
      <c r="U69" s="178">
        <f t="shared" si="11"/>
        <v>1319496.031</v>
      </c>
      <c r="V69" s="8">
        <f t="shared" si="11"/>
        <v>366</v>
      </c>
      <c r="W69" s="8">
        <f t="shared" si="11"/>
        <v>8619.7234</v>
      </c>
      <c r="X69" s="178">
        <f t="shared" si="11"/>
        <v>2034969.0809999998</v>
      </c>
      <c r="Y69" s="8">
        <f t="shared" si="10"/>
        <v>409</v>
      </c>
      <c r="Z69" s="8">
        <f t="shared" si="10"/>
        <v>4908.3537</v>
      </c>
      <c r="AA69" s="8">
        <f t="shared" si="10"/>
        <v>1803468.2049999998</v>
      </c>
      <c r="AB69" s="168">
        <f t="shared" si="10"/>
        <v>358</v>
      </c>
      <c r="AC69" s="131">
        <f t="shared" si="10"/>
        <v>6327.6612000000005</v>
      </c>
      <c r="AD69" s="8">
        <f t="shared" si="10"/>
        <v>1940617.0799999998</v>
      </c>
      <c r="AE69" s="8">
        <f t="shared" si="10"/>
        <v>422</v>
      </c>
      <c r="AF69" s="8">
        <f t="shared" si="10"/>
        <v>7718.9802</v>
      </c>
      <c r="AG69" s="175">
        <f t="shared" si="10"/>
        <v>1840422.9370000002</v>
      </c>
      <c r="AH69" s="8">
        <f aca="true" t="shared" si="12" ref="AH69:AN69">+AH63+AH65+AH67</f>
        <v>323</v>
      </c>
      <c r="AI69" s="8">
        <f t="shared" si="12"/>
        <v>5131.2643</v>
      </c>
      <c r="AJ69" s="175">
        <f t="shared" si="12"/>
        <v>947987.81</v>
      </c>
      <c r="AK69" s="8">
        <f t="shared" si="12"/>
        <v>153</v>
      </c>
      <c r="AL69" s="8">
        <f t="shared" si="12"/>
        <v>728.6040999999999</v>
      </c>
      <c r="AM69" s="175">
        <f t="shared" si="12"/>
        <v>176942.455</v>
      </c>
      <c r="AN69" s="131">
        <f t="shared" si="12"/>
        <v>2754</v>
      </c>
      <c r="AO69" s="8">
        <f>+E69+H69+K69+N69+Q69+T69+W69+Z69+AC69+AF69+AI69+AL69</f>
        <v>41477.4562</v>
      </c>
      <c r="AP69" s="8">
        <f>+F69+I69+L69+O69+R69+U69+X69+AA69+AD69+AG69+AJ69+AM69</f>
        <v>10485561.22</v>
      </c>
      <c r="AQ69" s="179" t="s">
        <v>24</v>
      </c>
      <c r="AR69" s="516"/>
      <c r="AS69" s="517"/>
      <c r="AT69" s="89"/>
    </row>
    <row r="70" spans="1:46" s="90" customFormat="1" ht="21.75" customHeight="1" thickBot="1">
      <c r="A70" s="521" t="s">
        <v>94</v>
      </c>
      <c r="B70" s="522" t="s">
        <v>69</v>
      </c>
      <c r="C70" s="277"/>
      <c r="D70" s="10"/>
      <c r="E70" s="11"/>
      <c r="F70" s="11"/>
      <c r="G70" s="10"/>
      <c r="H70" s="11"/>
      <c r="I70" s="11"/>
      <c r="J70" s="10"/>
      <c r="K70" s="11"/>
      <c r="L70" s="11"/>
      <c r="M70" s="11"/>
      <c r="N70" s="11"/>
      <c r="O70" s="11"/>
      <c r="P70" s="11"/>
      <c r="Q70" s="11"/>
      <c r="R70" s="12"/>
      <c r="S70" s="11"/>
      <c r="T70" s="11"/>
      <c r="U70" s="12"/>
      <c r="V70" s="11"/>
      <c r="W70" s="11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518" t="s">
        <v>94</v>
      </c>
      <c r="AR70" s="519" t="s">
        <v>69</v>
      </c>
      <c r="AS70" s="520"/>
      <c r="AT70" s="89"/>
    </row>
    <row r="71" spans="1:46" s="90" customFormat="1" ht="21.75" customHeight="1" thickBot="1">
      <c r="A71" s="523" t="s">
        <v>96</v>
      </c>
      <c r="B71" s="524" t="s">
        <v>70</v>
      </c>
      <c r="C71" s="277"/>
      <c r="D71" s="10">
        <f aca="true" t="shared" si="13" ref="D71:O71">D68+D69</f>
        <v>2159</v>
      </c>
      <c r="E71" s="11">
        <f t="shared" si="13"/>
        <v>876.7304999999999</v>
      </c>
      <c r="F71" s="11">
        <f t="shared" si="13"/>
        <v>400448.743</v>
      </c>
      <c r="G71" s="10">
        <f t="shared" si="13"/>
        <v>2145</v>
      </c>
      <c r="H71" s="11">
        <f t="shared" si="13"/>
        <v>739.0252</v>
      </c>
      <c r="I71" s="11">
        <f t="shared" si="13"/>
        <v>316734.016</v>
      </c>
      <c r="J71" s="10">
        <f t="shared" si="13"/>
        <v>2980</v>
      </c>
      <c r="K71" s="11">
        <f t="shared" si="13"/>
        <v>2728.9453000000003</v>
      </c>
      <c r="L71" s="11">
        <f t="shared" si="13"/>
        <v>438212.70999999996</v>
      </c>
      <c r="M71" s="11">
        <f t="shared" si="13"/>
        <v>2635</v>
      </c>
      <c r="N71" s="11">
        <f t="shared" si="13"/>
        <v>2671.9429</v>
      </c>
      <c r="O71" s="11">
        <f t="shared" si="13"/>
        <v>430727.423</v>
      </c>
      <c r="P71" s="16">
        <f>P68+P69+P70</f>
        <v>2455</v>
      </c>
      <c r="Q71" s="16">
        <f>Q68+Q69+Q70</f>
        <v>2408.67</v>
      </c>
      <c r="R71" s="182">
        <f>R68+R69+R70</f>
        <v>519389.529</v>
      </c>
      <c r="S71" s="16">
        <f aca="true" t="shared" si="14" ref="S71:X71">S68+S69+S70</f>
        <v>2295</v>
      </c>
      <c r="T71" s="16">
        <f t="shared" si="14"/>
        <v>7926.4609</v>
      </c>
      <c r="U71" s="12">
        <f t="shared" si="14"/>
        <v>1707031.2859999998</v>
      </c>
      <c r="V71" s="11">
        <f t="shared" si="14"/>
        <v>2359</v>
      </c>
      <c r="W71" s="11">
        <f t="shared" si="14"/>
        <v>10404.3687</v>
      </c>
      <c r="X71" s="12">
        <f t="shared" si="14"/>
        <v>2545256.136</v>
      </c>
      <c r="Y71" s="11">
        <f aca="true" t="shared" si="15" ref="Y71:AM71">Y68+Y69</f>
        <v>2198</v>
      </c>
      <c r="Z71" s="11">
        <f t="shared" si="15"/>
        <v>6303.650799999999</v>
      </c>
      <c r="AA71" s="11">
        <f t="shared" si="15"/>
        <v>2257972.331</v>
      </c>
      <c r="AB71" s="11">
        <f t="shared" si="15"/>
        <v>1844</v>
      </c>
      <c r="AC71" s="11">
        <f t="shared" si="15"/>
        <v>7488.3297</v>
      </c>
      <c r="AD71" s="11">
        <f t="shared" si="15"/>
        <v>2237108.957</v>
      </c>
      <c r="AE71" s="11">
        <f t="shared" si="15"/>
        <v>3325</v>
      </c>
      <c r="AF71" s="11">
        <f t="shared" si="15"/>
        <v>11193.106099999999</v>
      </c>
      <c r="AG71" s="11">
        <f t="shared" si="15"/>
        <v>2577408.9340000004</v>
      </c>
      <c r="AH71" s="182">
        <f t="shared" si="15"/>
        <v>3983</v>
      </c>
      <c r="AI71" s="182">
        <f t="shared" si="15"/>
        <v>7318.347299999999</v>
      </c>
      <c r="AJ71" s="182">
        <f t="shared" si="15"/>
        <v>1571648.225</v>
      </c>
      <c r="AK71" s="11">
        <f t="shared" si="15"/>
        <v>2893</v>
      </c>
      <c r="AL71" s="11">
        <f t="shared" si="15"/>
        <v>1725.2981999999997</v>
      </c>
      <c r="AM71" s="11">
        <f t="shared" si="15"/>
        <v>652719.5909999999</v>
      </c>
      <c r="AN71" s="11">
        <f>+D71+G71+J71+M71+P71+S71+V71+Y71+AB71+AE71+AH71+AK71</f>
        <v>31271</v>
      </c>
      <c r="AO71" s="11">
        <f>+E71+H71+K71+N71+Q71+T71+W71+Z71+AC71+AF71+AI71+AL71</f>
        <v>61784.87559999999</v>
      </c>
      <c r="AP71" s="11">
        <f>+F71+I71+L71+O71+R71+U71+X71+AA71+AD71+AG71+AJ71+AM71</f>
        <v>15654657.881000001</v>
      </c>
      <c r="AQ71" s="511" t="s">
        <v>96</v>
      </c>
      <c r="AR71" s="512" t="s">
        <v>70</v>
      </c>
      <c r="AS71" s="513" t="s">
        <v>0</v>
      </c>
      <c r="AT71" s="89"/>
    </row>
    <row r="72" spans="15:44" ht="21.75" customHeight="1">
      <c r="O72" s="118"/>
      <c r="P72" s="117"/>
      <c r="Q72" s="117"/>
      <c r="R72" s="112"/>
      <c r="S72" s="305"/>
      <c r="T72" s="305"/>
      <c r="U72" s="306"/>
      <c r="V72" s="17"/>
      <c r="W72" s="17"/>
      <c r="X72" s="67" t="s">
        <v>87</v>
      </c>
      <c r="AH72" s="151"/>
      <c r="AI72" s="151"/>
      <c r="AJ72" s="152"/>
      <c r="AN72" s="68"/>
      <c r="AR72" s="67" t="s">
        <v>87</v>
      </c>
    </row>
    <row r="73" spans="13:36" ht="21.75" customHeight="1">
      <c r="M73" s="5"/>
      <c r="O73" s="5"/>
      <c r="P73" s="112"/>
      <c r="Q73" s="112"/>
      <c r="R73" s="112"/>
      <c r="S73" s="151"/>
      <c r="T73" s="151"/>
      <c r="U73" s="151"/>
      <c r="V73" s="32"/>
      <c r="AG73" s="5"/>
      <c r="AH73" s="151"/>
      <c r="AI73" s="151"/>
      <c r="AJ73" s="152"/>
    </row>
    <row r="74" spans="13:38" ht="21.75" customHeight="1">
      <c r="M74" s="5"/>
      <c r="O74" s="5"/>
      <c r="P74" s="112"/>
      <c r="Q74" s="112"/>
      <c r="R74" s="112"/>
      <c r="S74" s="307"/>
      <c r="T74" s="307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112"/>
      <c r="Q75" s="112"/>
      <c r="R75" s="112"/>
      <c r="S75" s="307"/>
      <c r="AG75" s="5"/>
      <c r="AH75" s="5"/>
      <c r="AI75" s="5"/>
      <c r="AJ75" s="5"/>
      <c r="AK75" s="5"/>
      <c r="AL75" s="5"/>
    </row>
    <row r="76" spans="13:36" ht="18.75">
      <c r="M76" s="5"/>
      <c r="P76" s="112"/>
      <c r="Q76" s="112"/>
      <c r="R76" s="112"/>
      <c r="S76" s="307"/>
      <c r="AG76" s="5"/>
      <c r="AH76" s="5"/>
      <c r="AJ76" s="5"/>
    </row>
    <row r="77" spans="13:36" ht="18.75">
      <c r="M77" s="5"/>
      <c r="P77" s="112"/>
      <c r="Q77" s="112"/>
      <c r="R77" s="112"/>
      <c r="S77" s="307"/>
      <c r="AG77" s="5"/>
      <c r="AH77" s="5"/>
      <c r="AJ77" s="5"/>
    </row>
    <row r="78" spans="13:36" ht="18.75">
      <c r="M78" s="5"/>
      <c r="P78" s="112"/>
      <c r="Q78" s="112"/>
      <c r="R78" s="112"/>
      <c r="S78" s="307"/>
      <c r="AH78" s="5"/>
      <c r="AJ78" s="5"/>
    </row>
    <row r="79" spans="13:19" ht="18.75">
      <c r="M79" s="5"/>
      <c r="P79" s="112"/>
      <c r="Q79" s="112"/>
      <c r="R79" s="112"/>
      <c r="S79" s="307"/>
    </row>
    <row r="80" spans="13:19" ht="18.75">
      <c r="M80" s="5"/>
      <c r="P80" s="112"/>
      <c r="Q80" s="112"/>
      <c r="R80" s="112"/>
      <c r="S80" s="307"/>
    </row>
    <row r="81" spans="13:19" ht="18.75">
      <c r="M81" s="5"/>
      <c r="P81" s="112"/>
      <c r="Q81" s="112"/>
      <c r="R81" s="112"/>
      <c r="S81" s="307"/>
    </row>
    <row r="82" spans="13:19" ht="18.75">
      <c r="M82" s="5"/>
      <c r="P82" s="112"/>
      <c r="Q82" s="112"/>
      <c r="R82" s="112"/>
      <c r="S82" s="307"/>
    </row>
    <row r="83" spans="13:19" ht="18.75">
      <c r="M83" s="5"/>
      <c r="P83" s="112"/>
      <c r="Q83" s="112"/>
      <c r="R83" s="112"/>
      <c r="S83" s="307"/>
    </row>
    <row r="84" spans="13:19" ht="18.75">
      <c r="M84" s="5"/>
      <c r="P84" s="112"/>
      <c r="Q84" s="112"/>
      <c r="R84" s="112"/>
      <c r="S84" s="307"/>
    </row>
    <row r="85" spans="13:19" ht="18.75">
      <c r="M85" s="5"/>
      <c r="P85" s="112"/>
      <c r="Q85" s="112"/>
      <c r="R85" s="112"/>
      <c r="S85" s="307"/>
    </row>
    <row r="86" spans="3:19" ht="18.75">
      <c r="C86" s="24"/>
      <c r="D86" s="5"/>
      <c r="M86" s="5"/>
      <c r="P86" s="112"/>
      <c r="Q86" s="112"/>
      <c r="R86" s="112"/>
      <c r="S86" s="307"/>
    </row>
    <row r="87" spans="3:19" ht="18.75">
      <c r="C87" s="24"/>
      <c r="D87" s="5"/>
      <c r="M87" s="5"/>
      <c r="P87" s="112"/>
      <c r="Q87" s="112"/>
      <c r="R87" s="112"/>
      <c r="S87" s="307"/>
    </row>
    <row r="88" spans="3:19" ht="18.75">
      <c r="C88" s="24"/>
      <c r="D88" s="5"/>
      <c r="M88" s="5"/>
      <c r="P88" s="112"/>
      <c r="Q88" s="112"/>
      <c r="R88" s="112"/>
      <c r="S88" s="307"/>
    </row>
    <row r="89" spans="3:19" ht="18.75">
      <c r="C89" s="24"/>
      <c r="D89" s="5"/>
      <c r="M89" s="5"/>
      <c r="P89" s="112"/>
      <c r="Q89" s="112"/>
      <c r="R89" s="112"/>
      <c r="S89" s="307"/>
    </row>
    <row r="90" spans="3:19" ht="18.75">
      <c r="C90" s="24"/>
      <c r="D90" s="5"/>
      <c r="M90" s="5"/>
      <c r="P90" s="112"/>
      <c r="Q90" s="112"/>
      <c r="R90" s="112"/>
      <c r="S90" s="307"/>
    </row>
    <row r="91" spans="3:19" ht="18.75">
      <c r="C91" s="24"/>
      <c r="D91" s="5"/>
      <c r="M91" s="5"/>
      <c r="P91" s="112"/>
      <c r="Q91" s="112"/>
      <c r="R91" s="112"/>
      <c r="S91" s="307"/>
    </row>
    <row r="92" spans="3:19" ht="18.75">
      <c r="C92" s="24"/>
      <c r="D92" s="5"/>
      <c r="M92" s="5"/>
      <c r="P92" s="112"/>
      <c r="Q92" s="112"/>
      <c r="R92" s="112"/>
      <c r="S92" s="307"/>
    </row>
    <row r="93" spans="3:19" ht="18.75">
      <c r="C93" s="24"/>
      <c r="D93" s="5"/>
      <c r="M93" s="5"/>
      <c r="P93" s="112"/>
      <c r="Q93" s="112"/>
      <c r="R93" s="112"/>
      <c r="S93" s="307"/>
    </row>
    <row r="94" spans="3:18" ht="18.75">
      <c r="C94" s="24"/>
      <c r="D94" s="5"/>
      <c r="M94" s="5"/>
      <c r="P94" s="112"/>
      <c r="Q94" s="112"/>
      <c r="R94" s="112"/>
    </row>
    <row r="95" spans="3:18" ht="18.75">
      <c r="C95" s="24"/>
      <c r="D95" s="5"/>
      <c r="M95" s="5"/>
      <c r="P95" s="5"/>
      <c r="Q95" s="5"/>
      <c r="R95" s="5"/>
    </row>
    <row r="96" spans="3:16" ht="18.75">
      <c r="C96" s="24"/>
      <c r="D96" s="5"/>
      <c r="M96" s="5"/>
      <c r="P96" s="5"/>
    </row>
    <row r="97" spans="3:13" ht="18.75">
      <c r="C97" s="24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B6:B7"/>
    <mergeCell ref="B8:B9"/>
    <mergeCell ref="B10:B11"/>
    <mergeCell ref="B12:B13"/>
    <mergeCell ref="B14:B15"/>
    <mergeCell ref="B16:B17"/>
    <mergeCell ref="B46:B47"/>
    <mergeCell ref="B48:B49"/>
    <mergeCell ref="B26:B27"/>
    <mergeCell ref="B28:B29"/>
    <mergeCell ref="B30:B31"/>
    <mergeCell ref="B32:B33"/>
    <mergeCell ref="B18:B19"/>
    <mergeCell ref="B20:B21"/>
    <mergeCell ref="B34:B35"/>
    <mergeCell ref="B36:B37"/>
    <mergeCell ref="B22:B23"/>
    <mergeCell ref="B24:B25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101"/>
  <sheetViews>
    <sheetView zoomScale="55" zoomScaleNormal="55" zoomScalePageLayoutView="0" workbookViewId="0" topLeftCell="A1">
      <pane xSplit="3" ySplit="5" topLeftCell="D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10.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17" customWidth="1"/>
    <col min="6" max="6" width="19.625" style="17" customWidth="1"/>
    <col min="7" max="8" width="15.125" style="17" customWidth="1"/>
    <col min="9" max="9" width="19.625" style="17" customWidth="1"/>
    <col min="10" max="11" width="15.125" style="17" customWidth="1"/>
    <col min="12" max="12" width="19.625" style="17" customWidth="1"/>
    <col min="13" max="14" width="15.125" style="17" customWidth="1"/>
    <col min="15" max="15" width="19.625" style="17" customWidth="1"/>
    <col min="16" max="17" width="15.125" style="17" customWidth="1"/>
    <col min="18" max="18" width="19.625" style="17" customWidth="1"/>
    <col min="19" max="20" width="15.125" style="19" customWidth="1"/>
    <col min="21" max="21" width="19.625" style="19" customWidth="1"/>
    <col min="22" max="23" width="15.125" style="19" customWidth="1"/>
    <col min="24" max="24" width="19.625" style="19" customWidth="1"/>
    <col min="25" max="26" width="15.125" style="17" customWidth="1"/>
    <col min="27" max="27" width="19.625" style="17" customWidth="1"/>
    <col min="28" max="29" width="15.125" style="17" customWidth="1"/>
    <col min="30" max="30" width="19.625" style="17" customWidth="1"/>
    <col min="31" max="32" width="15.125" style="17" customWidth="1"/>
    <col min="33" max="33" width="19.625" style="17" customWidth="1"/>
    <col min="34" max="35" width="15.125" style="17" customWidth="1"/>
    <col min="36" max="36" width="19.625" style="17" customWidth="1"/>
    <col min="37" max="38" width="15.125" style="17" customWidth="1"/>
    <col min="39" max="39" width="19.625" style="17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16384" width="10.625" style="18" customWidth="1"/>
  </cols>
  <sheetData>
    <row r="1" spans="1:24" ht="32.25">
      <c r="A1" s="506" t="s">
        <v>88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45" ht="21.75" customHeight="1" thickBot="1">
      <c r="A2" s="20" t="s">
        <v>72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 t="s">
        <v>72</v>
      </c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3"/>
      <c r="AR2" s="24"/>
      <c r="AS2" s="24"/>
    </row>
    <row r="3" spans="1:46" ht="21.75" customHeight="1">
      <c r="A3" s="25"/>
      <c r="D3" s="26" t="s">
        <v>2</v>
      </c>
      <c r="E3" s="27"/>
      <c r="F3" s="27"/>
      <c r="G3" s="26" t="s">
        <v>3</v>
      </c>
      <c r="H3" s="27"/>
      <c r="I3" s="27"/>
      <c r="J3" s="26" t="s">
        <v>4</v>
      </c>
      <c r="K3" s="27"/>
      <c r="L3" s="27"/>
      <c r="M3" s="26" t="s">
        <v>5</v>
      </c>
      <c r="N3" s="27"/>
      <c r="O3" s="27"/>
      <c r="P3" s="26" t="s">
        <v>6</v>
      </c>
      <c r="Q3" s="27"/>
      <c r="R3" s="27"/>
      <c r="S3" s="26" t="s">
        <v>84</v>
      </c>
      <c r="T3" s="27"/>
      <c r="U3" s="27"/>
      <c r="V3" s="26" t="s">
        <v>82</v>
      </c>
      <c r="W3" s="27"/>
      <c r="X3" s="27"/>
      <c r="Y3" s="26" t="s">
        <v>9</v>
      </c>
      <c r="Z3" s="27"/>
      <c r="AA3" s="27"/>
      <c r="AB3" s="26" t="s">
        <v>10</v>
      </c>
      <c r="AC3" s="27"/>
      <c r="AD3" s="27"/>
      <c r="AE3" s="26" t="s">
        <v>11</v>
      </c>
      <c r="AF3" s="27"/>
      <c r="AG3" s="27"/>
      <c r="AH3" s="26" t="s">
        <v>12</v>
      </c>
      <c r="AI3" s="27"/>
      <c r="AJ3" s="27"/>
      <c r="AK3" s="26" t="s">
        <v>13</v>
      </c>
      <c r="AL3" s="27"/>
      <c r="AM3" s="27"/>
      <c r="AN3" s="26" t="s">
        <v>14</v>
      </c>
      <c r="AO3" s="27"/>
      <c r="AP3" s="27"/>
      <c r="AQ3" s="29"/>
      <c r="AR3" s="30"/>
      <c r="AS3" s="31"/>
      <c r="AT3" s="24"/>
    </row>
    <row r="4" spans="1:46" ht="21.75" customHeight="1">
      <c r="A4" s="25"/>
      <c r="D4" s="33" t="s">
        <v>15</v>
      </c>
      <c r="E4" s="33" t="s">
        <v>16</v>
      </c>
      <c r="F4" s="33" t="s">
        <v>17</v>
      </c>
      <c r="G4" s="33" t="s">
        <v>15</v>
      </c>
      <c r="H4" s="33" t="s">
        <v>16</v>
      </c>
      <c r="I4" s="33" t="s">
        <v>17</v>
      </c>
      <c r="J4" s="33" t="s">
        <v>15</v>
      </c>
      <c r="K4" s="33" t="s">
        <v>16</v>
      </c>
      <c r="L4" s="33" t="s">
        <v>17</v>
      </c>
      <c r="M4" s="33" t="s">
        <v>15</v>
      </c>
      <c r="N4" s="33" t="s">
        <v>16</v>
      </c>
      <c r="O4" s="33" t="s">
        <v>17</v>
      </c>
      <c r="P4" s="33" t="s">
        <v>15</v>
      </c>
      <c r="Q4" s="33" t="s">
        <v>16</v>
      </c>
      <c r="R4" s="33" t="s">
        <v>17</v>
      </c>
      <c r="S4" s="33" t="s">
        <v>15</v>
      </c>
      <c r="T4" s="33" t="s">
        <v>16</v>
      </c>
      <c r="U4" s="33" t="s">
        <v>17</v>
      </c>
      <c r="V4" s="33" t="s">
        <v>15</v>
      </c>
      <c r="W4" s="33" t="s">
        <v>16</v>
      </c>
      <c r="X4" s="33" t="s">
        <v>17</v>
      </c>
      <c r="Y4" s="33" t="s">
        <v>15</v>
      </c>
      <c r="Z4" s="33" t="s">
        <v>16</v>
      </c>
      <c r="AA4" s="33" t="s">
        <v>17</v>
      </c>
      <c r="AB4" s="33" t="s">
        <v>15</v>
      </c>
      <c r="AC4" s="33" t="s">
        <v>16</v>
      </c>
      <c r="AD4" s="33" t="s">
        <v>17</v>
      </c>
      <c r="AE4" s="33" t="s">
        <v>15</v>
      </c>
      <c r="AF4" s="33" t="s">
        <v>16</v>
      </c>
      <c r="AG4" s="33" t="s">
        <v>17</v>
      </c>
      <c r="AH4" s="33" t="s">
        <v>15</v>
      </c>
      <c r="AI4" s="33" t="s">
        <v>16</v>
      </c>
      <c r="AJ4" s="33" t="s">
        <v>17</v>
      </c>
      <c r="AK4" s="33" t="s">
        <v>15</v>
      </c>
      <c r="AL4" s="33" t="s">
        <v>16</v>
      </c>
      <c r="AM4" s="33" t="s">
        <v>17</v>
      </c>
      <c r="AN4" s="33" t="s">
        <v>15</v>
      </c>
      <c r="AO4" s="33" t="s">
        <v>16</v>
      </c>
      <c r="AP4" s="33" t="s">
        <v>17</v>
      </c>
      <c r="AQ4" s="37"/>
      <c r="AR4" s="24"/>
      <c r="AS4" s="38"/>
      <c r="AT4" s="24"/>
    </row>
    <row r="5" spans="1:48" ht="21.75" customHeight="1">
      <c r="A5" s="39"/>
      <c r="B5" s="40"/>
      <c r="C5" s="40"/>
      <c r="D5" s="41" t="s">
        <v>18</v>
      </c>
      <c r="E5" s="41" t="s">
        <v>19</v>
      </c>
      <c r="F5" s="41" t="s">
        <v>20</v>
      </c>
      <c r="G5" s="41" t="s">
        <v>18</v>
      </c>
      <c r="H5" s="41" t="s">
        <v>19</v>
      </c>
      <c r="I5" s="41" t="s">
        <v>20</v>
      </c>
      <c r="J5" s="41" t="s">
        <v>18</v>
      </c>
      <c r="K5" s="41" t="s">
        <v>19</v>
      </c>
      <c r="L5" s="41" t="s">
        <v>20</v>
      </c>
      <c r="M5" s="41" t="s">
        <v>18</v>
      </c>
      <c r="N5" s="41" t="s">
        <v>19</v>
      </c>
      <c r="O5" s="41" t="s">
        <v>20</v>
      </c>
      <c r="P5" s="41" t="s">
        <v>18</v>
      </c>
      <c r="Q5" s="41" t="s">
        <v>19</v>
      </c>
      <c r="R5" s="41" t="s">
        <v>20</v>
      </c>
      <c r="S5" s="41" t="s">
        <v>18</v>
      </c>
      <c r="T5" s="41" t="s">
        <v>19</v>
      </c>
      <c r="U5" s="41" t="s">
        <v>20</v>
      </c>
      <c r="V5" s="41" t="s">
        <v>18</v>
      </c>
      <c r="W5" s="41" t="s">
        <v>19</v>
      </c>
      <c r="X5" s="41" t="s">
        <v>20</v>
      </c>
      <c r="Y5" s="41" t="s">
        <v>18</v>
      </c>
      <c r="Z5" s="41" t="s">
        <v>19</v>
      </c>
      <c r="AA5" s="41" t="s">
        <v>20</v>
      </c>
      <c r="AB5" s="41" t="s">
        <v>18</v>
      </c>
      <c r="AC5" s="41" t="s">
        <v>19</v>
      </c>
      <c r="AD5" s="41" t="s">
        <v>20</v>
      </c>
      <c r="AE5" s="41" t="s">
        <v>18</v>
      </c>
      <c r="AF5" s="41" t="s">
        <v>19</v>
      </c>
      <c r="AG5" s="41" t="s">
        <v>20</v>
      </c>
      <c r="AH5" s="41" t="s">
        <v>18</v>
      </c>
      <c r="AI5" s="41" t="s">
        <v>19</v>
      </c>
      <c r="AJ5" s="41" t="s">
        <v>20</v>
      </c>
      <c r="AK5" s="41" t="s">
        <v>18</v>
      </c>
      <c r="AL5" s="41" t="s">
        <v>19</v>
      </c>
      <c r="AM5" s="41" t="s">
        <v>20</v>
      </c>
      <c r="AN5" s="41" t="s">
        <v>18</v>
      </c>
      <c r="AO5" s="41" t="s">
        <v>19</v>
      </c>
      <c r="AP5" s="41" t="s">
        <v>20</v>
      </c>
      <c r="AQ5" s="44"/>
      <c r="AR5" s="40"/>
      <c r="AS5" s="45"/>
      <c r="AT5" s="146"/>
      <c r="AU5" s="24"/>
      <c r="AV5" s="24"/>
    </row>
    <row r="6" spans="1:48" ht="21.75" customHeight="1">
      <c r="A6" s="50" t="s">
        <v>21</v>
      </c>
      <c r="B6" s="488" t="s">
        <v>22</v>
      </c>
      <c r="C6" s="73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2</v>
      </c>
      <c r="Q6" s="1">
        <v>112.49</v>
      </c>
      <c r="R6" s="1">
        <v>22069.152</v>
      </c>
      <c r="S6" s="1">
        <v>5</v>
      </c>
      <c r="T6" s="1">
        <v>397.997</v>
      </c>
      <c r="U6" s="1">
        <v>80125.363</v>
      </c>
      <c r="V6" s="1">
        <v>16</v>
      </c>
      <c r="W6" s="1">
        <v>1814.001</v>
      </c>
      <c r="X6" s="1">
        <v>354527.005</v>
      </c>
      <c r="Y6" s="1">
        <v>8</v>
      </c>
      <c r="Z6" s="1">
        <v>521.7</v>
      </c>
      <c r="AA6" s="1">
        <v>104778.137</v>
      </c>
      <c r="AB6" s="1">
        <v>3</v>
      </c>
      <c r="AC6" s="1">
        <v>429.321</v>
      </c>
      <c r="AD6" s="1">
        <v>81518.7</v>
      </c>
      <c r="AE6" s="1"/>
      <c r="AF6" s="1"/>
      <c r="AG6" s="1"/>
      <c r="AH6" s="1"/>
      <c r="AI6" s="1"/>
      <c r="AJ6" s="1"/>
      <c r="AK6" s="1"/>
      <c r="AL6" s="1"/>
      <c r="AM6" s="1"/>
      <c r="AN6" s="1">
        <f aca="true" t="shared" si="0" ref="AN6:AP9">+D6+G6+J6+M6+P6+S6+V6+Y6+AB6+AE6+AH6+AK6</f>
        <v>34</v>
      </c>
      <c r="AO6" s="1">
        <f t="shared" si="0"/>
        <v>3275.509</v>
      </c>
      <c r="AP6" s="1">
        <f t="shared" si="0"/>
        <v>643018.357</v>
      </c>
      <c r="AQ6" s="48" t="s">
        <v>23</v>
      </c>
      <c r="AR6" s="488" t="s">
        <v>22</v>
      </c>
      <c r="AS6" s="49" t="s">
        <v>21</v>
      </c>
      <c r="AT6" s="24"/>
      <c r="AV6" s="24"/>
    </row>
    <row r="7" spans="1:46" ht="21.75" customHeight="1">
      <c r="A7" s="50"/>
      <c r="B7" s="489"/>
      <c r="C7" s="74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8</v>
      </c>
      <c r="Q7" s="2">
        <v>468.214</v>
      </c>
      <c r="R7" s="2">
        <v>112760.511</v>
      </c>
      <c r="S7" s="2">
        <v>11</v>
      </c>
      <c r="T7" s="2">
        <v>622.797</v>
      </c>
      <c r="U7" s="2">
        <v>120884.12</v>
      </c>
      <c r="V7" s="2">
        <v>27</v>
      </c>
      <c r="W7" s="2">
        <v>3725.884</v>
      </c>
      <c r="X7" s="2">
        <v>713173.217</v>
      </c>
      <c r="Y7" s="2">
        <v>18</v>
      </c>
      <c r="Z7" s="2">
        <v>1926.894</v>
      </c>
      <c r="AA7" s="2">
        <v>368127.392</v>
      </c>
      <c r="AB7" s="2">
        <v>5</v>
      </c>
      <c r="AC7" s="2">
        <v>721.597</v>
      </c>
      <c r="AD7" s="2">
        <v>131013.193</v>
      </c>
      <c r="AE7" s="2"/>
      <c r="AF7" s="2"/>
      <c r="AG7" s="2"/>
      <c r="AH7" s="2"/>
      <c r="AI7" s="2"/>
      <c r="AJ7" s="2"/>
      <c r="AK7" s="2"/>
      <c r="AL7" s="2"/>
      <c r="AM7" s="2"/>
      <c r="AN7" s="2">
        <f t="shared" si="0"/>
        <v>69</v>
      </c>
      <c r="AO7" s="2">
        <f t="shared" si="0"/>
        <v>7465.386</v>
      </c>
      <c r="AP7" s="2">
        <f t="shared" si="0"/>
        <v>1445958.433</v>
      </c>
      <c r="AQ7" s="422" t="s">
        <v>24</v>
      </c>
      <c r="AR7" s="489"/>
      <c r="AS7" s="49"/>
      <c r="AT7" s="24"/>
    </row>
    <row r="8" spans="1:46" ht="21.75" customHeight="1">
      <c r="A8" s="50" t="s">
        <v>25</v>
      </c>
      <c r="B8" s="488" t="s">
        <v>26</v>
      </c>
      <c r="C8" s="73" t="s">
        <v>23</v>
      </c>
      <c r="D8" s="1"/>
      <c r="E8" s="1"/>
      <c r="F8" s="1"/>
      <c r="G8" s="1">
        <v>3</v>
      </c>
      <c r="H8" s="1">
        <v>126.23</v>
      </c>
      <c r="I8" s="1">
        <v>11568.557</v>
      </c>
      <c r="J8" s="1">
        <v>1</v>
      </c>
      <c r="K8" s="1">
        <v>74.942</v>
      </c>
      <c r="L8" s="1">
        <v>7131.572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v>22</v>
      </c>
      <c r="AF8" s="1">
        <v>2294.459</v>
      </c>
      <c r="AG8" s="1">
        <v>260511.111</v>
      </c>
      <c r="AH8" s="1">
        <v>18</v>
      </c>
      <c r="AI8" s="1">
        <v>760.757</v>
      </c>
      <c r="AJ8" s="1">
        <v>107230.399</v>
      </c>
      <c r="AK8" s="1">
        <v>7</v>
      </c>
      <c r="AL8" s="1">
        <v>415.827</v>
      </c>
      <c r="AM8" s="1">
        <v>61047.273</v>
      </c>
      <c r="AN8" s="1">
        <f t="shared" si="0"/>
        <v>51</v>
      </c>
      <c r="AO8" s="1">
        <f t="shared" si="0"/>
        <v>3672.215</v>
      </c>
      <c r="AP8" s="1">
        <f t="shared" si="0"/>
        <v>447488.91199999995</v>
      </c>
      <c r="AQ8" s="423" t="s">
        <v>23</v>
      </c>
      <c r="AR8" s="488" t="s">
        <v>26</v>
      </c>
      <c r="AS8" s="49" t="s">
        <v>25</v>
      </c>
      <c r="AT8" s="24"/>
    </row>
    <row r="9" spans="1:46" ht="21.75" customHeight="1">
      <c r="A9" s="50"/>
      <c r="B9" s="489"/>
      <c r="C9" s="74" t="s">
        <v>24</v>
      </c>
      <c r="D9" s="2">
        <v>6</v>
      </c>
      <c r="E9" s="2">
        <v>484.3</v>
      </c>
      <c r="F9" s="2">
        <v>59474.587</v>
      </c>
      <c r="G9" s="2">
        <v>6</v>
      </c>
      <c r="H9" s="2">
        <v>605.231</v>
      </c>
      <c r="I9" s="2">
        <v>63164.368</v>
      </c>
      <c r="J9" s="2">
        <v>2</v>
      </c>
      <c r="K9" s="2">
        <v>75.187</v>
      </c>
      <c r="L9" s="2">
        <v>7750.646</v>
      </c>
      <c r="M9" s="2"/>
      <c r="N9" s="2"/>
      <c r="O9" s="2"/>
      <c r="P9" s="2">
        <v>2</v>
      </c>
      <c r="Q9" s="2">
        <v>456.849</v>
      </c>
      <c r="R9" s="2">
        <v>27687.657</v>
      </c>
      <c r="S9" s="2">
        <v>38</v>
      </c>
      <c r="T9" s="2">
        <v>4621.403</v>
      </c>
      <c r="U9" s="2">
        <v>263602.894</v>
      </c>
      <c r="V9" s="2">
        <v>20</v>
      </c>
      <c r="W9" s="2">
        <v>1817.077</v>
      </c>
      <c r="X9" s="2">
        <v>146150.893</v>
      </c>
      <c r="Y9" s="2">
        <v>11</v>
      </c>
      <c r="Z9" s="2">
        <v>312.425</v>
      </c>
      <c r="AA9" s="2">
        <v>26381.465</v>
      </c>
      <c r="AB9" s="2">
        <v>5</v>
      </c>
      <c r="AC9" s="2">
        <v>665.545</v>
      </c>
      <c r="AD9" s="2">
        <v>128967.94</v>
      </c>
      <c r="AE9" s="2">
        <v>62</v>
      </c>
      <c r="AF9" s="2">
        <v>6263.521</v>
      </c>
      <c r="AG9" s="2">
        <v>841317.612</v>
      </c>
      <c r="AH9" s="2">
        <v>69</v>
      </c>
      <c r="AI9" s="2">
        <v>4200.039</v>
      </c>
      <c r="AJ9" s="2">
        <v>711074.762</v>
      </c>
      <c r="AK9" s="2">
        <v>36</v>
      </c>
      <c r="AL9" s="2">
        <v>3940.387</v>
      </c>
      <c r="AM9" s="2">
        <v>624370.258</v>
      </c>
      <c r="AN9" s="2">
        <f t="shared" si="0"/>
        <v>257</v>
      </c>
      <c r="AO9" s="2">
        <f t="shared" si="0"/>
        <v>23441.964</v>
      </c>
      <c r="AP9" s="2">
        <f t="shared" si="0"/>
        <v>2899943.082</v>
      </c>
      <c r="AQ9" s="52" t="s">
        <v>24</v>
      </c>
      <c r="AR9" s="489"/>
      <c r="AS9" s="49"/>
      <c r="AT9" s="24"/>
    </row>
    <row r="10" spans="1:46" ht="21.75" customHeight="1">
      <c r="A10" s="50" t="s">
        <v>27</v>
      </c>
      <c r="B10" s="488" t="s">
        <v>28</v>
      </c>
      <c r="C10" s="73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48" t="s">
        <v>23</v>
      </c>
      <c r="AR10" s="488" t="s">
        <v>28</v>
      </c>
      <c r="AS10" s="49" t="s">
        <v>27</v>
      </c>
      <c r="AT10" s="24"/>
    </row>
    <row r="11" spans="1:46" ht="21.75" customHeight="1">
      <c r="A11" s="54"/>
      <c r="B11" s="489"/>
      <c r="C11" s="74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55" t="s">
        <v>24</v>
      </c>
      <c r="AR11" s="489"/>
      <c r="AS11" s="56"/>
      <c r="AT11" s="24"/>
    </row>
    <row r="12" spans="1:46" ht="21.75" customHeight="1">
      <c r="A12" s="50"/>
      <c r="B12" s="488" t="s">
        <v>29</v>
      </c>
      <c r="C12" s="73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48" t="s">
        <v>23</v>
      </c>
      <c r="AR12" s="488" t="s">
        <v>29</v>
      </c>
      <c r="AS12" s="49"/>
      <c r="AT12" s="24"/>
    </row>
    <row r="13" spans="1:46" ht="21.75" customHeight="1">
      <c r="A13" s="50" t="s">
        <v>30</v>
      </c>
      <c r="B13" s="489"/>
      <c r="C13" s="74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52" t="s">
        <v>24</v>
      </c>
      <c r="AR13" s="489"/>
      <c r="AS13" s="49" t="s">
        <v>30</v>
      </c>
      <c r="AT13" s="24"/>
    </row>
    <row r="14" spans="1:46" ht="21.75" customHeight="1">
      <c r="A14" s="50"/>
      <c r="B14" s="488" t="s">
        <v>31</v>
      </c>
      <c r="C14" s="73" t="s">
        <v>23</v>
      </c>
      <c r="D14" s="1">
        <v>185</v>
      </c>
      <c r="E14" s="1">
        <v>1437.194</v>
      </c>
      <c r="F14" s="1">
        <v>159717.445</v>
      </c>
      <c r="G14" s="1">
        <v>133</v>
      </c>
      <c r="H14" s="1">
        <v>1562.8604</v>
      </c>
      <c r="I14" s="1">
        <v>122062.586</v>
      </c>
      <c r="J14" s="1">
        <v>180</v>
      </c>
      <c r="K14" s="1">
        <v>2850.215</v>
      </c>
      <c r="L14" s="1">
        <v>214587.654</v>
      </c>
      <c r="M14" s="1">
        <v>151</v>
      </c>
      <c r="N14" s="1">
        <v>1306.211</v>
      </c>
      <c r="O14" s="1">
        <v>168215.25</v>
      </c>
      <c r="P14" s="1">
        <v>166</v>
      </c>
      <c r="Q14" s="1">
        <v>1688.6036</v>
      </c>
      <c r="R14" s="1">
        <v>203232.956</v>
      </c>
      <c r="S14" s="1">
        <v>230</v>
      </c>
      <c r="T14" s="1">
        <v>2400.7272</v>
      </c>
      <c r="U14" s="1">
        <v>184729.891</v>
      </c>
      <c r="V14" s="1">
        <v>13</v>
      </c>
      <c r="W14" s="1">
        <v>113.1314</v>
      </c>
      <c r="X14" s="1">
        <v>18134.851</v>
      </c>
      <c r="Y14" s="1"/>
      <c r="Z14" s="1"/>
      <c r="AA14" s="1"/>
      <c r="AB14" s="1">
        <v>244</v>
      </c>
      <c r="AC14" s="1">
        <v>2135.4376</v>
      </c>
      <c r="AD14" s="1">
        <v>405973.412</v>
      </c>
      <c r="AE14" s="1">
        <v>205</v>
      </c>
      <c r="AF14" s="1">
        <v>1442.7024</v>
      </c>
      <c r="AG14" s="1">
        <v>260126.244</v>
      </c>
      <c r="AH14" s="1">
        <v>219</v>
      </c>
      <c r="AI14" s="1">
        <v>1585.0422</v>
      </c>
      <c r="AJ14" s="1">
        <v>359930.837</v>
      </c>
      <c r="AK14" s="1">
        <v>179</v>
      </c>
      <c r="AL14" s="1">
        <v>1573.3066</v>
      </c>
      <c r="AM14" s="1">
        <v>385977.214</v>
      </c>
      <c r="AN14" s="1">
        <f>+D14+G14+J14+M14+P14+S14+V14+Y14+AB14+AE14+AH14+AK14</f>
        <v>1905</v>
      </c>
      <c r="AO14" s="1">
        <f>+E14+H14+K14+N14+Q14+T14+W14+Z14+AC14+AF14+AI14+AL14</f>
        <v>18095.4314</v>
      </c>
      <c r="AP14" s="1">
        <f>+F14+I14+L14+O14+R14+U14+X14+AA14+AD14+AG14+AJ14+AM14</f>
        <v>2482688.3400000003</v>
      </c>
      <c r="AQ14" s="48" t="s">
        <v>23</v>
      </c>
      <c r="AR14" s="488" t="s">
        <v>31</v>
      </c>
      <c r="AS14" s="49"/>
      <c r="AT14" s="24"/>
    </row>
    <row r="15" spans="1:46" ht="21.75" customHeight="1">
      <c r="A15" s="50" t="s">
        <v>25</v>
      </c>
      <c r="B15" s="489"/>
      <c r="C15" s="74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22" t="s">
        <v>24</v>
      </c>
      <c r="AR15" s="489"/>
      <c r="AS15" s="49" t="s">
        <v>25</v>
      </c>
      <c r="AT15" s="24"/>
    </row>
    <row r="16" spans="1:46" ht="21.75" customHeight="1">
      <c r="A16" s="50"/>
      <c r="B16" s="488" t="s">
        <v>32</v>
      </c>
      <c r="C16" s="73" t="s">
        <v>23</v>
      </c>
      <c r="D16" s="1">
        <v>184</v>
      </c>
      <c r="E16" s="1">
        <v>321.6932</v>
      </c>
      <c r="F16" s="1">
        <v>95730.612</v>
      </c>
      <c r="G16" s="1">
        <v>159</v>
      </c>
      <c r="H16" s="1">
        <v>454.8109</v>
      </c>
      <c r="I16" s="1">
        <v>115139.779</v>
      </c>
      <c r="J16" s="1">
        <v>195</v>
      </c>
      <c r="K16" s="1">
        <v>598.412</v>
      </c>
      <c r="L16" s="1">
        <v>130424.121</v>
      </c>
      <c r="M16" s="1">
        <v>208</v>
      </c>
      <c r="N16" s="1">
        <v>715.9312</v>
      </c>
      <c r="O16" s="1">
        <v>146664.246</v>
      </c>
      <c r="P16" s="1">
        <v>229</v>
      </c>
      <c r="Q16" s="1">
        <v>1423.1012</v>
      </c>
      <c r="R16" s="1">
        <v>117610.855</v>
      </c>
      <c r="S16" s="1">
        <v>51</v>
      </c>
      <c r="T16" s="1">
        <v>232.627</v>
      </c>
      <c r="U16" s="1">
        <v>19416.124</v>
      </c>
      <c r="V16" s="1"/>
      <c r="W16" s="1"/>
      <c r="X16" s="1"/>
      <c r="Y16" s="1"/>
      <c r="Z16" s="1"/>
      <c r="AA16" s="1"/>
      <c r="AB16" s="1">
        <v>163</v>
      </c>
      <c r="AC16" s="1">
        <v>431.9305</v>
      </c>
      <c r="AD16" s="1">
        <v>108645.245</v>
      </c>
      <c r="AE16" s="1">
        <v>175</v>
      </c>
      <c r="AF16" s="1">
        <v>431.2209</v>
      </c>
      <c r="AG16" s="1">
        <v>109472.543</v>
      </c>
      <c r="AH16" s="1">
        <v>187</v>
      </c>
      <c r="AI16" s="1">
        <v>454.6924</v>
      </c>
      <c r="AJ16" s="1">
        <v>123924.811</v>
      </c>
      <c r="AK16" s="1">
        <v>189</v>
      </c>
      <c r="AL16" s="1">
        <v>346.879</v>
      </c>
      <c r="AM16" s="1">
        <v>135578.984</v>
      </c>
      <c r="AN16" s="1">
        <f>+D16+G16+J16+M16+P16+S16+V16+Y16+AB16+AE16+AH16+AK16</f>
        <v>1740</v>
      </c>
      <c r="AO16" s="1">
        <f>+E16+H16+K16+N16+Q16+T16+W16+Z16+AC16+AF16+AI16+AL16</f>
        <v>5411.2983</v>
      </c>
      <c r="AP16" s="1">
        <f>+F16+I16+L16+O16+R16+U16+X16+AA16+AD16+AG16+AJ16+AM16</f>
        <v>1102607.3199999998</v>
      </c>
      <c r="AQ16" s="423" t="s">
        <v>23</v>
      </c>
      <c r="AR16" s="488" t="s">
        <v>32</v>
      </c>
      <c r="AS16" s="49"/>
      <c r="AT16" s="24"/>
    </row>
    <row r="17" spans="1:46" ht="21.75" customHeight="1">
      <c r="A17" s="50" t="s">
        <v>27</v>
      </c>
      <c r="B17" s="489"/>
      <c r="C17" s="74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52" t="s">
        <v>24</v>
      </c>
      <c r="AR17" s="489"/>
      <c r="AS17" s="49" t="s">
        <v>27</v>
      </c>
      <c r="AT17" s="24"/>
    </row>
    <row r="18" spans="1:46" ht="21.75" customHeight="1">
      <c r="A18" s="50"/>
      <c r="B18" s="488" t="s">
        <v>33</v>
      </c>
      <c r="C18" s="73" t="s">
        <v>23</v>
      </c>
      <c r="D18" s="1"/>
      <c r="E18" s="1"/>
      <c r="F18" s="1"/>
      <c r="G18" s="1"/>
      <c r="H18" s="1"/>
      <c r="I18" s="1"/>
      <c r="J18" s="1">
        <v>18</v>
      </c>
      <c r="K18" s="1">
        <v>61.7593</v>
      </c>
      <c r="L18" s="1">
        <v>11118.291</v>
      </c>
      <c r="M18" s="1">
        <v>15</v>
      </c>
      <c r="N18" s="1">
        <v>24.0284</v>
      </c>
      <c r="O18" s="1">
        <v>5784.876</v>
      </c>
      <c r="P18" s="1">
        <v>16</v>
      </c>
      <c r="Q18" s="1">
        <v>47.1048</v>
      </c>
      <c r="R18" s="1">
        <v>5506.65</v>
      </c>
      <c r="S18" s="1">
        <v>25</v>
      </c>
      <c r="T18" s="1">
        <v>36.5358</v>
      </c>
      <c r="U18" s="1">
        <v>5998.89</v>
      </c>
      <c r="V18" s="1">
        <v>35</v>
      </c>
      <c r="W18" s="1">
        <v>85.3298</v>
      </c>
      <c r="X18" s="1">
        <v>24713.425</v>
      </c>
      <c r="Y18" s="1">
        <v>69</v>
      </c>
      <c r="Z18" s="1">
        <v>131.5894</v>
      </c>
      <c r="AA18" s="1">
        <v>52920.041</v>
      </c>
      <c r="AB18" s="1">
        <v>32</v>
      </c>
      <c r="AC18" s="1">
        <v>51.073</v>
      </c>
      <c r="AD18" s="1">
        <v>20592.456</v>
      </c>
      <c r="AE18" s="1">
        <v>30</v>
      </c>
      <c r="AF18" s="1">
        <v>56.9389</v>
      </c>
      <c r="AG18" s="1">
        <v>15936.715</v>
      </c>
      <c r="AH18" s="1">
        <v>41</v>
      </c>
      <c r="AI18" s="1">
        <v>68.4474</v>
      </c>
      <c r="AJ18" s="1">
        <v>20614.511</v>
      </c>
      <c r="AK18" s="1">
        <v>59</v>
      </c>
      <c r="AL18" s="1">
        <v>98.4398</v>
      </c>
      <c r="AM18" s="1">
        <v>38140.981</v>
      </c>
      <c r="AN18" s="1">
        <f>+D18+G18+J18+M18+P18+S18+V18+Y18+AB18+AE18+AH18+AK18</f>
        <v>340</v>
      </c>
      <c r="AO18" s="1">
        <f>+E18+H18+K18+N18+Q18+T18+W18+Z18+AC18+AF18+AI18+AL18</f>
        <v>661.2466</v>
      </c>
      <c r="AP18" s="1">
        <f>+F18+I18+L18+O18+R18+U18+X18+AA18+AD18+AG18+AJ18+AM18</f>
        <v>201326.83599999998</v>
      </c>
      <c r="AQ18" s="48" t="s">
        <v>23</v>
      </c>
      <c r="AR18" s="488" t="s">
        <v>33</v>
      </c>
      <c r="AS18" s="49"/>
      <c r="AT18" s="24"/>
    </row>
    <row r="19" spans="1:46" ht="21.75" customHeight="1">
      <c r="A19" s="54"/>
      <c r="B19" s="489"/>
      <c r="C19" s="74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424" t="s">
        <v>24</v>
      </c>
      <c r="AR19" s="489"/>
      <c r="AS19" s="56"/>
      <c r="AT19" s="24"/>
    </row>
    <row r="20" spans="1:46" ht="21.75" customHeight="1">
      <c r="A20" s="50" t="s">
        <v>34</v>
      </c>
      <c r="B20" s="488" t="s">
        <v>35</v>
      </c>
      <c r="C20" s="73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v>1</v>
      </c>
      <c r="AF20" s="1">
        <v>43.38</v>
      </c>
      <c r="AG20" s="1">
        <v>7062.42</v>
      </c>
      <c r="AH20" s="1">
        <v>2</v>
      </c>
      <c r="AI20" s="1">
        <v>124.398</v>
      </c>
      <c r="AJ20" s="1">
        <v>11902.676</v>
      </c>
      <c r="AK20" s="1"/>
      <c r="AL20" s="1"/>
      <c r="AM20" s="1"/>
      <c r="AN20" s="1">
        <f>+D20+G20+J20+M20+P20+S20+V20+Y20+AB20+AE20+AH20+AK20</f>
        <v>3</v>
      </c>
      <c r="AO20" s="1">
        <f>+E20+H20+K20+N20+Q20+T20+W20+Z20+AC20+AF20+AI20+AL20</f>
        <v>167.778</v>
      </c>
      <c r="AP20" s="1">
        <f>+F20+I20+L20+O20+R20+U20+X20+AA20+AD20+AG20+AJ20+AM20</f>
        <v>18965.095999999998</v>
      </c>
      <c r="AQ20" s="423" t="s">
        <v>23</v>
      </c>
      <c r="AR20" s="488" t="s">
        <v>35</v>
      </c>
      <c r="AS20" s="49" t="s">
        <v>34</v>
      </c>
      <c r="AT20" s="24"/>
    </row>
    <row r="21" spans="1:46" ht="21.75" customHeight="1">
      <c r="A21" s="50" t="s">
        <v>25</v>
      </c>
      <c r="B21" s="489"/>
      <c r="C21" s="74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52" t="s">
        <v>24</v>
      </c>
      <c r="AR21" s="489"/>
      <c r="AS21" s="49" t="s">
        <v>25</v>
      </c>
      <c r="AT21" s="24"/>
    </row>
    <row r="22" spans="1:46" ht="21.75" customHeight="1">
      <c r="A22" s="50" t="s">
        <v>27</v>
      </c>
      <c r="B22" s="488" t="s">
        <v>36</v>
      </c>
      <c r="C22" s="73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>
        <v>364</v>
      </c>
      <c r="N22" s="1">
        <v>528.131</v>
      </c>
      <c r="O22" s="1">
        <v>175864.565</v>
      </c>
      <c r="P22" s="1">
        <v>462</v>
      </c>
      <c r="Q22" s="1">
        <v>1152.989</v>
      </c>
      <c r="R22" s="1">
        <v>110756.899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aca="true" t="shared" si="1" ref="AN22:AP23">+D22+G22+J22+M22+P22+S22+V22+Y22+AB22+AE22+AH22+AK22</f>
        <v>826</v>
      </c>
      <c r="AO22" s="1">
        <f t="shared" si="1"/>
        <v>1681.12</v>
      </c>
      <c r="AP22" s="1">
        <f t="shared" si="1"/>
        <v>286621.46400000004</v>
      </c>
      <c r="AQ22" s="48" t="s">
        <v>23</v>
      </c>
      <c r="AR22" s="488" t="s">
        <v>36</v>
      </c>
      <c r="AS22" s="49" t="s">
        <v>27</v>
      </c>
      <c r="AT22" s="24"/>
    </row>
    <row r="23" spans="1:46" ht="21.75" customHeight="1">
      <c r="A23" s="54"/>
      <c r="B23" s="489"/>
      <c r="C23" s="74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>
        <v>1</v>
      </c>
      <c r="N23" s="2">
        <v>0.452</v>
      </c>
      <c r="O23" s="2">
        <v>52.206</v>
      </c>
      <c r="P23" s="2">
        <v>1</v>
      </c>
      <c r="Q23" s="2">
        <v>1.612</v>
      </c>
      <c r="R23" s="2">
        <v>55.856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 t="shared" si="1"/>
        <v>2</v>
      </c>
      <c r="AO23" s="2">
        <f t="shared" si="1"/>
        <v>2.064</v>
      </c>
      <c r="AP23" s="2">
        <f t="shared" si="1"/>
        <v>108.06200000000001</v>
      </c>
      <c r="AQ23" s="424" t="s">
        <v>24</v>
      </c>
      <c r="AR23" s="489"/>
      <c r="AS23" s="56"/>
      <c r="AT23" s="24"/>
    </row>
    <row r="24" spans="1:46" ht="21.75" customHeight="1">
      <c r="A24" s="50"/>
      <c r="B24" s="488" t="s">
        <v>37</v>
      </c>
      <c r="C24" s="73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423" t="s">
        <v>23</v>
      </c>
      <c r="AR24" s="488" t="s">
        <v>37</v>
      </c>
      <c r="AS24" s="49"/>
      <c r="AT24" s="24"/>
    </row>
    <row r="25" spans="1:46" ht="21.75" customHeight="1">
      <c r="A25" s="50" t="s">
        <v>38</v>
      </c>
      <c r="B25" s="489"/>
      <c r="C25" s="74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52" t="s">
        <v>24</v>
      </c>
      <c r="AR25" s="489"/>
      <c r="AS25" s="49" t="s">
        <v>38</v>
      </c>
      <c r="AT25" s="24"/>
    </row>
    <row r="26" spans="1:46" ht="21.75" customHeight="1">
      <c r="A26" s="50"/>
      <c r="B26" s="488" t="s">
        <v>39</v>
      </c>
      <c r="C26" s="73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48" t="s">
        <v>23</v>
      </c>
      <c r="AR26" s="488" t="s">
        <v>39</v>
      </c>
      <c r="AS26" s="49"/>
      <c r="AT26" s="24"/>
    </row>
    <row r="27" spans="1:46" ht="21.75" customHeight="1">
      <c r="A27" s="50" t="s">
        <v>25</v>
      </c>
      <c r="B27" s="489"/>
      <c r="C27" s="74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422" t="s">
        <v>24</v>
      </c>
      <c r="AR27" s="489"/>
      <c r="AS27" s="49" t="s">
        <v>25</v>
      </c>
      <c r="AT27" s="24"/>
    </row>
    <row r="28" spans="1:46" ht="21.75" customHeight="1">
      <c r="A28" s="50"/>
      <c r="B28" s="488" t="s">
        <v>40</v>
      </c>
      <c r="C28" s="73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23" t="s">
        <v>23</v>
      </c>
      <c r="AR28" s="488" t="s">
        <v>40</v>
      </c>
      <c r="AS28" s="49"/>
      <c r="AT28" s="24"/>
    </row>
    <row r="29" spans="1:46" ht="21.75" customHeight="1">
      <c r="A29" s="50" t="s">
        <v>27</v>
      </c>
      <c r="B29" s="489"/>
      <c r="C29" s="74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52" t="s">
        <v>24</v>
      </c>
      <c r="AR29" s="489"/>
      <c r="AS29" s="49" t="s">
        <v>27</v>
      </c>
      <c r="AT29" s="24"/>
    </row>
    <row r="30" spans="1:46" ht="21.75" customHeight="1">
      <c r="A30" s="50"/>
      <c r="B30" s="488" t="s">
        <v>41</v>
      </c>
      <c r="C30" s="73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48" t="s">
        <v>23</v>
      </c>
      <c r="AR30" s="488" t="s">
        <v>41</v>
      </c>
      <c r="AS30" s="57"/>
      <c r="AT30" s="24"/>
    </row>
    <row r="31" spans="1:46" ht="21.75" customHeight="1">
      <c r="A31" s="54"/>
      <c r="B31" s="489"/>
      <c r="C31" s="74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424" t="s">
        <v>24</v>
      </c>
      <c r="AR31" s="489"/>
      <c r="AS31" s="56"/>
      <c r="AT31" s="24"/>
    </row>
    <row r="32" spans="1:46" ht="21.75" customHeight="1">
      <c r="A32" s="50" t="s">
        <v>42</v>
      </c>
      <c r="B32" s="488" t="s">
        <v>43</v>
      </c>
      <c r="C32" s="73" t="s">
        <v>23</v>
      </c>
      <c r="D32" s="1">
        <v>50</v>
      </c>
      <c r="E32" s="1">
        <v>526.5907</v>
      </c>
      <c r="F32" s="1">
        <v>47248.768</v>
      </c>
      <c r="G32" s="1">
        <v>38</v>
      </c>
      <c r="H32" s="1">
        <v>134.3534</v>
      </c>
      <c r="I32" s="1">
        <v>11972.263</v>
      </c>
      <c r="J32" s="1">
        <v>45</v>
      </c>
      <c r="K32" s="1">
        <v>115.3148</v>
      </c>
      <c r="L32" s="1">
        <v>13744.205</v>
      </c>
      <c r="M32" s="1">
        <v>82</v>
      </c>
      <c r="N32" s="1">
        <v>59.725</v>
      </c>
      <c r="O32" s="1">
        <v>19302.287</v>
      </c>
      <c r="P32" s="1">
        <v>145</v>
      </c>
      <c r="Q32" s="1">
        <v>2371.3156</v>
      </c>
      <c r="R32" s="1">
        <v>258124.395</v>
      </c>
      <c r="S32" s="1">
        <v>143</v>
      </c>
      <c r="T32" s="1">
        <v>2053.9364</v>
      </c>
      <c r="U32" s="1">
        <v>242627.546</v>
      </c>
      <c r="V32" s="1">
        <v>168</v>
      </c>
      <c r="W32" s="1">
        <v>1785.3778</v>
      </c>
      <c r="X32" s="1">
        <v>243929.372</v>
      </c>
      <c r="Y32" s="1">
        <v>170</v>
      </c>
      <c r="Z32" s="1">
        <v>1588.8648</v>
      </c>
      <c r="AA32" s="1">
        <v>236929.018</v>
      </c>
      <c r="AB32" s="1">
        <v>138</v>
      </c>
      <c r="AC32" s="1">
        <v>656.9316</v>
      </c>
      <c r="AD32" s="1">
        <v>116559.607</v>
      </c>
      <c r="AE32" s="1">
        <v>135</v>
      </c>
      <c r="AF32" s="1">
        <v>558.1316</v>
      </c>
      <c r="AG32" s="1">
        <v>128406.663</v>
      </c>
      <c r="AH32" s="1">
        <v>156</v>
      </c>
      <c r="AI32" s="1">
        <v>1038.9238</v>
      </c>
      <c r="AJ32" s="1">
        <v>154572.178</v>
      </c>
      <c r="AK32" s="1">
        <v>119</v>
      </c>
      <c r="AL32" s="1">
        <v>790.5384</v>
      </c>
      <c r="AM32" s="1">
        <v>63397.342</v>
      </c>
      <c r="AN32" s="1">
        <f aca="true" t="shared" si="2" ref="AN32:AP33">+D32+G32+J32+M32+P32+S32+V32+Y32+AB32+AE32+AH32+AK32</f>
        <v>1389</v>
      </c>
      <c r="AO32" s="1">
        <f t="shared" si="2"/>
        <v>11680.0039</v>
      </c>
      <c r="AP32" s="1">
        <f t="shared" si="2"/>
        <v>1536813.6439999999</v>
      </c>
      <c r="AQ32" s="423" t="s">
        <v>23</v>
      </c>
      <c r="AR32" s="488" t="s">
        <v>43</v>
      </c>
      <c r="AS32" s="49" t="s">
        <v>42</v>
      </c>
      <c r="AT32" s="24"/>
    </row>
    <row r="33" spans="1:46" ht="21.75" customHeight="1">
      <c r="A33" s="50" t="s">
        <v>44</v>
      </c>
      <c r="B33" s="489"/>
      <c r="C33" s="74" t="s">
        <v>24</v>
      </c>
      <c r="D33" s="2">
        <v>11</v>
      </c>
      <c r="E33" s="2">
        <v>168.6308</v>
      </c>
      <c r="F33" s="2">
        <v>12017.284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f t="shared" si="2"/>
        <v>11</v>
      </c>
      <c r="AO33" s="2">
        <f t="shared" si="2"/>
        <v>168.6308</v>
      </c>
      <c r="AP33" s="2">
        <f t="shared" si="2"/>
        <v>12017.284</v>
      </c>
      <c r="AQ33" s="52" t="s">
        <v>24</v>
      </c>
      <c r="AR33" s="489"/>
      <c r="AS33" s="49" t="s">
        <v>44</v>
      </c>
      <c r="AT33" s="24"/>
    </row>
    <row r="34" spans="1:46" ht="21.75" customHeight="1">
      <c r="A34" s="50" t="s">
        <v>25</v>
      </c>
      <c r="B34" s="488" t="s">
        <v>45</v>
      </c>
      <c r="C34" s="73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48" t="s">
        <v>23</v>
      </c>
      <c r="AR34" s="488" t="s">
        <v>45</v>
      </c>
      <c r="AS34" s="49" t="s">
        <v>25</v>
      </c>
      <c r="AT34" s="24"/>
    </row>
    <row r="35" spans="1:46" ht="21.75" customHeight="1">
      <c r="A35" s="54" t="s">
        <v>27</v>
      </c>
      <c r="B35" s="489"/>
      <c r="C35" s="74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424" t="s">
        <v>24</v>
      </c>
      <c r="AR35" s="489"/>
      <c r="AS35" s="56" t="s">
        <v>27</v>
      </c>
      <c r="AT35" s="24"/>
    </row>
    <row r="36" spans="1:46" ht="21.75" customHeight="1">
      <c r="A36" s="50" t="s">
        <v>46</v>
      </c>
      <c r="B36" s="488" t="s">
        <v>47</v>
      </c>
      <c r="C36" s="73" t="s">
        <v>23</v>
      </c>
      <c r="D36" s="1"/>
      <c r="E36" s="1"/>
      <c r="F36" s="1"/>
      <c r="G36" s="1">
        <v>3</v>
      </c>
      <c r="H36" s="1">
        <v>9.863</v>
      </c>
      <c r="I36" s="1">
        <v>748.871</v>
      </c>
      <c r="J36" s="1">
        <v>210</v>
      </c>
      <c r="K36" s="1">
        <v>452.245</v>
      </c>
      <c r="L36" s="1">
        <v>36769.402</v>
      </c>
      <c r="M36" s="1">
        <v>237</v>
      </c>
      <c r="N36" s="1">
        <v>463.336</v>
      </c>
      <c r="O36" s="1">
        <v>39268.123</v>
      </c>
      <c r="P36" s="1">
        <v>10</v>
      </c>
      <c r="Q36" s="1">
        <v>9.715</v>
      </c>
      <c r="R36" s="1">
        <v>855.621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>+D36+G36+J36+M36+P36+S36+V36+Y36+AB36+AE36+AH36+AK36</f>
        <v>460</v>
      </c>
      <c r="AO36" s="1">
        <f>+E36+H36+K36+N36+Q36+T36+W36+Z36+AC36+AF36+AI36+AL36</f>
        <v>935.159</v>
      </c>
      <c r="AP36" s="1">
        <f>+F36+I36+L36+O36+R36+U36+X36+AA36+AD36+AG36+AJ36+AM36</f>
        <v>77642.017</v>
      </c>
      <c r="AQ36" s="423" t="s">
        <v>23</v>
      </c>
      <c r="AR36" s="488" t="s">
        <v>47</v>
      </c>
      <c r="AS36" s="49" t="s">
        <v>46</v>
      </c>
      <c r="AT36" s="24"/>
    </row>
    <row r="37" spans="1:46" ht="21.75" customHeight="1">
      <c r="A37" s="50" t="s">
        <v>25</v>
      </c>
      <c r="B37" s="489"/>
      <c r="C37" s="74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52" t="s">
        <v>24</v>
      </c>
      <c r="AR37" s="489"/>
      <c r="AS37" s="49" t="s">
        <v>25</v>
      </c>
      <c r="AT37" s="24"/>
    </row>
    <row r="38" spans="1:46" ht="21.75" customHeight="1">
      <c r="A38" s="50" t="s">
        <v>27</v>
      </c>
      <c r="B38" s="488" t="s">
        <v>48</v>
      </c>
      <c r="C38" s="73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48" t="s">
        <v>23</v>
      </c>
      <c r="AR38" s="488" t="s">
        <v>48</v>
      </c>
      <c r="AS38" s="49" t="s">
        <v>27</v>
      </c>
      <c r="AT38" s="24"/>
    </row>
    <row r="39" spans="1:46" ht="21.75" customHeight="1">
      <c r="A39" s="54" t="s">
        <v>49</v>
      </c>
      <c r="B39" s="489"/>
      <c r="C39" s="74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424" t="s">
        <v>24</v>
      </c>
      <c r="AR39" s="489"/>
      <c r="AS39" s="56" t="s">
        <v>49</v>
      </c>
      <c r="AT39" s="24"/>
    </row>
    <row r="40" spans="1:46" ht="21.75" customHeight="1">
      <c r="A40" s="50"/>
      <c r="B40" s="488" t="s">
        <v>50</v>
      </c>
      <c r="C40" s="73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423" t="s">
        <v>23</v>
      </c>
      <c r="AR40" s="488" t="s">
        <v>50</v>
      </c>
      <c r="AS40" s="49"/>
      <c r="AT40" s="24"/>
    </row>
    <row r="41" spans="1:46" ht="21.75" customHeight="1">
      <c r="A41" s="50" t="s">
        <v>51</v>
      </c>
      <c r="B41" s="489"/>
      <c r="C41" s="74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52" t="s">
        <v>24</v>
      </c>
      <c r="AR41" s="489"/>
      <c r="AS41" s="49" t="s">
        <v>51</v>
      </c>
      <c r="AT41" s="24"/>
    </row>
    <row r="42" spans="1:46" ht="21.75" customHeight="1">
      <c r="A42" s="50"/>
      <c r="B42" s="488" t="s">
        <v>52</v>
      </c>
      <c r="C42" s="73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48" t="s">
        <v>23</v>
      </c>
      <c r="AR42" s="488" t="s">
        <v>52</v>
      </c>
      <c r="AS42" s="49"/>
      <c r="AT42" s="24"/>
    </row>
    <row r="43" spans="1:46" ht="21.75" customHeight="1">
      <c r="A43" s="50" t="s">
        <v>53</v>
      </c>
      <c r="B43" s="489"/>
      <c r="C43" s="74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25" t="s">
        <v>24</v>
      </c>
      <c r="AR43" s="489"/>
      <c r="AS43" s="49" t="s">
        <v>53</v>
      </c>
      <c r="AT43" s="24"/>
    </row>
    <row r="44" spans="1:46" ht="21.75" customHeight="1">
      <c r="A44" s="50"/>
      <c r="B44" s="488" t="s">
        <v>54</v>
      </c>
      <c r="C44" s="73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426" t="s">
        <v>23</v>
      </c>
      <c r="AR44" s="488" t="s">
        <v>54</v>
      </c>
      <c r="AS44" s="49"/>
      <c r="AT44" s="24"/>
    </row>
    <row r="45" spans="1:46" ht="21.75" customHeight="1">
      <c r="A45" s="50" t="s">
        <v>27</v>
      </c>
      <c r="B45" s="489"/>
      <c r="C45" s="74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52" t="s">
        <v>24</v>
      </c>
      <c r="AR45" s="489"/>
      <c r="AS45" s="59" t="s">
        <v>27</v>
      </c>
      <c r="AT45" s="24"/>
    </row>
    <row r="46" spans="1:46" ht="21.75" customHeight="1">
      <c r="A46" s="50"/>
      <c r="B46" s="488" t="s">
        <v>55</v>
      </c>
      <c r="C46" s="73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48" t="s">
        <v>23</v>
      </c>
      <c r="AR46" s="488" t="s">
        <v>55</v>
      </c>
      <c r="AS46" s="59"/>
      <c r="AT46" s="24"/>
    </row>
    <row r="47" spans="1:46" ht="21.75" customHeight="1">
      <c r="A47" s="54"/>
      <c r="B47" s="489"/>
      <c r="C47" s="74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424" t="s">
        <v>24</v>
      </c>
      <c r="AR47" s="489"/>
      <c r="AS47" s="60"/>
      <c r="AT47" s="24"/>
    </row>
    <row r="48" spans="1:46" ht="21.75" customHeight="1">
      <c r="A48" s="50"/>
      <c r="B48" s="488" t="s">
        <v>56</v>
      </c>
      <c r="C48" s="73" t="s">
        <v>23</v>
      </c>
      <c r="D48" s="1">
        <v>1</v>
      </c>
      <c r="E48" s="1">
        <v>0.52</v>
      </c>
      <c r="F48" s="1">
        <v>219.555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v>23</v>
      </c>
      <c r="W48" s="1">
        <v>3.801</v>
      </c>
      <c r="X48" s="1">
        <v>1793.169</v>
      </c>
      <c r="Y48" s="1">
        <v>81</v>
      </c>
      <c r="Z48" s="1">
        <v>28.944</v>
      </c>
      <c r="AA48" s="1">
        <v>11245.159</v>
      </c>
      <c r="AB48" s="1">
        <v>47</v>
      </c>
      <c r="AC48" s="1">
        <v>30.028</v>
      </c>
      <c r="AD48" s="1">
        <v>7823.69</v>
      </c>
      <c r="AE48" s="1">
        <v>16</v>
      </c>
      <c r="AF48" s="1">
        <v>5.117</v>
      </c>
      <c r="AG48" s="1">
        <v>2111.834</v>
      </c>
      <c r="AH48" s="1">
        <v>9</v>
      </c>
      <c r="AI48" s="1">
        <v>4.662</v>
      </c>
      <c r="AJ48" s="1">
        <v>1763.801</v>
      </c>
      <c r="AK48" s="1">
        <v>9</v>
      </c>
      <c r="AL48" s="1">
        <v>2.435</v>
      </c>
      <c r="AM48" s="1">
        <v>1188.18</v>
      </c>
      <c r="AN48" s="1">
        <f>+D48+G48+J48+M48+P48+S48+V48+Y48+AB48+AE48+AH48+AK48</f>
        <v>186</v>
      </c>
      <c r="AO48" s="1">
        <f>+E48+H48+K48+N48+Q48+T48+W48+Z48+AC48+AF48+AI48+AL48</f>
        <v>75.507</v>
      </c>
      <c r="AP48" s="1">
        <f>+F48+I48+L48+O48+R48+U48+X48+AA48+AD48+AG48+AJ48+AM48</f>
        <v>26145.388</v>
      </c>
      <c r="AQ48" s="423" t="s">
        <v>23</v>
      </c>
      <c r="AR48" s="488" t="s">
        <v>56</v>
      </c>
      <c r="AS48" s="59"/>
      <c r="AT48" s="24"/>
    </row>
    <row r="49" spans="1:46" ht="21.75" customHeight="1">
      <c r="A49" s="50" t="s">
        <v>57</v>
      </c>
      <c r="B49" s="489"/>
      <c r="C49" s="74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52" t="s">
        <v>24</v>
      </c>
      <c r="AR49" s="489"/>
      <c r="AS49" s="59" t="s">
        <v>57</v>
      </c>
      <c r="AT49" s="24"/>
    </row>
    <row r="50" spans="1:46" ht="21.75" customHeight="1">
      <c r="A50" s="50"/>
      <c r="B50" s="488" t="s">
        <v>58</v>
      </c>
      <c r="C50" s="73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48" t="s">
        <v>23</v>
      </c>
      <c r="AR50" s="488" t="s">
        <v>58</v>
      </c>
      <c r="AS50" s="57"/>
      <c r="AT50" s="24"/>
    </row>
    <row r="51" spans="1:46" ht="21.75" customHeight="1">
      <c r="A51" s="50"/>
      <c r="B51" s="489"/>
      <c r="C51" s="74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422" t="s">
        <v>24</v>
      </c>
      <c r="AR51" s="489"/>
      <c r="AS51" s="59"/>
      <c r="AT51" s="24"/>
    </row>
    <row r="52" spans="1:46" ht="21.75" customHeight="1">
      <c r="A52" s="50"/>
      <c r="B52" s="488" t="s">
        <v>59</v>
      </c>
      <c r="C52" s="73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423" t="s">
        <v>23</v>
      </c>
      <c r="AR52" s="488" t="s">
        <v>59</v>
      </c>
      <c r="AS52" s="59"/>
      <c r="AT52" s="24"/>
    </row>
    <row r="53" spans="1:46" ht="21.75" customHeight="1">
      <c r="A53" s="50" t="s">
        <v>27</v>
      </c>
      <c r="B53" s="489"/>
      <c r="C53" s="74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>
        <v>1</v>
      </c>
      <c r="AC53" s="2">
        <v>8.928</v>
      </c>
      <c r="AD53" s="2">
        <v>1587.222</v>
      </c>
      <c r="AE53" s="2"/>
      <c r="AF53" s="2"/>
      <c r="AG53" s="2"/>
      <c r="AH53" s="2"/>
      <c r="AI53" s="2"/>
      <c r="AJ53" s="2"/>
      <c r="AK53" s="2"/>
      <c r="AL53" s="2"/>
      <c r="AM53" s="2"/>
      <c r="AN53" s="2">
        <f>+D53+G53+J53+M53+P53+S53+V53+Y53+AB53+AE53+AH53+AK53</f>
        <v>1</v>
      </c>
      <c r="AO53" s="2">
        <f>+E53+H53+K53+N53+Q53+T53+W53+Z53+AC53+AF53+AI53+AL53</f>
        <v>8.928</v>
      </c>
      <c r="AP53" s="2">
        <f>+F53+I53+L53+O53+R53+U53+X53+AA53+AD53+AG53+AJ53+AM53</f>
        <v>1587.222</v>
      </c>
      <c r="AQ53" s="52" t="s">
        <v>24</v>
      </c>
      <c r="AR53" s="489"/>
      <c r="AS53" s="59" t="s">
        <v>27</v>
      </c>
      <c r="AT53" s="24"/>
    </row>
    <row r="54" spans="1:46" ht="21.75" customHeight="1">
      <c r="A54" s="50"/>
      <c r="B54" s="488" t="s">
        <v>60</v>
      </c>
      <c r="C54" s="73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48" t="s">
        <v>23</v>
      </c>
      <c r="AR54" s="488" t="s">
        <v>60</v>
      </c>
      <c r="AS54" s="49"/>
      <c r="AT54" s="24"/>
    </row>
    <row r="55" spans="1:46" ht="21.75" customHeight="1">
      <c r="A55" s="54"/>
      <c r="B55" s="489"/>
      <c r="C55" s="74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85"/>
      <c r="AN55" s="2"/>
      <c r="AO55" s="2"/>
      <c r="AP55" s="85"/>
      <c r="AQ55" s="427" t="s">
        <v>24</v>
      </c>
      <c r="AR55" s="489"/>
      <c r="AS55" s="56"/>
      <c r="AT55" s="24"/>
    </row>
    <row r="56" spans="1:46" ht="21.75" customHeight="1">
      <c r="A56" s="500" t="s">
        <v>99</v>
      </c>
      <c r="B56" s="501" t="s">
        <v>61</v>
      </c>
      <c r="C56" s="73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82"/>
      <c r="AN56" s="1"/>
      <c r="AO56" s="1"/>
      <c r="AP56" s="82"/>
      <c r="AQ56" s="428" t="s">
        <v>23</v>
      </c>
      <c r="AR56" s="494" t="s">
        <v>100</v>
      </c>
      <c r="AS56" s="495" t="s">
        <v>0</v>
      </c>
      <c r="AT56" s="24"/>
    </row>
    <row r="57" spans="1:46" ht="21.75" customHeight="1">
      <c r="A57" s="502"/>
      <c r="B57" s="503"/>
      <c r="C57" s="74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83"/>
      <c r="AN57" s="2"/>
      <c r="AO57" s="2"/>
      <c r="AP57" s="83"/>
      <c r="AQ57" s="61" t="s">
        <v>24</v>
      </c>
      <c r="AR57" s="496"/>
      <c r="AS57" s="497"/>
      <c r="AT57" s="24"/>
    </row>
    <row r="58" spans="1:46" ht="21.75" customHeight="1">
      <c r="A58" s="25" t="s">
        <v>0</v>
      </c>
      <c r="C58" s="154" t="s">
        <v>23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>
        <v>2</v>
      </c>
      <c r="W58" s="3">
        <v>2.22</v>
      </c>
      <c r="X58" s="3">
        <v>368.708</v>
      </c>
      <c r="Y58" s="3">
        <v>6</v>
      </c>
      <c r="Z58" s="3">
        <v>12.482</v>
      </c>
      <c r="AA58" s="3">
        <v>2093.344</v>
      </c>
      <c r="AB58" s="3">
        <v>5</v>
      </c>
      <c r="AC58" s="3">
        <v>12.6246</v>
      </c>
      <c r="AD58" s="3">
        <v>1609.32</v>
      </c>
      <c r="AE58" s="3">
        <v>13</v>
      </c>
      <c r="AF58" s="3">
        <v>27.845</v>
      </c>
      <c r="AG58" s="3">
        <v>6273.75</v>
      </c>
      <c r="AH58" s="3">
        <v>12</v>
      </c>
      <c r="AI58" s="3">
        <v>22.4528</v>
      </c>
      <c r="AJ58" s="3">
        <v>6014.507</v>
      </c>
      <c r="AK58" s="3">
        <v>28</v>
      </c>
      <c r="AL58" s="3">
        <v>55.9544</v>
      </c>
      <c r="AM58" s="165">
        <v>19629.845</v>
      </c>
      <c r="AN58" s="3">
        <f>+D58+G58+J58+M58+P58+S58+V58+Y58+AB58+AE58+AH58+AK58</f>
        <v>66</v>
      </c>
      <c r="AO58" s="3">
        <f>+E58+H58+K58+N58+Q58+T58+W58+Z58+AC58+AF58+AI58+AL58</f>
        <v>133.5788</v>
      </c>
      <c r="AP58" s="165">
        <f>+F58+I58+L58+O58+R58+U58+X58+AA58+AD58+AG58+AJ58+AM58</f>
        <v>35989.474</v>
      </c>
      <c r="AQ58" s="63" t="s">
        <v>23</v>
      </c>
      <c r="AR58" s="64"/>
      <c r="AS58" s="49" t="s">
        <v>0</v>
      </c>
      <c r="AT58" s="24"/>
    </row>
    <row r="59" spans="1:46" ht="21.75" customHeight="1">
      <c r="A59" s="504" t="s">
        <v>62</v>
      </c>
      <c r="B59" s="505"/>
      <c r="C59" s="444" t="s">
        <v>63</v>
      </c>
      <c r="D59" s="400"/>
      <c r="E59" s="409"/>
      <c r="F59" s="400"/>
      <c r="G59" s="400"/>
      <c r="H59" s="409"/>
      <c r="I59" s="400"/>
      <c r="J59" s="400"/>
      <c r="K59" s="409"/>
      <c r="L59" s="400"/>
      <c r="M59" s="400"/>
      <c r="N59" s="409"/>
      <c r="O59" s="400"/>
      <c r="P59" s="400"/>
      <c r="Q59" s="409"/>
      <c r="R59" s="400"/>
      <c r="S59" s="400"/>
      <c r="T59" s="409"/>
      <c r="U59" s="400"/>
      <c r="V59" s="400"/>
      <c r="W59" s="409"/>
      <c r="X59" s="400"/>
      <c r="Y59" s="400"/>
      <c r="Z59" s="409"/>
      <c r="AA59" s="400"/>
      <c r="AB59" s="400"/>
      <c r="AC59" s="409"/>
      <c r="AD59" s="400"/>
      <c r="AE59" s="400"/>
      <c r="AF59" s="409"/>
      <c r="AG59" s="400"/>
      <c r="AH59" s="400"/>
      <c r="AI59" s="409"/>
      <c r="AJ59" s="400"/>
      <c r="AK59" s="400"/>
      <c r="AL59" s="409"/>
      <c r="AM59" s="401"/>
      <c r="AN59" s="400"/>
      <c r="AO59" s="409"/>
      <c r="AP59" s="401"/>
      <c r="AQ59" s="392" t="s">
        <v>63</v>
      </c>
      <c r="AR59" s="498" t="s">
        <v>62</v>
      </c>
      <c r="AS59" s="499"/>
      <c r="AT59" s="24"/>
    </row>
    <row r="60" spans="1:46" ht="21.75" customHeight="1">
      <c r="A60" s="39"/>
      <c r="B60" s="40"/>
      <c r="C60" s="51" t="s">
        <v>24</v>
      </c>
      <c r="D60" s="2">
        <v>8</v>
      </c>
      <c r="E60" s="2">
        <v>30.4806</v>
      </c>
      <c r="F60" s="2">
        <v>7930.413</v>
      </c>
      <c r="G60" s="2"/>
      <c r="H60" s="2"/>
      <c r="I60" s="2"/>
      <c r="J60" s="2">
        <v>1</v>
      </c>
      <c r="K60" s="2">
        <v>1.936</v>
      </c>
      <c r="L60" s="2">
        <v>310.233</v>
      </c>
      <c r="M60" s="2">
        <v>4</v>
      </c>
      <c r="N60" s="2">
        <v>16.986</v>
      </c>
      <c r="O60" s="2">
        <v>2939.28</v>
      </c>
      <c r="P60" s="2"/>
      <c r="Q60" s="2"/>
      <c r="R60" s="2"/>
      <c r="S60" s="2">
        <v>1</v>
      </c>
      <c r="T60" s="2">
        <v>4.742</v>
      </c>
      <c r="U60" s="2">
        <v>358.871</v>
      </c>
      <c r="V60" s="2">
        <v>10</v>
      </c>
      <c r="W60" s="2">
        <v>54.3916</v>
      </c>
      <c r="X60" s="2">
        <v>9748.634</v>
      </c>
      <c r="Y60" s="2">
        <v>10</v>
      </c>
      <c r="Z60" s="2">
        <v>44.6044</v>
      </c>
      <c r="AA60" s="2">
        <v>8780.88</v>
      </c>
      <c r="AB60" s="2">
        <v>11</v>
      </c>
      <c r="AC60" s="2">
        <v>75.4434</v>
      </c>
      <c r="AD60" s="2">
        <v>10454.319</v>
      </c>
      <c r="AE60" s="2">
        <v>12</v>
      </c>
      <c r="AF60" s="2">
        <v>85.9994</v>
      </c>
      <c r="AG60" s="2">
        <v>18831.447</v>
      </c>
      <c r="AH60" s="2">
        <v>11</v>
      </c>
      <c r="AI60" s="2">
        <v>97.5506</v>
      </c>
      <c r="AJ60" s="2">
        <v>28018.789</v>
      </c>
      <c r="AK60" s="2">
        <v>28</v>
      </c>
      <c r="AL60" s="2">
        <v>157.4116</v>
      </c>
      <c r="AM60" s="83">
        <v>61108.892</v>
      </c>
      <c r="AN60" s="2">
        <f aca="true" t="shared" si="3" ref="AN60:AP61">+D60+G60+J60+M60+P60+S60+V60+Y60+AB60+AE60+AH60+AK60</f>
        <v>96</v>
      </c>
      <c r="AO60" s="2">
        <f t="shared" si="3"/>
        <v>569.5456</v>
      </c>
      <c r="AP60" s="83">
        <f t="shared" si="3"/>
        <v>148481.758</v>
      </c>
      <c r="AQ60" s="429" t="s">
        <v>24</v>
      </c>
      <c r="AR60" s="40"/>
      <c r="AS60" s="56"/>
      <c r="AT60" s="24"/>
    </row>
    <row r="61" spans="1:46" ht="21.75" customHeight="1">
      <c r="A61" s="25" t="s">
        <v>0</v>
      </c>
      <c r="C61" s="62" t="s">
        <v>23</v>
      </c>
      <c r="D61" s="3">
        <f aca="true" t="shared" si="4" ref="D61:AA61">+D6+D8+D10+D12+D14+D16+D18+D20+D22+D24+D26+D28+D30+D32+D34+D36+D38+D40+D42+D44+D46+D48+D50+D52+D54+D56+D58</f>
        <v>420</v>
      </c>
      <c r="E61" s="3">
        <f t="shared" si="4"/>
        <v>2285.9979</v>
      </c>
      <c r="F61" s="3">
        <f t="shared" si="4"/>
        <v>302916.38</v>
      </c>
      <c r="G61" s="3">
        <f t="shared" si="4"/>
        <v>336</v>
      </c>
      <c r="H61" s="3">
        <f t="shared" si="4"/>
        <v>2288.1177</v>
      </c>
      <c r="I61" s="3">
        <f t="shared" si="4"/>
        <v>261492.05599999998</v>
      </c>
      <c r="J61" s="3">
        <f t="shared" si="4"/>
        <v>649</v>
      </c>
      <c r="K61" s="3">
        <f t="shared" si="4"/>
        <v>4152.888100000001</v>
      </c>
      <c r="L61" s="3">
        <f t="shared" si="4"/>
        <v>413775.24500000005</v>
      </c>
      <c r="M61" s="3">
        <f t="shared" si="4"/>
        <v>1057</v>
      </c>
      <c r="N61" s="3">
        <f t="shared" si="4"/>
        <v>3097.3625999999995</v>
      </c>
      <c r="O61" s="3">
        <f t="shared" si="4"/>
        <v>555099.3470000001</v>
      </c>
      <c r="P61" s="3">
        <f t="shared" si="4"/>
        <v>1030</v>
      </c>
      <c r="Q61" s="3">
        <f t="shared" si="4"/>
        <v>6805.3192</v>
      </c>
      <c r="R61" s="3">
        <f t="shared" si="4"/>
        <v>718156.528</v>
      </c>
      <c r="S61" s="3">
        <f t="shared" si="4"/>
        <v>454</v>
      </c>
      <c r="T61" s="3">
        <f t="shared" si="4"/>
        <v>5121.823399999999</v>
      </c>
      <c r="U61" s="3">
        <f t="shared" si="4"/>
        <v>532897.814</v>
      </c>
      <c r="V61" s="3">
        <f t="shared" si="4"/>
        <v>257</v>
      </c>
      <c r="W61" s="3">
        <f t="shared" si="4"/>
        <v>3803.861</v>
      </c>
      <c r="X61" s="3">
        <f t="shared" si="4"/>
        <v>643466.53</v>
      </c>
      <c r="Y61" s="3">
        <f t="shared" si="4"/>
        <v>334</v>
      </c>
      <c r="Z61" s="3">
        <f t="shared" si="4"/>
        <v>2283.5802</v>
      </c>
      <c r="AA61" s="3">
        <f t="shared" si="4"/>
        <v>407965.69899999996</v>
      </c>
      <c r="AB61" s="3">
        <f aca="true" t="shared" si="5" ref="AB61:AM61">+AB6+AB8+AB10+AB12+AB14+AB16+AB18+AB20+AB22+AB24+AB26+AB28+AB30+AB32+AB34+AB36+AB38+AB40+AB42+AB44+AB46+AB48+AB50+AB52+AB54+AB56+AB58</f>
        <v>632</v>
      </c>
      <c r="AC61" s="3">
        <f t="shared" si="5"/>
        <v>3747.3462999999997</v>
      </c>
      <c r="AD61" s="3">
        <f t="shared" si="5"/>
        <v>742722.4299999999</v>
      </c>
      <c r="AE61" s="3">
        <f t="shared" si="5"/>
        <v>597</v>
      </c>
      <c r="AF61" s="3">
        <f t="shared" si="5"/>
        <v>4859.794800000001</v>
      </c>
      <c r="AG61" s="3">
        <f t="shared" si="5"/>
        <v>789901.28</v>
      </c>
      <c r="AH61" s="3">
        <f t="shared" si="5"/>
        <v>644</v>
      </c>
      <c r="AI61" s="3">
        <f t="shared" si="5"/>
        <v>4059.3756</v>
      </c>
      <c r="AJ61" s="3">
        <f t="shared" si="5"/>
        <v>785953.72</v>
      </c>
      <c r="AK61" s="3">
        <f t="shared" si="5"/>
        <v>590</v>
      </c>
      <c r="AL61" s="3">
        <f t="shared" si="5"/>
        <v>3283.3802</v>
      </c>
      <c r="AM61" s="165">
        <f t="shared" si="5"/>
        <v>704959.8189999999</v>
      </c>
      <c r="AN61" s="3">
        <f t="shared" si="3"/>
        <v>7000</v>
      </c>
      <c r="AO61" s="3">
        <f t="shared" si="3"/>
        <v>45788.847</v>
      </c>
      <c r="AP61" s="165">
        <f t="shared" si="3"/>
        <v>6859306.848</v>
      </c>
      <c r="AQ61" s="63" t="s">
        <v>23</v>
      </c>
      <c r="AR61" s="65"/>
      <c r="AS61" s="49" t="s">
        <v>0</v>
      </c>
      <c r="AT61" s="24"/>
    </row>
    <row r="62" spans="1:46" ht="21.75" customHeight="1">
      <c r="A62" s="492" t="s">
        <v>64</v>
      </c>
      <c r="B62" s="493" t="s">
        <v>64</v>
      </c>
      <c r="C62" s="382" t="s">
        <v>63</v>
      </c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>
        <f>T59</f>
        <v>0</v>
      </c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400"/>
      <c r="AL62" s="400"/>
      <c r="AM62" s="401"/>
      <c r="AN62" s="400"/>
      <c r="AO62" s="400"/>
      <c r="AP62" s="401"/>
      <c r="AQ62" s="398" t="s">
        <v>63</v>
      </c>
      <c r="AR62" s="490" t="s">
        <v>64</v>
      </c>
      <c r="AS62" s="491"/>
      <c r="AT62" s="24"/>
    </row>
    <row r="63" spans="1:46" ht="21.75" customHeight="1">
      <c r="A63" s="39"/>
      <c r="B63" s="40"/>
      <c r="C63" s="51" t="s">
        <v>24</v>
      </c>
      <c r="D63" s="2">
        <f aca="true" t="shared" si="6" ref="D63:AA63">+D7+D9+D11+D13+D15+D17+D19+D21+D23+D25+D27+D29+D31+D33+D35+D37+D39+D41+D43+D45+D47+D49+D51+D53+D55+D57+D60</f>
        <v>25</v>
      </c>
      <c r="E63" s="2">
        <f t="shared" si="6"/>
        <v>683.4114</v>
      </c>
      <c r="F63" s="2">
        <f t="shared" si="6"/>
        <v>79422.284</v>
      </c>
      <c r="G63" s="2">
        <f t="shared" si="6"/>
        <v>6</v>
      </c>
      <c r="H63" s="2">
        <f t="shared" si="6"/>
        <v>605.231</v>
      </c>
      <c r="I63" s="2">
        <f t="shared" si="6"/>
        <v>63164.368</v>
      </c>
      <c r="J63" s="2">
        <f t="shared" si="6"/>
        <v>3</v>
      </c>
      <c r="K63" s="2">
        <f t="shared" si="6"/>
        <v>77.12299999999999</v>
      </c>
      <c r="L63" s="2">
        <f t="shared" si="6"/>
        <v>8060.879</v>
      </c>
      <c r="M63" s="2">
        <f t="shared" si="6"/>
        <v>5</v>
      </c>
      <c r="N63" s="2">
        <f t="shared" si="6"/>
        <v>17.438000000000002</v>
      </c>
      <c r="O63" s="2">
        <f t="shared" si="6"/>
        <v>2991.4860000000003</v>
      </c>
      <c r="P63" s="2">
        <f t="shared" si="6"/>
        <v>11</v>
      </c>
      <c r="Q63" s="2">
        <f t="shared" si="6"/>
        <v>926.675</v>
      </c>
      <c r="R63" s="2">
        <f t="shared" si="6"/>
        <v>140504.024</v>
      </c>
      <c r="S63" s="2">
        <f t="shared" si="6"/>
        <v>50</v>
      </c>
      <c r="T63" s="2">
        <f t="shared" si="6"/>
        <v>5248.942000000001</v>
      </c>
      <c r="U63" s="2">
        <f t="shared" si="6"/>
        <v>384845.88499999995</v>
      </c>
      <c r="V63" s="2">
        <f t="shared" si="6"/>
        <v>57</v>
      </c>
      <c r="W63" s="2">
        <f t="shared" si="6"/>
        <v>5597.3526</v>
      </c>
      <c r="X63" s="2">
        <f t="shared" si="6"/>
        <v>869072.744</v>
      </c>
      <c r="Y63" s="2">
        <f t="shared" si="6"/>
        <v>39</v>
      </c>
      <c r="Z63" s="2">
        <f t="shared" si="6"/>
        <v>2283.9234</v>
      </c>
      <c r="AA63" s="2">
        <f t="shared" si="6"/>
        <v>403289.737</v>
      </c>
      <c r="AB63" s="2">
        <f aca="true" t="shared" si="7" ref="AB63:AM63">+AB7+AB9+AB11+AB13+AB15+AB17+AB19+AB21+AB23+AB25+AB27+AB29+AB31+AB33+AB35+AB37+AB39+AB41+AB43+AB45+AB47+AB49+AB51+AB53+AB55+AB57+AB60</f>
        <v>22</v>
      </c>
      <c r="AC63" s="2">
        <f t="shared" si="7"/>
        <v>1471.5133999999998</v>
      </c>
      <c r="AD63" s="2">
        <f t="shared" si="7"/>
        <v>272022.674</v>
      </c>
      <c r="AE63" s="2">
        <f t="shared" si="7"/>
        <v>74</v>
      </c>
      <c r="AF63" s="2">
        <f t="shared" si="7"/>
        <v>6349.520399999999</v>
      </c>
      <c r="AG63" s="2">
        <f t="shared" si="7"/>
        <v>860149.059</v>
      </c>
      <c r="AH63" s="2">
        <f t="shared" si="7"/>
        <v>80</v>
      </c>
      <c r="AI63" s="2">
        <f t="shared" si="7"/>
        <v>4297.589599999999</v>
      </c>
      <c r="AJ63" s="2">
        <f t="shared" si="7"/>
        <v>739093.551</v>
      </c>
      <c r="AK63" s="2">
        <f t="shared" si="7"/>
        <v>64</v>
      </c>
      <c r="AL63" s="2">
        <f t="shared" si="7"/>
        <v>4097.7986</v>
      </c>
      <c r="AM63" s="83">
        <f t="shared" si="7"/>
        <v>685479.15</v>
      </c>
      <c r="AN63" s="2">
        <f>+D63+G63+J63+M63+P63+S63+V63+Y63+AB63+AE63+AH63+AK63</f>
        <v>436</v>
      </c>
      <c r="AO63" s="2">
        <f>+E63+H63+K63+N63+Q63+T63+W63+Z63+AC63+AF63+AI63+AL63</f>
        <v>31656.5184</v>
      </c>
      <c r="AP63" s="83">
        <f>+F63+I63+L63+O63+R63+U63+X63+AA63+AD63+AG63+AJ63+AM63</f>
        <v>4508095.841</v>
      </c>
      <c r="AQ63" s="61" t="s">
        <v>24</v>
      </c>
      <c r="AR63" s="44"/>
      <c r="AS63" s="56"/>
      <c r="AT63" s="24"/>
    </row>
    <row r="64" spans="1:46" ht="21.75" customHeight="1">
      <c r="A64" s="50" t="s">
        <v>65</v>
      </c>
      <c r="B64" s="488" t="s">
        <v>66</v>
      </c>
      <c r="C64" s="73" t="s">
        <v>23</v>
      </c>
      <c r="D64" s="1">
        <v>1032</v>
      </c>
      <c r="E64" s="1">
        <v>93.1704</v>
      </c>
      <c r="F64" s="1">
        <v>46876.517</v>
      </c>
      <c r="G64" s="1">
        <v>882</v>
      </c>
      <c r="H64" s="1">
        <v>49.3044</v>
      </c>
      <c r="I64" s="1">
        <v>37453.213</v>
      </c>
      <c r="J64" s="1">
        <v>929</v>
      </c>
      <c r="K64" s="1">
        <v>44.3148</v>
      </c>
      <c r="L64" s="1">
        <v>35204.985</v>
      </c>
      <c r="M64" s="1">
        <v>1241</v>
      </c>
      <c r="N64" s="1">
        <v>153.20407</v>
      </c>
      <c r="O64" s="1">
        <v>91708.416</v>
      </c>
      <c r="P64" s="1">
        <v>2086</v>
      </c>
      <c r="Q64" s="1">
        <v>601.3019</v>
      </c>
      <c r="R64" s="1">
        <v>204742.282</v>
      </c>
      <c r="S64" s="1">
        <v>2965</v>
      </c>
      <c r="T64" s="1">
        <v>1701.33</v>
      </c>
      <c r="U64" s="1">
        <v>449363.812</v>
      </c>
      <c r="V64" s="1">
        <v>2507</v>
      </c>
      <c r="W64" s="1">
        <v>2382.4548</v>
      </c>
      <c r="X64" s="1">
        <v>849423.747</v>
      </c>
      <c r="Y64" s="1">
        <v>1679</v>
      </c>
      <c r="Z64" s="1">
        <v>242.5586</v>
      </c>
      <c r="AA64" s="1">
        <v>89674.372</v>
      </c>
      <c r="AB64" s="1">
        <v>1301</v>
      </c>
      <c r="AC64" s="1">
        <v>186.2946</v>
      </c>
      <c r="AD64" s="1">
        <v>70772.149</v>
      </c>
      <c r="AE64" s="1">
        <v>2374</v>
      </c>
      <c r="AF64" s="1">
        <v>908.0845</v>
      </c>
      <c r="AG64" s="1">
        <v>313535.351</v>
      </c>
      <c r="AH64" s="1">
        <v>2774</v>
      </c>
      <c r="AI64" s="1">
        <v>592.2626</v>
      </c>
      <c r="AJ64" s="1">
        <v>213953.429</v>
      </c>
      <c r="AK64" s="1">
        <v>1536</v>
      </c>
      <c r="AL64" s="1">
        <v>168.0315</v>
      </c>
      <c r="AM64" s="82">
        <v>104310.897</v>
      </c>
      <c r="AN64" s="1">
        <f>+D64+G64+J64+M64+P64+S64+V64+Y64+AB64+AE64+AH64+AK64</f>
        <v>21306</v>
      </c>
      <c r="AO64" s="1">
        <f aca="true" t="shared" si="8" ref="AO64:AP69">+E64+H64+K64+N64+Q64+T64+W64+Z64+AC64+AF64+AI64+AL64</f>
        <v>7122.31217</v>
      </c>
      <c r="AP64" s="82">
        <f t="shared" si="8"/>
        <v>2507019.17</v>
      </c>
      <c r="AQ64" s="48" t="s">
        <v>23</v>
      </c>
      <c r="AR64" s="488" t="s">
        <v>66</v>
      </c>
      <c r="AS64" s="66" t="s">
        <v>65</v>
      </c>
      <c r="AT64" s="24"/>
    </row>
    <row r="65" spans="1:46" ht="21.75" customHeight="1">
      <c r="A65" s="50"/>
      <c r="B65" s="489"/>
      <c r="C65" s="74" t="s">
        <v>24</v>
      </c>
      <c r="D65" s="2">
        <v>40</v>
      </c>
      <c r="E65" s="2">
        <v>106.8972</v>
      </c>
      <c r="F65" s="2">
        <v>11809.281</v>
      </c>
      <c r="G65" s="2">
        <v>47</v>
      </c>
      <c r="H65" s="2">
        <v>135.4776</v>
      </c>
      <c r="I65" s="2">
        <v>13404.388</v>
      </c>
      <c r="J65" s="2">
        <v>54</v>
      </c>
      <c r="K65" s="2">
        <v>63.0446</v>
      </c>
      <c r="L65" s="2">
        <v>8309.787</v>
      </c>
      <c r="M65" s="2">
        <v>60</v>
      </c>
      <c r="N65" s="2">
        <v>71.0603</v>
      </c>
      <c r="O65" s="2">
        <v>10990.849</v>
      </c>
      <c r="P65" s="2">
        <v>50</v>
      </c>
      <c r="Q65" s="2">
        <v>54.895</v>
      </c>
      <c r="R65" s="2">
        <v>5156.764</v>
      </c>
      <c r="S65" s="2">
        <v>45</v>
      </c>
      <c r="T65" s="2">
        <v>123.4328</v>
      </c>
      <c r="U65" s="2">
        <v>10090.014</v>
      </c>
      <c r="V65" s="2">
        <v>33</v>
      </c>
      <c r="W65" s="2">
        <v>2.693</v>
      </c>
      <c r="X65" s="2">
        <v>912.36</v>
      </c>
      <c r="Y65" s="2">
        <v>29</v>
      </c>
      <c r="Z65" s="2">
        <v>0.631</v>
      </c>
      <c r="AA65" s="2">
        <v>248.686</v>
      </c>
      <c r="AB65" s="2">
        <v>80</v>
      </c>
      <c r="AC65" s="2">
        <v>265.4409</v>
      </c>
      <c r="AD65" s="2">
        <v>30086.276</v>
      </c>
      <c r="AE65" s="2">
        <v>91</v>
      </c>
      <c r="AF65" s="2">
        <v>405.1902</v>
      </c>
      <c r="AG65" s="2">
        <v>58259.182</v>
      </c>
      <c r="AH65" s="2">
        <v>67</v>
      </c>
      <c r="AI65" s="2">
        <v>305.7094</v>
      </c>
      <c r="AJ65" s="2">
        <v>62367.368</v>
      </c>
      <c r="AK65" s="2">
        <v>51</v>
      </c>
      <c r="AL65" s="2">
        <v>200.2326</v>
      </c>
      <c r="AM65" s="83">
        <v>47744.007</v>
      </c>
      <c r="AN65" s="2">
        <f>+D65+G65+J65+M65+P65+S65+V65+Y65+AB65+AE65+AH65+AK65</f>
        <v>647</v>
      </c>
      <c r="AO65" s="2">
        <f t="shared" si="8"/>
        <v>1734.7046</v>
      </c>
      <c r="AP65" s="83">
        <f t="shared" si="8"/>
        <v>259378.962</v>
      </c>
      <c r="AQ65" s="422" t="s">
        <v>24</v>
      </c>
      <c r="AR65" s="489"/>
      <c r="AS65" s="49"/>
      <c r="AT65" s="24"/>
    </row>
    <row r="66" spans="1:46" ht="21.75" customHeight="1">
      <c r="A66" s="50" t="s">
        <v>67</v>
      </c>
      <c r="B66" s="488" t="s">
        <v>68</v>
      </c>
      <c r="C66" s="73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82"/>
      <c r="AN66" s="1"/>
      <c r="AO66" s="1"/>
      <c r="AP66" s="82"/>
      <c r="AQ66" s="423" t="s">
        <v>23</v>
      </c>
      <c r="AR66" s="488" t="s">
        <v>68</v>
      </c>
      <c r="AS66" s="49" t="s">
        <v>67</v>
      </c>
      <c r="AT66" s="24"/>
    </row>
    <row r="67" spans="1:46" ht="21.75" customHeight="1">
      <c r="A67" s="54" t="s">
        <v>49</v>
      </c>
      <c r="B67" s="489"/>
      <c r="C67" s="74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83"/>
      <c r="AN67" s="2"/>
      <c r="AO67" s="2"/>
      <c r="AP67" s="83"/>
      <c r="AQ67" s="55" t="s">
        <v>24</v>
      </c>
      <c r="AR67" s="489"/>
      <c r="AS67" s="56" t="s">
        <v>49</v>
      </c>
      <c r="AT67" s="24"/>
    </row>
    <row r="68" spans="1:46" s="90" customFormat="1" ht="21.75" customHeight="1">
      <c r="A68" s="507" t="s">
        <v>101</v>
      </c>
      <c r="B68" s="508"/>
      <c r="C68" s="87" t="s">
        <v>23</v>
      </c>
      <c r="D68" s="1">
        <f>+D61+D64+D66</f>
        <v>1452</v>
      </c>
      <c r="E68" s="1">
        <f>+E61+E64+E66</f>
        <v>2379.1683</v>
      </c>
      <c r="F68" s="1">
        <f>+F61+F64+F66</f>
        <v>349792.897</v>
      </c>
      <c r="G68" s="1">
        <f>+G61+G64+G66</f>
        <v>1218</v>
      </c>
      <c r="H68" s="1">
        <f aca="true" t="shared" si="9" ref="H68:AN68">+H61+H64+H66</f>
        <v>2337.4221</v>
      </c>
      <c r="I68" s="1">
        <f t="shared" si="9"/>
        <v>298945.269</v>
      </c>
      <c r="J68" s="1">
        <f>+J61+J64+J66</f>
        <v>1578</v>
      </c>
      <c r="K68" s="1">
        <f>+K61+K64+K66</f>
        <v>4197.202900000001</v>
      </c>
      <c r="L68" s="1">
        <f>+L61+L64+L66</f>
        <v>448980.23000000004</v>
      </c>
      <c r="M68" s="1">
        <f t="shared" si="9"/>
        <v>2298</v>
      </c>
      <c r="N68" s="1">
        <f t="shared" si="9"/>
        <v>3250.5666699999992</v>
      </c>
      <c r="O68" s="1">
        <f t="shared" si="9"/>
        <v>646807.763</v>
      </c>
      <c r="P68" s="1">
        <f t="shared" si="9"/>
        <v>3116</v>
      </c>
      <c r="Q68" s="1">
        <f t="shared" si="9"/>
        <v>7406.6211</v>
      </c>
      <c r="R68" s="1">
        <f t="shared" si="9"/>
        <v>922898.81</v>
      </c>
      <c r="S68" s="1">
        <f t="shared" si="9"/>
        <v>3419</v>
      </c>
      <c r="T68" s="1">
        <f t="shared" si="9"/>
        <v>6823.153399999999</v>
      </c>
      <c r="U68" s="1">
        <f t="shared" si="9"/>
        <v>982261.6259999999</v>
      </c>
      <c r="V68" s="1">
        <f>+V61+V64+V66</f>
        <v>2764</v>
      </c>
      <c r="W68" s="1">
        <f>+W61+W64+W66</f>
        <v>6186.3158</v>
      </c>
      <c r="X68" s="1">
        <f>+X61+X64+X66</f>
        <v>1492890.277</v>
      </c>
      <c r="Y68" s="1">
        <f t="shared" si="9"/>
        <v>2013</v>
      </c>
      <c r="Z68" s="1">
        <f t="shared" si="9"/>
        <v>2526.1387999999997</v>
      </c>
      <c r="AA68" s="1">
        <f t="shared" si="9"/>
        <v>497640.071</v>
      </c>
      <c r="AB68" s="1">
        <f t="shared" si="9"/>
        <v>1933</v>
      </c>
      <c r="AC68" s="1">
        <f t="shared" si="9"/>
        <v>3933.6409</v>
      </c>
      <c r="AD68" s="1">
        <f t="shared" si="9"/>
        <v>813494.5789999999</v>
      </c>
      <c r="AE68" s="1">
        <f t="shared" si="9"/>
        <v>2971</v>
      </c>
      <c r="AF68" s="1">
        <f>+AF61+AF64+AF66</f>
        <v>5767.8793000000005</v>
      </c>
      <c r="AG68" s="1">
        <f t="shared" si="9"/>
        <v>1103436.631</v>
      </c>
      <c r="AH68" s="1">
        <f>+AH61+AH64+AH66</f>
        <v>3418</v>
      </c>
      <c r="AI68" s="1">
        <f>+AI61+AI64+AI66</f>
        <v>4651.638199999999</v>
      </c>
      <c r="AJ68" s="1">
        <f>+AJ61+AJ64+AJ66</f>
        <v>999907.149</v>
      </c>
      <c r="AK68" s="1">
        <f t="shared" si="9"/>
        <v>2126</v>
      </c>
      <c r="AL68" s="1">
        <f t="shared" si="9"/>
        <v>3451.4117</v>
      </c>
      <c r="AM68" s="82">
        <f t="shared" si="9"/>
        <v>809270.7159999999</v>
      </c>
      <c r="AN68" s="1">
        <f t="shared" si="9"/>
        <v>28306</v>
      </c>
      <c r="AO68" s="1">
        <f t="shared" si="8"/>
        <v>52911.15917</v>
      </c>
      <c r="AP68" s="82">
        <f t="shared" si="8"/>
        <v>9366326.018</v>
      </c>
      <c r="AQ68" s="174" t="s">
        <v>23</v>
      </c>
      <c r="AR68" s="514" t="s">
        <v>76</v>
      </c>
      <c r="AS68" s="515"/>
      <c r="AT68" s="89"/>
    </row>
    <row r="69" spans="1:46" s="90" customFormat="1" ht="21.75" customHeight="1">
      <c r="A69" s="509"/>
      <c r="B69" s="510"/>
      <c r="C69" s="276" t="s">
        <v>24</v>
      </c>
      <c r="D69" s="2">
        <f>+D63+D65+D67</f>
        <v>65</v>
      </c>
      <c r="E69" s="2">
        <f>+E63+E65+E67</f>
        <v>790.3086</v>
      </c>
      <c r="F69" s="2">
        <f>+F63+F65+F67</f>
        <v>91231.565</v>
      </c>
      <c r="G69" s="2">
        <f aca="true" t="shared" si="10" ref="G69:AG69">+G63+G65+G67</f>
        <v>53</v>
      </c>
      <c r="H69" s="2">
        <f t="shared" si="10"/>
        <v>740.7085999999999</v>
      </c>
      <c r="I69" s="2">
        <f t="shared" si="10"/>
        <v>76568.75600000001</v>
      </c>
      <c r="J69" s="2">
        <f>+J63+J65+J67</f>
        <v>57</v>
      </c>
      <c r="K69" s="2">
        <f>+K63+K65+K67</f>
        <v>140.1676</v>
      </c>
      <c r="L69" s="2">
        <f>+L63+L65+L67</f>
        <v>16370.666000000001</v>
      </c>
      <c r="M69" s="2">
        <f t="shared" si="10"/>
        <v>65</v>
      </c>
      <c r="N69" s="2">
        <f t="shared" si="10"/>
        <v>88.4983</v>
      </c>
      <c r="O69" s="2">
        <f t="shared" si="10"/>
        <v>13982.335000000001</v>
      </c>
      <c r="P69" s="2">
        <f t="shared" si="10"/>
        <v>61</v>
      </c>
      <c r="Q69" s="2">
        <f t="shared" si="10"/>
        <v>981.5699999999999</v>
      </c>
      <c r="R69" s="2">
        <f t="shared" si="10"/>
        <v>145660.788</v>
      </c>
      <c r="S69" s="2">
        <f t="shared" si="10"/>
        <v>95</v>
      </c>
      <c r="T69" s="2">
        <f t="shared" si="10"/>
        <v>5372.3748000000005</v>
      </c>
      <c r="U69" s="2">
        <f t="shared" si="10"/>
        <v>394935.899</v>
      </c>
      <c r="V69" s="2">
        <f>+V63+V65+V67</f>
        <v>90</v>
      </c>
      <c r="W69" s="2">
        <f>+W63+W65+W67</f>
        <v>5600.0456</v>
      </c>
      <c r="X69" s="2">
        <f>+X63+X65+X67</f>
        <v>869985.1039999999</v>
      </c>
      <c r="Y69" s="2">
        <f t="shared" si="10"/>
        <v>68</v>
      </c>
      <c r="Z69" s="2">
        <f t="shared" si="10"/>
        <v>2284.5544</v>
      </c>
      <c r="AA69" s="2">
        <f t="shared" si="10"/>
        <v>403538.423</v>
      </c>
      <c r="AB69" s="2">
        <f t="shared" si="10"/>
        <v>102</v>
      </c>
      <c r="AC69" s="2">
        <f t="shared" si="10"/>
        <v>1736.9542999999999</v>
      </c>
      <c r="AD69" s="2">
        <f t="shared" si="10"/>
        <v>302108.95</v>
      </c>
      <c r="AE69" s="2">
        <f t="shared" si="10"/>
        <v>165</v>
      </c>
      <c r="AF69" s="2">
        <f t="shared" si="10"/>
        <v>6754.710599999999</v>
      </c>
      <c r="AG69" s="2">
        <f t="shared" si="10"/>
        <v>918408.241</v>
      </c>
      <c r="AH69" s="2">
        <f aca="true" t="shared" si="11" ref="AH69:AN69">+AH63+AH65+AH67</f>
        <v>147</v>
      </c>
      <c r="AI69" s="2">
        <f t="shared" si="11"/>
        <v>4603.298999999999</v>
      </c>
      <c r="AJ69" s="2">
        <f t="shared" si="11"/>
        <v>801460.919</v>
      </c>
      <c r="AK69" s="2">
        <f t="shared" si="11"/>
        <v>115</v>
      </c>
      <c r="AL69" s="2">
        <f t="shared" si="11"/>
        <v>4298.0312</v>
      </c>
      <c r="AM69" s="83">
        <f t="shared" si="11"/>
        <v>733223.157</v>
      </c>
      <c r="AN69" s="2">
        <f t="shared" si="11"/>
        <v>1083</v>
      </c>
      <c r="AO69" s="2">
        <f t="shared" si="8"/>
        <v>33391.223</v>
      </c>
      <c r="AP69" s="83">
        <f t="shared" si="8"/>
        <v>4767474.802999999</v>
      </c>
      <c r="AQ69" s="445" t="s">
        <v>24</v>
      </c>
      <c r="AR69" s="516"/>
      <c r="AS69" s="517"/>
      <c r="AT69" s="89"/>
    </row>
    <row r="70" spans="1:46" s="90" customFormat="1" ht="21.75" customHeight="1" thickBot="1">
      <c r="A70" s="530" t="s">
        <v>94</v>
      </c>
      <c r="B70" s="531" t="s">
        <v>69</v>
      </c>
      <c r="C70" s="89"/>
      <c r="D70" s="10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0"/>
      <c r="Q70" s="11"/>
      <c r="R70" s="11"/>
      <c r="S70" s="10"/>
      <c r="T70" s="11"/>
      <c r="U70" s="11"/>
      <c r="V70" s="10"/>
      <c r="W70" s="11"/>
      <c r="X70" s="11"/>
      <c r="Y70" s="10"/>
      <c r="Z70" s="11"/>
      <c r="AA70" s="11"/>
      <c r="AB70" s="10"/>
      <c r="AC70" s="11"/>
      <c r="AD70" s="11"/>
      <c r="AE70" s="10"/>
      <c r="AF70" s="11"/>
      <c r="AG70" s="11"/>
      <c r="AH70" s="10"/>
      <c r="AI70" s="11"/>
      <c r="AJ70" s="11"/>
      <c r="AK70" s="10"/>
      <c r="AL70" s="11"/>
      <c r="AM70" s="180"/>
      <c r="AN70" s="10"/>
      <c r="AO70" s="11"/>
      <c r="AP70" s="180"/>
      <c r="AQ70" s="535" t="s">
        <v>94</v>
      </c>
      <c r="AR70" s="536" t="s">
        <v>69</v>
      </c>
      <c r="AS70" s="537"/>
      <c r="AT70" s="89"/>
    </row>
    <row r="71" spans="1:46" s="90" customFormat="1" ht="21.75" customHeight="1" thickBot="1">
      <c r="A71" s="528" t="s">
        <v>96</v>
      </c>
      <c r="B71" s="529" t="s">
        <v>70</v>
      </c>
      <c r="C71" s="309"/>
      <c r="D71" s="10">
        <f>D68+D69</f>
        <v>1517</v>
      </c>
      <c r="E71" s="11">
        <f>E68+E69</f>
        <v>3169.4768999999997</v>
      </c>
      <c r="F71" s="11">
        <f>F68+F69</f>
        <v>441024.462</v>
      </c>
      <c r="G71" s="10">
        <f aca="true" t="shared" si="12" ref="G71:AM71">G68+G69</f>
        <v>1271</v>
      </c>
      <c r="H71" s="11">
        <f t="shared" si="12"/>
        <v>3078.1306999999997</v>
      </c>
      <c r="I71" s="11">
        <f t="shared" si="12"/>
        <v>375514.02499999997</v>
      </c>
      <c r="J71" s="10">
        <f t="shared" si="12"/>
        <v>1635</v>
      </c>
      <c r="K71" s="11">
        <f t="shared" si="12"/>
        <v>4337.370500000001</v>
      </c>
      <c r="L71" s="11">
        <f t="shared" si="12"/>
        <v>465350.89600000007</v>
      </c>
      <c r="M71" s="10">
        <f t="shared" si="12"/>
        <v>2363</v>
      </c>
      <c r="N71" s="11">
        <f t="shared" si="12"/>
        <v>3339.0649699999994</v>
      </c>
      <c r="O71" s="11">
        <f t="shared" si="12"/>
        <v>660790.098</v>
      </c>
      <c r="P71" s="10">
        <f aca="true" t="shared" si="13" ref="P71:U71">P68+P69+P70</f>
        <v>3177</v>
      </c>
      <c r="Q71" s="11">
        <f t="shared" si="13"/>
        <v>8388.1911</v>
      </c>
      <c r="R71" s="11">
        <f t="shared" si="13"/>
        <v>1068559.598</v>
      </c>
      <c r="S71" s="10">
        <f t="shared" si="13"/>
        <v>3514</v>
      </c>
      <c r="T71" s="11">
        <f t="shared" si="13"/>
        <v>12195.5282</v>
      </c>
      <c r="U71" s="11">
        <f t="shared" si="13"/>
        <v>1377197.525</v>
      </c>
      <c r="V71" s="10">
        <f>V68+V69+V70</f>
        <v>2854</v>
      </c>
      <c r="W71" s="11">
        <f>W68+W69+W70</f>
        <v>11786.361400000002</v>
      </c>
      <c r="X71" s="11">
        <f>X68+X69+X70</f>
        <v>2362875.381</v>
      </c>
      <c r="Y71" s="10">
        <f t="shared" si="12"/>
        <v>2081</v>
      </c>
      <c r="Z71" s="11">
        <f t="shared" si="12"/>
        <v>4810.6932</v>
      </c>
      <c r="AA71" s="11">
        <f t="shared" si="12"/>
        <v>901178.494</v>
      </c>
      <c r="AB71" s="10">
        <f t="shared" si="12"/>
        <v>2035</v>
      </c>
      <c r="AC71" s="11">
        <f t="shared" si="12"/>
        <v>5670.5952</v>
      </c>
      <c r="AD71" s="11">
        <f t="shared" si="12"/>
        <v>1115603.5289999999</v>
      </c>
      <c r="AE71" s="10">
        <f t="shared" si="12"/>
        <v>3136</v>
      </c>
      <c r="AF71" s="11">
        <f>AF68+AF69</f>
        <v>12522.589899999999</v>
      </c>
      <c r="AG71" s="11">
        <f t="shared" si="12"/>
        <v>2021844.872</v>
      </c>
      <c r="AH71" s="10">
        <f>AH68+AH69</f>
        <v>3565</v>
      </c>
      <c r="AI71" s="11">
        <f>AI68+AI69</f>
        <v>9254.937199999998</v>
      </c>
      <c r="AJ71" s="11">
        <f>AJ68+AJ69</f>
        <v>1801368.068</v>
      </c>
      <c r="AK71" s="10">
        <f t="shared" si="12"/>
        <v>2241</v>
      </c>
      <c r="AL71" s="11">
        <f t="shared" si="12"/>
        <v>7749.4429</v>
      </c>
      <c r="AM71" s="180">
        <f t="shared" si="12"/>
        <v>1542493.873</v>
      </c>
      <c r="AN71" s="10">
        <f>+D71+G71+J71+M71+P71+S71+V71+Y71+AB71+AE71+AH71+AK71</f>
        <v>29389</v>
      </c>
      <c r="AO71" s="11">
        <f>+E71+H71+K71+N71+Q71+T71+W71+Z71+AC71+AF71+AI71+AL71</f>
        <v>86302.38216999998</v>
      </c>
      <c r="AP71" s="180">
        <f>+F71+I71+L71+O71+R71+U71+X71+AA71+AD71+AG71+AJ71+AM71</f>
        <v>14133800.820999999</v>
      </c>
      <c r="AQ71" s="532" t="s">
        <v>96</v>
      </c>
      <c r="AR71" s="533" t="s">
        <v>70</v>
      </c>
      <c r="AS71" s="534" t="s">
        <v>0</v>
      </c>
      <c r="AT71" s="89"/>
    </row>
    <row r="72" spans="15:44" ht="21.75" customHeight="1">
      <c r="O72" s="5"/>
      <c r="P72" s="112"/>
      <c r="Q72" s="112"/>
      <c r="R72" s="112"/>
      <c r="S72" s="114"/>
      <c r="T72" s="114"/>
      <c r="U72" s="113"/>
      <c r="V72" s="17"/>
      <c r="W72" s="17"/>
      <c r="X72" s="67" t="s">
        <v>87</v>
      </c>
      <c r="AH72" s="151"/>
      <c r="AI72" s="151"/>
      <c r="AJ72" s="152"/>
      <c r="AN72" s="68"/>
      <c r="AR72" s="67" t="s">
        <v>87</v>
      </c>
    </row>
    <row r="73" spans="13:36" ht="21.75" customHeight="1">
      <c r="M73" s="5"/>
      <c r="O73" s="5"/>
      <c r="P73" s="112"/>
      <c r="Q73" s="112"/>
      <c r="R73" s="112"/>
      <c r="S73" s="114"/>
      <c r="T73" s="114"/>
      <c r="U73" s="114"/>
      <c r="V73" s="32"/>
      <c r="AG73" s="5"/>
      <c r="AH73" s="151"/>
      <c r="AI73" s="151"/>
      <c r="AJ73" s="152"/>
    </row>
    <row r="74" spans="13:38" ht="21.75" customHeight="1">
      <c r="M74" s="5"/>
      <c r="O74" s="5"/>
      <c r="P74" s="112"/>
      <c r="Q74" s="112"/>
      <c r="R74" s="112"/>
      <c r="S74" s="32"/>
      <c r="T74" s="32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112"/>
      <c r="Q75" s="112"/>
      <c r="R75" s="112"/>
      <c r="S75" s="32"/>
      <c r="AG75" s="5"/>
      <c r="AH75" s="5"/>
      <c r="AI75" s="5"/>
      <c r="AJ75" s="5"/>
      <c r="AK75" s="5"/>
      <c r="AL75" s="5"/>
    </row>
    <row r="76" spans="13:36" ht="18.75">
      <c r="M76" s="5"/>
      <c r="P76" s="112"/>
      <c r="Q76" s="112"/>
      <c r="R76" s="112"/>
      <c r="S76" s="32"/>
      <c r="AG76" s="5"/>
      <c r="AH76" s="5"/>
      <c r="AJ76" s="5"/>
    </row>
    <row r="77" spans="13:36" ht="18.75">
      <c r="M77" s="5"/>
      <c r="P77" s="112"/>
      <c r="Q77" s="112"/>
      <c r="R77" s="112"/>
      <c r="S77" s="32"/>
      <c r="AG77" s="5"/>
      <c r="AH77" s="5"/>
      <c r="AJ77" s="5"/>
    </row>
    <row r="78" spans="13:36" ht="18.75">
      <c r="M78" s="5"/>
      <c r="P78" s="112"/>
      <c r="Q78" s="112"/>
      <c r="R78" s="112"/>
      <c r="S78" s="32"/>
      <c r="AH78" s="5"/>
      <c r="AJ78" s="5"/>
    </row>
    <row r="79" spans="13:19" ht="18.75">
      <c r="M79" s="5"/>
      <c r="P79" s="112"/>
      <c r="Q79" s="112"/>
      <c r="R79" s="112"/>
      <c r="S79" s="32"/>
    </row>
    <row r="80" spans="13:19" ht="18.75">
      <c r="M80" s="5"/>
      <c r="P80" s="112"/>
      <c r="Q80" s="112"/>
      <c r="R80" s="112"/>
      <c r="S80" s="32"/>
    </row>
    <row r="81" spans="13:19" ht="18.75">
      <c r="M81" s="5"/>
      <c r="P81" s="112"/>
      <c r="Q81" s="112"/>
      <c r="R81" s="112"/>
      <c r="S81" s="32"/>
    </row>
    <row r="82" spans="13:19" ht="18.75">
      <c r="M82" s="5"/>
      <c r="P82" s="112"/>
      <c r="Q82" s="112"/>
      <c r="R82" s="112"/>
      <c r="S82" s="32"/>
    </row>
    <row r="83" spans="13:19" ht="18.75">
      <c r="M83" s="5"/>
      <c r="P83" s="112"/>
      <c r="Q83" s="112"/>
      <c r="R83" s="112"/>
      <c r="S83" s="32"/>
    </row>
    <row r="84" spans="13:19" ht="18.75">
      <c r="M84" s="5"/>
      <c r="P84" s="112"/>
      <c r="Q84" s="112"/>
      <c r="R84" s="112"/>
      <c r="S84" s="32"/>
    </row>
    <row r="85" spans="13:19" ht="18.75">
      <c r="M85" s="5"/>
      <c r="P85" s="112"/>
      <c r="Q85" s="112"/>
      <c r="R85" s="112"/>
      <c r="S85" s="32"/>
    </row>
    <row r="86" spans="3:19" ht="18.75">
      <c r="C86" s="24"/>
      <c r="D86" s="5"/>
      <c r="M86" s="5"/>
      <c r="P86" s="112"/>
      <c r="Q86" s="112"/>
      <c r="R86" s="112"/>
      <c r="S86" s="32"/>
    </row>
    <row r="87" spans="3:19" ht="18.75">
      <c r="C87" s="24"/>
      <c r="D87" s="5"/>
      <c r="M87" s="5"/>
      <c r="P87" s="112"/>
      <c r="Q87" s="112"/>
      <c r="R87" s="112"/>
      <c r="S87" s="32"/>
    </row>
    <row r="88" spans="3:19" ht="18.75">
      <c r="C88" s="24"/>
      <c r="D88" s="5"/>
      <c r="M88" s="5"/>
      <c r="P88" s="112"/>
      <c r="Q88" s="112"/>
      <c r="R88" s="112"/>
      <c r="S88" s="32"/>
    </row>
    <row r="89" spans="3:19" ht="18.75">
      <c r="C89" s="24"/>
      <c r="D89" s="5"/>
      <c r="M89" s="5"/>
      <c r="P89" s="112"/>
      <c r="Q89" s="112"/>
      <c r="R89" s="112"/>
      <c r="S89" s="32"/>
    </row>
    <row r="90" spans="3:19" ht="18.75">
      <c r="C90" s="24"/>
      <c r="D90" s="5"/>
      <c r="M90" s="5"/>
      <c r="P90" s="112"/>
      <c r="Q90" s="112"/>
      <c r="R90" s="112"/>
      <c r="S90" s="32"/>
    </row>
    <row r="91" spans="3:19" ht="18.75">
      <c r="C91" s="24"/>
      <c r="D91" s="5"/>
      <c r="M91" s="5"/>
      <c r="P91" s="112"/>
      <c r="Q91" s="112"/>
      <c r="R91" s="112"/>
      <c r="S91" s="32"/>
    </row>
    <row r="92" spans="3:19" ht="18.75">
      <c r="C92" s="24"/>
      <c r="D92" s="5"/>
      <c r="M92" s="5"/>
      <c r="P92" s="112"/>
      <c r="Q92" s="112"/>
      <c r="R92" s="112"/>
      <c r="S92" s="32"/>
    </row>
    <row r="93" spans="3:19" ht="18.75">
      <c r="C93" s="24"/>
      <c r="D93" s="5"/>
      <c r="M93" s="5"/>
      <c r="P93" s="112"/>
      <c r="Q93" s="112"/>
      <c r="R93" s="112"/>
      <c r="S93" s="32"/>
    </row>
    <row r="94" spans="3:18" ht="18.75">
      <c r="C94" s="24"/>
      <c r="D94" s="5"/>
      <c r="M94" s="5"/>
      <c r="P94" s="112"/>
      <c r="Q94" s="112"/>
      <c r="R94" s="112"/>
    </row>
    <row r="95" spans="3:18" ht="18.75">
      <c r="C95" s="24"/>
      <c r="D95" s="5"/>
      <c r="M95" s="5"/>
      <c r="P95" s="5"/>
      <c r="Q95" s="5"/>
      <c r="R95" s="5"/>
    </row>
    <row r="96" spans="3:16" ht="18.75">
      <c r="C96" s="24"/>
      <c r="D96" s="5"/>
      <c r="M96" s="5"/>
      <c r="P96" s="5"/>
    </row>
    <row r="97" spans="3:13" ht="18.75">
      <c r="C97" s="24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B24:B25"/>
    <mergeCell ref="B18:B19"/>
    <mergeCell ref="B54:B55"/>
    <mergeCell ref="A56:B57"/>
    <mergeCell ref="B34:B35"/>
    <mergeCell ref="B36:B37"/>
    <mergeCell ref="B40:B41"/>
    <mergeCell ref="B42:B43"/>
    <mergeCell ref="B20:B21"/>
    <mergeCell ref="B22:B23"/>
    <mergeCell ref="AR6:AR7"/>
    <mergeCell ref="AR8:AR9"/>
    <mergeCell ref="AR10:AR11"/>
    <mergeCell ref="AR12:AR13"/>
    <mergeCell ref="B14:B15"/>
    <mergeCell ref="B16:B17"/>
    <mergeCell ref="B6:B7"/>
    <mergeCell ref="B8:B9"/>
    <mergeCell ref="B10:B11"/>
    <mergeCell ref="B12:B13"/>
    <mergeCell ref="AR32:AR33"/>
    <mergeCell ref="AR14:AR15"/>
    <mergeCell ref="AR16:AR17"/>
    <mergeCell ref="AR18:AR19"/>
    <mergeCell ref="AR22:AR23"/>
    <mergeCell ref="AR28:AR29"/>
    <mergeCell ref="AR26:AR27"/>
    <mergeCell ref="AR24:AR25"/>
    <mergeCell ref="AR20:AR21"/>
    <mergeCell ref="B38:B39"/>
    <mergeCell ref="AR38:AR39"/>
    <mergeCell ref="AR36:AR37"/>
    <mergeCell ref="AQ71:AS71"/>
    <mergeCell ref="AR62:AS62"/>
    <mergeCell ref="AR64:AR65"/>
    <mergeCell ref="AR66:AR67"/>
    <mergeCell ref="AQ70:AS70"/>
    <mergeCell ref="AR46:AR47"/>
    <mergeCell ref="AR40:AR41"/>
    <mergeCell ref="B46:B47"/>
    <mergeCell ref="AR68:AS69"/>
    <mergeCell ref="A62:B62"/>
    <mergeCell ref="A59:B59"/>
    <mergeCell ref="AR52:AR53"/>
    <mergeCell ref="B48:B49"/>
    <mergeCell ref="B50:B51"/>
    <mergeCell ref="B52:B53"/>
    <mergeCell ref="AR59:AS59"/>
    <mergeCell ref="AR48:AR49"/>
    <mergeCell ref="A1:X1"/>
    <mergeCell ref="B44:B45"/>
    <mergeCell ref="AR44:AR45"/>
    <mergeCell ref="B26:B27"/>
    <mergeCell ref="B28:B29"/>
    <mergeCell ref="B30:B31"/>
    <mergeCell ref="B32:B33"/>
    <mergeCell ref="AR30:AR31"/>
    <mergeCell ref="AR34:AR35"/>
    <mergeCell ref="AR42:AR43"/>
    <mergeCell ref="AR50:AR51"/>
    <mergeCell ref="AR54:AR55"/>
    <mergeCell ref="AR56:AS57"/>
    <mergeCell ref="A71:B71"/>
    <mergeCell ref="B64:B65"/>
    <mergeCell ref="B66:B67"/>
    <mergeCell ref="A68:B69"/>
    <mergeCell ref="A70:B70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1"/>
  <sheetViews>
    <sheetView zoomScale="55" zoomScaleNormal="55" zoomScalePageLayoutView="0" workbookViewId="0" topLeftCell="A1">
      <pane xSplit="3" ySplit="5" topLeftCell="D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10.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17" customWidth="1"/>
    <col min="6" max="6" width="19.625" style="17" customWidth="1"/>
    <col min="7" max="8" width="15.125" style="17" customWidth="1"/>
    <col min="9" max="9" width="19.625" style="17" customWidth="1"/>
    <col min="10" max="11" width="15.125" style="17" customWidth="1"/>
    <col min="12" max="12" width="19.625" style="17" customWidth="1"/>
    <col min="13" max="14" width="15.125" style="17" customWidth="1"/>
    <col min="15" max="15" width="19.625" style="17" customWidth="1"/>
    <col min="16" max="17" width="15.125" style="17" customWidth="1"/>
    <col min="18" max="18" width="19.625" style="17" customWidth="1"/>
    <col min="19" max="20" width="15.125" style="17" customWidth="1"/>
    <col min="21" max="21" width="19.625" style="17" customWidth="1"/>
    <col min="22" max="23" width="15.125" style="19" customWidth="1"/>
    <col min="24" max="24" width="19.625" style="19" customWidth="1"/>
    <col min="25" max="26" width="15.125" style="17" customWidth="1"/>
    <col min="27" max="27" width="19.625" style="17" customWidth="1"/>
    <col min="28" max="29" width="15.125" style="17" customWidth="1"/>
    <col min="30" max="30" width="19.625" style="17" customWidth="1"/>
    <col min="31" max="32" width="15.125" style="17" customWidth="1"/>
    <col min="33" max="33" width="19.625" style="17" customWidth="1"/>
    <col min="34" max="35" width="15.125" style="17" customWidth="1"/>
    <col min="36" max="36" width="19.625" style="17" customWidth="1"/>
    <col min="37" max="38" width="15.125" style="17" customWidth="1"/>
    <col min="39" max="39" width="19.625" style="17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16384" width="10.625" style="18" customWidth="1"/>
  </cols>
  <sheetData>
    <row r="1" spans="1:24" ht="32.25">
      <c r="A1" s="506" t="s">
        <v>88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45" ht="21.75" customHeight="1" thickBot="1">
      <c r="A2" s="20" t="s">
        <v>73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 t="s">
        <v>73</v>
      </c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3"/>
      <c r="AR2" s="24"/>
      <c r="AS2" s="24"/>
    </row>
    <row r="3" spans="1:46" ht="21.75" customHeight="1">
      <c r="A3" s="25"/>
      <c r="D3" s="26" t="s">
        <v>2</v>
      </c>
      <c r="E3" s="27"/>
      <c r="F3" s="27"/>
      <c r="G3" s="26" t="s">
        <v>3</v>
      </c>
      <c r="H3" s="27"/>
      <c r="I3" s="27"/>
      <c r="J3" s="26" t="s">
        <v>4</v>
      </c>
      <c r="K3" s="27"/>
      <c r="L3" s="27"/>
      <c r="M3" s="26" t="s">
        <v>5</v>
      </c>
      <c r="N3" s="27"/>
      <c r="O3" s="27"/>
      <c r="P3" s="26" t="s">
        <v>6</v>
      </c>
      <c r="Q3" s="27"/>
      <c r="R3" s="27"/>
      <c r="S3" s="26" t="s">
        <v>7</v>
      </c>
      <c r="T3" s="27"/>
      <c r="U3" s="27"/>
      <c r="V3" s="28" t="s">
        <v>83</v>
      </c>
      <c r="W3" s="69"/>
      <c r="X3" s="70"/>
      <c r="Y3" s="28" t="s">
        <v>9</v>
      </c>
      <c r="Z3" s="27"/>
      <c r="AA3" s="27"/>
      <c r="AB3" s="26" t="s">
        <v>10</v>
      </c>
      <c r="AC3" s="27"/>
      <c r="AD3" s="27"/>
      <c r="AE3" s="26" t="s">
        <v>11</v>
      </c>
      <c r="AF3" s="27"/>
      <c r="AG3" s="27"/>
      <c r="AH3" s="26" t="s">
        <v>12</v>
      </c>
      <c r="AI3" s="27"/>
      <c r="AJ3" s="27"/>
      <c r="AK3" s="26" t="s">
        <v>13</v>
      </c>
      <c r="AL3" s="27"/>
      <c r="AM3" s="27"/>
      <c r="AN3" s="26" t="s">
        <v>14</v>
      </c>
      <c r="AO3" s="27"/>
      <c r="AP3" s="27"/>
      <c r="AQ3" s="29"/>
      <c r="AR3" s="30"/>
      <c r="AS3" s="31"/>
      <c r="AT3" s="24"/>
    </row>
    <row r="4" spans="1:46" ht="21.75" customHeight="1">
      <c r="A4" s="25"/>
      <c r="D4" s="33" t="s">
        <v>15</v>
      </c>
      <c r="E4" s="33" t="s">
        <v>16</v>
      </c>
      <c r="F4" s="33" t="s">
        <v>17</v>
      </c>
      <c r="G4" s="33" t="s">
        <v>15</v>
      </c>
      <c r="H4" s="33" t="s">
        <v>16</v>
      </c>
      <c r="I4" s="33" t="s">
        <v>17</v>
      </c>
      <c r="J4" s="33" t="s">
        <v>15</v>
      </c>
      <c r="K4" s="33" t="s">
        <v>16</v>
      </c>
      <c r="L4" s="33" t="s">
        <v>17</v>
      </c>
      <c r="M4" s="33" t="s">
        <v>15</v>
      </c>
      <c r="N4" s="33" t="s">
        <v>16</v>
      </c>
      <c r="O4" s="33" t="s">
        <v>17</v>
      </c>
      <c r="P4" s="33" t="s">
        <v>15</v>
      </c>
      <c r="Q4" s="33" t="s">
        <v>16</v>
      </c>
      <c r="R4" s="33" t="s">
        <v>17</v>
      </c>
      <c r="S4" s="33" t="s">
        <v>15</v>
      </c>
      <c r="T4" s="33" t="s">
        <v>16</v>
      </c>
      <c r="U4" s="33" t="s">
        <v>17</v>
      </c>
      <c r="V4" s="33" t="s">
        <v>15</v>
      </c>
      <c r="W4" s="33" t="s">
        <v>16</v>
      </c>
      <c r="X4" s="71" t="s">
        <v>17</v>
      </c>
      <c r="Y4" s="33" t="s">
        <v>15</v>
      </c>
      <c r="Z4" s="33" t="s">
        <v>16</v>
      </c>
      <c r="AA4" s="33" t="s">
        <v>17</v>
      </c>
      <c r="AB4" s="33" t="s">
        <v>15</v>
      </c>
      <c r="AC4" s="33" t="s">
        <v>16</v>
      </c>
      <c r="AD4" s="33" t="s">
        <v>17</v>
      </c>
      <c r="AE4" s="33" t="s">
        <v>15</v>
      </c>
      <c r="AF4" s="33" t="s">
        <v>16</v>
      </c>
      <c r="AG4" s="33" t="s">
        <v>17</v>
      </c>
      <c r="AH4" s="33" t="s">
        <v>15</v>
      </c>
      <c r="AI4" s="33" t="s">
        <v>16</v>
      </c>
      <c r="AJ4" s="33" t="s">
        <v>17</v>
      </c>
      <c r="AK4" s="33" t="s">
        <v>15</v>
      </c>
      <c r="AL4" s="33" t="s">
        <v>16</v>
      </c>
      <c r="AM4" s="33" t="s">
        <v>17</v>
      </c>
      <c r="AN4" s="33" t="s">
        <v>15</v>
      </c>
      <c r="AO4" s="33" t="s">
        <v>16</v>
      </c>
      <c r="AP4" s="33" t="s">
        <v>17</v>
      </c>
      <c r="AQ4" s="37"/>
      <c r="AR4" s="24"/>
      <c r="AS4" s="38"/>
      <c r="AT4" s="24"/>
    </row>
    <row r="5" spans="1:48" ht="21.75" customHeight="1">
      <c r="A5" s="39"/>
      <c r="B5" s="40"/>
      <c r="C5" s="40"/>
      <c r="D5" s="41" t="s">
        <v>18</v>
      </c>
      <c r="E5" s="41" t="s">
        <v>19</v>
      </c>
      <c r="F5" s="41" t="s">
        <v>20</v>
      </c>
      <c r="G5" s="33" t="s">
        <v>18</v>
      </c>
      <c r="H5" s="33" t="s">
        <v>19</v>
      </c>
      <c r="I5" s="33" t="s">
        <v>20</v>
      </c>
      <c r="J5" s="41" t="s">
        <v>18</v>
      </c>
      <c r="K5" s="41" t="s">
        <v>19</v>
      </c>
      <c r="L5" s="143" t="s">
        <v>20</v>
      </c>
      <c r="M5" s="164" t="s">
        <v>18</v>
      </c>
      <c r="N5" s="41" t="s">
        <v>19</v>
      </c>
      <c r="O5" s="143" t="s">
        <v>20</v>
      </c>
      <c r="P5" s="164" t="s">
        <v>18</v>
      </c>
      <c r="Q5" s="41" t="s">
        <v>19</v>
      </c>
      <c r="R5" s="143" t="s">
        <v>20</v>
      </c>
      <c r="S5" s="164" t="s">
        <v>18</v>
      </c>
      <c r="T5" s="41" t="s">
        <v>19</v>
      </c>
      <c r="U5" s="143" t="s">
        <v>20</v>
      </c>
      <c r="V5" s="141" t="s">
        <v>18</v>
      </c>
      <c r="W5" s="33" t="s">
        <v>19</v>
      </c>
      <c r="X5" s="71" t="s">
        <v>20</v>
      </c>
      <c r="Y5" s="41" t="s">
        <v>18</v>
      </c>
      <c r="Z5" s="41" t="s">
        <v>19</v>
      </c>
      <c r="AA5" s="143" t="s">
        <v>20</v>
      </c>
      <c r="AB5" s="141" t="s">
        <v>18</v>
      </c>
      <c r="AC5" s="33" t="s">
        <v>19</v>
      </c>
      <c r="AD5" s="33" t="s">
        <v>20</v>
      </c>
      <c r="AE5" s="41" t="s">
        <v>18</v>
      </c>
      <c r="AF5" s="41" t="s">
        <v>19</v>
      </c>
      <c r="AG5" s="41" t="s">
        <v>20</v>
      </c>
      <c r="AH5" s="33" t="s">
        <v>18</v>
      </c>
      <c r="AI5" s="33" t="s">
        <v>19</v>
      </c>
      <c r="AJ5" s="33" t="s">
        <v>20</v>
      </c>
      <c r="AK5" s="41" t="s">
        <v>18</v>
      </c>
      <c r="AL5" s="41" t="s">
        <v>19</v>
      </c>
      <c r="AM5" s="143" t="s">
        <v>20</v>
      </c>
      <c r="AN5" s="141" t="s">
        <v>18</v>
      </c>
      <c r="AO5" s="33" t="s">
        <v>19</v>
      </c>
      <c r="AP5" s="33" t="s">
        <v>20</v>
      </c>
      <c r="AQ5" s="44"/>
      <c r="AR5" s="40"/>
      <c r="AS5" s="45"/>
      <c r="AT5" s="146"/>
      <c r="AU5" s="24"/>
      <c r="AV5" s="24"/>
    </row>
    <row r="6" spans="1:48" ht="21.75" customHeight="1">
      <c r="A6" s="50" t="s">
        <v>21</v>
      </c>
      <c r="B6" s="488" t="s">
        <v>22</v>
      </c>
      <c r="C6" s="73" t="s">
        <v>23</v>
      </c>
      <c r="D6" s="92"/>
      <c r="E6" s="92"/>
      <c r="F6" s="140"/>
      <c r="G6" s="251"/>
      <c r="H6" s="252"/>
      <c r="I6" s="253"/>
      <c r="J6" s="79"/>
      <c r="K6" s="1"/>
      <c r="L6" s="1"/>
      <c r="M6" s="1"/>
      <c r="N6" s="1"/>
      <c r="O6" s="1"/>
      <c r="P6" s="98"/>
      <c r="Q6" s="98"/>
      <c r="R6" s="190"/>
      <c r="S6" s="101"/>
      <c r="T6" s="101"/>
      <c r="U6" s="127"/>
      <c r="V6" s="245"/>
      <c r="W6" s="246"/>
      <c r="X6" s="247"/>
      <c r="Y6" s="119"/>
      <c r="Z6" s="101"/>
      <c r="AA6" s="127"/>
      <c r="AB6" s="236"/>
      <c r="AC6" s="237"/>
      <c r="AD6" s="238"/>
      <c r="AE6" s="119"/>
      <c r="AF6" s="101"/>
      <c r="AG6" s="127"/>
      <c r="AH6" s="236"/>
      <c r="AI6" s="237"/>
      <c r="AJ6" s="238"/>
      <c r="AK6" s="119"/>
      <c r="AL6" s="101"/>
      <c r="AM6" s="127"/>
      <c r="AN6" s="263"/>
      <c r="AO6" s="264"/>
      <c r="AP6" s="265"/>
      <c r="AQ6" s="48" t="s">
        <v>23</v>
      </c>
      <c r="AR6" s="488" t="s">
        <v>22</v>
      </c>
      <c r="AS6" s="49" t="s">
        <v>21</v>
      </c>
      <c r="AT6" s="24"/>
      <c r="AV6" s="24"/>
    </row>
    <row r="7" spans="1:46" ht="21.75" customHeight="1">
      <c r="A7" s="50"/>
      <c r="B7" s="489"/>
      <c r="C7" s="74" t="s">
        <v>24</v>
      </c>
      <c r="D7" s="93"/>
      <c r="E7" s="93"/>
      <c r="F7" s="139"/>
      <c r="G7" s="254"/>
      <c r="H7" s="96"/>
      <c r="I7" s="134"/>
      <c r="J7" s="81"/>
      <c r="K7" s="2"/>
      <c r="L7" s="2"/>
      <c r="M7" s="2"/>
      <c r="N7" s="2"/>
      <c r="O7" s="2"/>
      <c r="P7" s="99"/>
      <c r="Q7" s="99"/>
      <c r="R7" s="191"/>
      <c r="S7" s="102"/>
      <c r="T7" s="102"/>
      <c r="U7" s="128"/>
      <c r="V7" s="226"/>
      <c r="W7" s="99"/>
      <c r="X7" s="122"/>
      <c r="Y7" s="120"/>
      <c r="Z7" s="102"/>
      <c r="AA7" s="128"/>
      <c r="AB7" s="239"/>
      <c r="AC7" s="102"/>
      <c r="AD7" s="124"/>
      <c r="AE7" s="120"/>
      <c r="AF7" s="102"/>
      <c r="AG7" s="128"/>
      <c r="AH7" s="239"/>
      <c r="AI7" s="102"/>
      <c r="AJ7" s="124"/>
      <c r="AK7" s="120"/>
      <c r="AL7" s="102"/>
      <c r="AM7" s="128"/>
      <c r="AN7" s="266"/>
      <c r="AO7" s="2"/>
      <c r="AP7" s="83"/>
      <c r="AQ7" s="422" t="s">
        <v>24</v>
      </c>
      <c r="AR7" s="489"/>
      <c r="AS7" s="49"/>
      <c r="AT7" s="24"/>
    </row>
    <row r="8" spans="1:46" ht="21.75" customHeight="1">
      <c r="A8" s="50" t="s">
        <v>25</v>
      </c>
      <c r="B8" s="488" t="s">
        <v>26</v>
      </c>
      <c r="C8" s="73" t="s">
        <v>23</v>
      </c>
      <c r="D8" s="92"/>
      <c r="E8" s="92"/>
      <c r="F8" s="140"/>
      <c r="G8" s="255"/>
      <c r="H8" s="95"/>
      <c r="I8" s="135"/>
      <c r="J8" s="79"/>
      <c r="K8" s="1"/>
      <c r="L8" s="1"/>
      <c r="M8" s="1"/>
      <c r="N8" s="1"/>
      <c r="O8" s="1"/>
      <c r="P8" s="98"/>
      <c r="Q8" s="98"/>
      <c r="R8" s="190"/>
      <c r="S8" s="101"/>
      <c r="T8" s="101"/>
      <c r="U8" s="127"/>
      <c r="V8" s="225"/>
      <c r="W8" s="98"/>
      <c r="X8" s="121"/>
      <c r="Y8" s="119"/>
      <c r="Z8" s="101"/>
      <c r="AA8" s="127"/>
      <c r="AB8" s="240"/>
      <c r="AC8" s="101"/>
      <c r="AD8" s="125"/>
      <c r="AE8" s="119"/>
      <c r="AF8" s="101"/>
      <c r="AG8" s="127"/>
      <c r="AH8" s="240"/>
      <c r="AI8" s="101"/>
      <c r="AJ8" s="125"/>
      <c r="AK8" s="119"/>
      <c r="AL8" s="101"/>
      <c r="AM8" s="127"/>
      <c r="AN8" s="267"/>
      <c r="AO8" s="1"/>
      <c r="AP8" s="82"/>
      <c r="AQ8" s="423" t="s">
        <v>23</v>
      </c>
      <c r="AR8" s="488" t="s">
        <v>26</v>
      </c>
      <c r="AS8" s="49" t="s">
        <v>25</v>
      </c>
      <c r="AT8" s="24"/>
    </row>
    <row r="9" spans="1:46" ht="21.75" customHeight="1">
      <c r="A9" s="50"/>
      <c r="B9" s="489"/>
      <c r="C9" s="74" t="s">
        <v>24</v>
      </c>
      <c r="D9" s="93"/>
      <c r="E9" s="93"/>
      <c r="F9" s="139"/>
      <c r="G9" s="254"/>
      <c r="H9" s="96"/>
      <c r="I9" s="134"/>
      <c r="J9" s="81"/>
      <c r="K9" s="2"/>
      <c r="L9" s="2"/>
      <c r="M9" s="2"/>
      <c r="N9" s="2"/>
      <c r="O9" s="2"/>
      <c r="P9" s="99"/>
      <c r="Q9" s="99"/>
      <c r="R9" s="191"/>
      <c r="S9" s="102"/>
      <c r="T9" s="102"/>
      <c r="U9" s="128"/>
      <c r="V9" s="226"/>
      <c r="W9" s="99"/>
      <c r="X9" s="122"/>
      <c r="Y9" s="120"/>
      <c r="Z9" s="102"/>
      <c r="AA9" s="128"/>
      <c r="AB9" s="239"/>
      <c r="AC9" s="102"/>
      <c r="AD9" s="124"/>
      <c r="AE9" s="120"/>
      <c r="AF9" s="102"/>
      <c r="AG9" s="128"/>
      <c r="AH9" s="239"/>
      <c r="AI9" s="102"/>
      <c r="AJ9" s="124"/>
      <c r="AK9" s="120"/>
      <c r="AL9" s="102"/>
      <c r="AM9" s="128"/>
      <c r="AN9" s="266"/>
      <c r="AO9" s="2"/>
      <c r="AP9" s="83"/>
      <c r="AQ9" s="52" t="s">
        <v>24</v>
      </c>
      <c r="AR9" s="489"/>
      <c r="AS9" s="49"/>
      <c r="AT9" s="24"/>
    </row>
    <row r="10" spans="1:46" ht="21.75" customHeight="1">
      <c r="A10" s="50" t="s">
        <v>27</v>
      </c>
      <c r="B10" s="488" t="s">
        <v>28</v>
      </c>
      <c r="C10" s="73" t="s">
        <v>23</v>
      </c>
      <c r="D10" s="92"/>
      <c r="E10" s="92"/>
      <c r="F10" s="140"/>
      <c r="G10" s="255"/>
      <c r="H10" s="95"/>
      <c r="I10" s="135"/>
      <c r="J10" s="79"/>
      <c r="K10" s="1"/>
      <c r="L10" s="1"/>
      <c r="M10" s="1"/>
      <c r="N10" s="1"/>
      <c r="O10" s="1"/>
      <c r="P10" s="98"/>
      <c r="Q10" s="98"/>
      <c r="R10" s="190"/>
      <c r="S10" s="101"/>
      <c r="T10" s="101"/>
      <c r="U10" s="127"/>
      <c r="V10" s="225"/>
      <c r="W10" s="98"/>
      <c r="X10" s="121"/>
      <c r="Y10" s="119"/>
      <c r="Z10" s="101"/>
      <c r="AA10" s="127"/>
      <c r="AB10" s="240"/>
      <c r="AC10" s="101"/>
      <c r="AD10" s="125"/>
      <c r="AE10" s="119"/>
      <c r="AF10" s="101"/>
      <c r="AG10" s="127"/>
      <c r="AH10" s="240"/>
      <c r="AI10" s="101"/>
      <c r="AJ10" s="125"/>
      <c r="AK10" s="119"/>
      <c r="AL10" s="101"/>
      <c r="AM10" s="127"/>
      <c r="AN10" s="267"/>
      <c r="AO10" s="1"/>
      <c r="AP10" s="82"/>
      <c r="AQ10" s="48" t="s">
        <v>23</v>
      </c>
      <c r="AR10" s="488" t="s">
        <v>28</v>
      </c>
      <c r="AS10" s="49" t="s">
        <v>27</v>
      </c>
      <c r="AT10" s="24"/>
    </row>
    <row r="11" spans="1:46" ht="21.75" customHeight="1">
      <c r="A11" s="54"/>
      <c r="B11" s="489"/>
      <c r="C11" s="74" t="s">
        <v>24</v>
      </c>
      <c r="D11" s="93"/>
      <c r="E11" s="93"/>
      <c r="F11" s="139"/>
      <c r="G11" s="254"/>
      <c r="H11" s="96"/>
      <c r="I11" s="134"/>
      <c r="J11" s="81"/>
      <c r="K11" s="2"/>
      <c r="L11" s="2"/>
      <c r="M11" s="2"/>
      <c r="N11" s="2"/>
      <c r="O11" s="2"/>
      <c r="P11" s="99"/>
      <c r="Q11" s="99"/>
      <c r="R11" s="191"/>
      <c r="S11" s="102"/>
      <c r="T11" s="102"/>
      <c r="U11" s="128"/>
      <c r="V11" s="226"/>
      <c r="W11" s="99"/>
      <c r="X11" s="122"/>
      <c r="Y11" s="120"/>
      <c r="Z11" s="102"/>
      <c r="AA11" s="128"/>
      <c r="AB11" s="239"/>
      <c r="AC11" s="102"/>
      <c r="AD11" s="124"/>
      <c r="AE11" s="120"/>
      <c r="AF11" s="102"/>
      <c r="AG11" s="128"/>
      <c r="AH11" s="239"/>
      <c r="AI11" s="102"/>
      <c r="AJ11" s="124"/>
      <c r="AK11" s="120"/>
      <c r="AL11" s="102"/>
      <c r="AM11" s="128"/>
      <c r="AN11" s="266"/>
      <c r="AO11" s="2"/>
      <c r="AP11" s="83"/>
      <c r="AQ11" s="424" t="s">
        <v>24</v>
      </c>
      <c r="AR11" s="489"/>
      <c r="AS11" s="56"/>
      <c r="AT11" s="24"/>
    </row>
    <row r="12" spans="1:46" ht="21.75" customHeight="1">
      <c r="A12" s="50"/>
      <c r="B12" s="488" t="s">
        <v>29</v>
      </c>
      <c r="C12" s="73" t="s">
        <v>23</v>
      </c>
      <c r="D12" s="92"/>
      <c r="E12" s="92"/>
      <c r="F12" s="140"/>
      <c r="G12" s="255"/>
      <c r="H12" s="95"/>
      <c r="I12" s="135"/>
      <c r="J12" s="79"/>
      <c r="K12" s="1"/>
      <c r="L12" s="1"/>
      <c r="M12" s="1"/>
      <c r="N12" s="1"/>
      <c r="O12" s="1"/>
      <c r="P12" s="98"/>
      <c r="Q12" s="98"/>
      <c r="R12" s="190"/>
      <c r="S12" s="101"/>
      <c r="T12" s="101"/>
      <c r="U12" s="127"/>
      <c r="V12" s="225"/>
      <c r="W12" s="98"/>
      <c r="X12" s="121"/>
      <c r="Y12" s="119"/>
      <c r="Z12" s="101"/>
      <c r="AA12" s="127"/>
      <c r="AB12" s="240"/>
      <c r="AC12" s="101"/>
      <c r="AD12" s="125"/>
      <c r="AE12" s="119"/>
      <c r="AF12" s="101"/>
      <c r="AG12" s="127"/>
      <c r="AH12" s="240"/>
      <c r="AI12" s="101"/>
      <c r="AJ12" s="125"/>
      <c r="AK12" s="119"/>
      <c r="AL12" s="101"/>
      <c r="AM12" s="127"/>
      <c r="AN12" s="267"/>
      <c r="AO12" s="1"/>
      <c r="AP12" s="82"/>
      <c r="AQ12" s="423" t="s">
        <v>23</v>
      </c>
      <c r="AR12" s="488" t="s">
        <v>29</v>
      </c>
      <c r="AS12" s="49"/>
      <c r="AT12" s="24"/>
    </row>
    <row r="13" spans="1:46" ht="21.75" customHeight="1">
      <c r="A13" s="50" t="s">
        <v>30</v>
      </c>
      <c r="B13" s="489"/>
      <c r="C13" s="74" t="s">
        <v>24</v>
      </c>
      <c r="D13" s="93"/>
      <c r="E13" s="93"/>
      <c r="F13" s="139"/>
      <c r="G13" s="254"/>
      <c r="H13" s="96"/>
      <c r="I13" s="134"/>
      <c r="J13" s="81"/>
      <c r="K13" s="2"/>
      <c r="L13" s="2"/>
      <c r="M13" s="2"/>
      <c r="N13" s="2"/>
      <c r="O13" s="2"/>
      <c r="P13" s="99"/>
      <c r="Q13" s="99"/>
      <c r="R13" s="191"/>
      <c r="S13" s="102"/>
      <c r="T13" s="102"/>
      <c r="U13" s="128"/>
      <c r="V13" s="226"/>
      <c r="W13" s="99"/>
      <c r="X13" s="122"/>
      <c r="Y13" s="120"/>
      <c r="Z13" s="102"/>
      <c r="AA13" s="128"/>
      <c r="AB13" s="239"/>
      <c r="AC13" s="102"/>
      <c r="AD13" s="124"/>
      <c r="AE13" s="120"/>
      <c r="AF13" s="102"/>
      <c r="AG13" s="128"/>
      <c r="AH13" s="239"/>
      <c r="AI13" s="102"/>
      <c r="AJ13" s="124"/>
      <c r="AK13" s="120"/>
      <c r="AL13" s="102"/>
      <c r="AM13" s="128"/>
      <c r="AN13" s="266"/>
      <c r="AO13" s="2"/>
      <c r="AP13" s="83"/>
      <c r="AQ13" s="52" t="s">
        <v>24</v>
      </c>
      <c r="AR13" s="489"/>
      <c r="AS13" s="49" t="s">
        <v>30</v>
      </c>
      <c r="AT13" s="24"/>
    </row>
    <row r="14" spans="1:46" ht="21.75" customHeight="1">
      <c r="A14" s="50"/>
      <c r="B14" s="488" t="s">
        <v>31</v>
      </c>
      <c r="C14" s="73" t="s">
        <v>23</v>
      </c>
      <c r="D14" s="92"/>
      <c r="E14" s="92"/>
      <c r="F14" s="140"/>
      <c r="G14" s="255"/>
      <c r="H14" s="95"/>
      <c r="I14" s="135"/>
      <c r="J14" s="79"/>
      <c r="K14" s="1"/>
      <c r="L14" s="1"/>
      <c r="M14" s="1"/>
      <c r="N14" s="1"/>
      <c r="O14" s="1"/>
      <c r="P14" s="98"/>
      <c r="Q14" s="98"/>
      <c r="R14" s="190"/>
      <c r="S14" s="101"/>
      <c r="T14" s="101"/>
      <c r="U14" s="127"/>
      <c r="V14" s="225"/>
      <c r="W14" s="98"/>
      <c r="X14" s="121"/>
      <c r="Y14" s="119"/>
      <c r="Z14" s="101"/>
      <c r="AA14" s="127"/>
      <c r="AB14" s="240"/>
      <c r="AC14" s="101"/>
      <c r="AD14" s="125"/>
      <c r="AE14" s="119"/>
      <c r="AF14" s="101"/>
      <c r="AG14" s="127"/>
      <c r="AH14" s="240"/>
      <c r="AI14" s="101"/>
      <c r="AJ14" s="125"/>
      <c r="AK14" s="119"/>
      <c r="AL14" s="101"/>
      <c r="AM14" s="127"/>
      <c r="AN14" s="267"/>
      <c r="AO14" s="1"/>
      <c r="AP14" s="82"/>
      <c r="AQ14" s="48" t="s">
        <v>23</v>
      </c>
      <c r="AR14" s="488" t="s">
        <v>31</v>
      </c>
      <c r="AS14" s="49"/>
      <c r="AT14" s="24"/>
    </row>
    <row r="15" spans="1:46" ht="21.75" customHeight="1">
      <c r="A15" s="50" t="s">
        <v>25</v>
      </c>
      <c r="B15" s="489"/>
      <c r="C15" s="74" t="s">
        <v>24</v>
      </c>
      <c r="D15" s="93"/>
      <c r="E15" s="93"/>
      <c r="F15" s="139"/>
      <c r="G15" s="254"/>
      <c r="H15" s="96"/>
      <c r="I15" s="134"/>
      <c r="J15" s="81"/>
      <c r="K15" s="2"/>
      <c r="L15" s="2"/>
      <c r="M15" s="2"/>
      <c r="N15" s="2"/>
      <c r="O15" s="2"/>
      <c r="P15" s="99"/>
      <c r="Q15" s="99"/>
      <c r="R15" s="191"/>
      <c r="S15" s="102"/>
      <c r="T15" s="102"/>
      <c r="U15" s="128"/>
      <c r="V15" s="226"/>
      <c r="W15" s="99"/>
      <c r="X15" s="122"/>
      <c r="Y15" s="120"/>
      <c r="Z15" s="102"/>
      <c r="AA15" s="128"/>
      <c r="AB15" s="239"/>
      <c r="AC15" s="102"/>
      <c r="AD15" s="124"/>
      <c r="AE15" s="120"/>
      <c r="AF15" s="102"/>
      <c r="AG15" s="128"/>
      <c r="AH15" s="239"/>
      <c r="AI15" s="102"/>
      <c r="AJ15" s="124"/>
      <c r="AK15" s="120"/>
      <c r="AL15" s="102"/>
      <c r="AM15" s="128"/>
      <c r="AN15" s="266"/>
      <c r="AO15" s="2"/>
      <c r="AP15" s="83"/>
      <c r="AQ15" s="422" t="s">
        <v>24</v>
      </c>
      <c r="AR15" s="489"/>
      <c r="AS15" s="49" t="s">
        <v>25</v>
      </c>
      <c r="AT15" s="24"/>
    </row>
    <row r="16" spans="1:46" ht="21.75" customHeight="1">
      <c r="A16" s="50"/>
      <c r="B16" s="488" t="s">
        <v>32</v>
      </c>
      <c r="C16" s="73" t="s">
        <v>23</v>
      </c>
      <c r="D16" s="92"/>
      <c r="E16" s="92"/>
      <c r="F16" s="140"/>
      <c r="G16" s="255"/>
      <c r="H16" s="95"/>
      <c r="I16" s="135"/>
      <c r="J16" s="79"/>
      <c r="K16" s="1"/>
      <c r="L16" s="1"/>
      <c r="M16" s="1"/>
      <c r="N16" s="1"/>
      <c r="O16" s="1"/>
      <c r="P16" s="98"/>
      <c r="Q16" s="98"/>
      <c r="R16" s="190"/>
      <c r="S16" s="101"/>
      <c r="T16" s="101"/>
      <c r="U16" s="127"/>
      <c r="V16" s="225"/>
      <c r="W16" s="98"/>
      <c r="X16" s="121"/>
      <c r="Y16" s="119"/>
      <c r="Z16" s="101"/>
      <c r="AA16" s="127"/>
      <c r="AB16" s="240"/>
      <c r="AC16" s="101"/>
      <c r="AD16" s="125"/>
      <c r="AE16" s="119"/>
      <c r="AF16" s="101"/>
      <c r="AG16" s="127"/>
      <c r="AH16" s="240"/>
      <c r="AI16" s="101"/>
      <c r="AJ16" s="125"/>
      <c r="AK16" s="119"/>
      <c r="AL16" s="101"/>
      <c r="AM16" s="127"/>
      <c r="AN16" s="267"/>
      <c r="AO16" s="1"/>
      <c r="AP16" s="82"/>
      <c r="AQ16" s="423" t="s">
        <v>23</v>
      </c>
      <c r="AR16" s="488" t="s">
        <v>32</v>
      </c>
      <c r="AS16" s="49"/>
      <c r="AT16" s="24"/>
    </row>
    <row r="17" spans="1:46" ht="21.75" customHeight="1">
      <c r="A17" s="50" t="s">
        <v>27</v>
      </c>
      <c r="B17" s="489"/>
      <c r="C17" s="74" t="s">
        <v>24</v>
      </c>
      <c r="D17" s="93"/>
      <c r="E17" s="93"/>
      <c r="F17" s="139"/>
      <c r="G17" s="254"/>
      <c r="H17" s="96"/>
      <c r="I17" s="134"/>
      <c r="J17" s="5"/>
      <c r="K17" s="3"/>
      <c r="L17" s="3"/>
      <c r="M17" s="3"/>
      <c r="N17" s="2"/>
      <c r="O17" s="2"/>
      <c r="P17" s="99"/>
      <c r="Q17" s="99"/>
      <c r="R17" s="191"/>
      <c r="S17" s="102"/>
      <c r="T17" s="102"/>
      <c r="U17" s="128"/>
      <c r="V17" s="226"/>
      <c r="W17" s="99"/>
      <c r="X17" s="122"/>
      <c r="Y17" s="120"/>
      <c r="Z17" s="102"/>
      <c r="AA17" s="128"/>
      <c r="AB17" s="239"/>
      <c r="AC17" s="102"/>
      <c r="AD17" s="124"/>
      <c r="AE17" s="120"/>
      <c r="AF17" s="102"/>
      <c r="AG17" s="128"/>
      <c r="AH17" s="239"/>
      <c r="AI17" s="102"/>
      <c r="AJ17" s="124"/>
      <c r="AK17" s="120"/>
      <c r="AL17" s="102"/>
      <c r="AM17" s="128"/>
      <c r="AN17" s="266"/>
      <c r="AO17" s="2"/>
      <c r="AP17" s="83"/>
      <c r="AQ17" s="52" t="s">
        <v>24</v>
      </c>
      <c r="AR17" s="489"/>
      <c r="AS17" s="49" t="s">
        <v>27</v>
      </c>
      <c r="AT17" s="24"/>
    </row>
    <row r="18" spans="1:46" ht="21.75" customHeight="1">
      <c r="A18" s="50"/>
      <c r="B18" s="488" t="s">
        <v>33</v>
      </c>
      <c r="C18" s="73" t="s">
        <v>23</v>
      </c>
      <c r="D18" s="92"/>
      <c r="E18" s="92"/>
      <c r="F18" s="140"/>
      <c r="G18" s="255"/>
      <c r="H18" s="95"/>
      <c r="I18" s="135"/>
      <c r="J18" s="250"/>
      <c r="K18" s="233"/>
      <c r="L18" s="261"/>
      <c r="M18" s="215"/>
      <c r="N18" s="79"/>
      <c r="O18" s="1"/>
      <c r="P18" s="98"/>
      <c r="Q18" s="98"/>
      <c r="R18" s="190"/>
      <c r="S18" s="101"/>
      <c r="T18" s="101"/>
      <c r="U18" s="127"/>
      <c r="V18" s="225"/>
      <c r="W18" s="98"/>
      <c r="X18" s="121"/>
      <c r="Y18" s="119"/>
      <c r="Z18" s="101"/>
      <c r="AA18" s="127"/>
      <c r="AB18" s="240"/>
      <c r="AC18" s="101"/>
      <c r="AD18" s="125"/>
      <c r="AE18" s="119"/>
      <c r="AF18" s="101"/>
      <c r="AG18" s="127"/>
      <c r="AH18" s="240"/>
      <c r="AI18" s="101"/>
      <c r="AJ18" s="125"/>
      <c r="AK18" s="119"/>
      <c r="AL18" s="101"/>
      <c r="AM18" s="127"/>
      <c r="AN18" s="268"/>
      <c r="AO18" s="1"/>
      <c r="AP18" s="82"/>
      <c r="AQ18" s="48" t="s">
        <v>23</v>
      </c>
      <c r="AR18" s="488" t="s">
        <v>33</v>
      </c>
      <c r="AS18" s="49"/>
      <c r="AT18" s="24"/>
    </row>
    <row r="19" spans="1:46" ht="21.75" customHeight="1">
      <c r="A19" s="54"/>
      <c r="B19" s="489"/>
      <c r="C19" s="74" t="s">
        <v>24</v>
      </c>
      <c r="D19" s="93"/>
      <c r="E19" s="93"/>
      <c r="F19" s="139"/>
      <c r="G19" s="254"/>
      <c r="H19" s="96"/>
      <c r="I19" s="134"/>
      <c r="J19" s="81"/>
      <c r="K19" s="7"/>
      <c r="L19" s="81"/>
      <c r="M19" s="216"/>
      <c r="N19" s="81"/>
      <c r="O19" s="2"/>
      <c r="P19" s="99"/>
      <c r="Q19" s="99"/>
      <c r="R19" s="191"/>
      <c r="S19" s="102"/>
      <c r="T19" s="102"/>
      <c r="U19" s="128"/>
      <c r="V19" s="226"/>
      <c r="W19" s="99"/>
      <c r="X19" s="122"/>
      <c r="Y19" s="120"/>
      <c r="Z19" s="102"/>
      <c r="AA19" s="128"/>
      <c r="AB19" s="239"/>
      <c r="AC19" s="102"/>
      <c r="AD19" s="124"/>
      <c r="AE19" s="120"/>
      <c r="AF19" s="102"/>
      <c r="AG19" s="128"/>
      <c r="AH19" s="239"/>
      <c r="AI19" s="102"/>
      <c r="AJ19" s="124"/>
      <c r="AK19" s="120"/>
      <c r="AL19" s="102"/>
      <c r="AM19" s="128"/>
      <c r="AN19" s="266"/>
      <c r="AO19" s="2"/>
      <c r="AP19" s="83"/>
      <c r="AQ19" s="424" t="s">
        <v>24</v>
      </c>
      <c r="AR19" s="489"/>
      <c r="AS19" s="56"/>
      <c r="AT19" s="24"/>
    </row>
    <row r="20" spans="1:46" ht="21.75" customHeight="1">
      <c r="A20" s="50" t="s">
        <v>34</v>
      </c>
      <c r="B20" s="488" t="s">
        <v>35</v>
      </c>
      <c r="C20" s="73" t="s">
        <v>23</v>
      </c>
      <c r="D20" s="92"/>
      <c r="E20" s="92"/>
      <c r="F20" s="140"/>
      <c r="G20" s="255"/>
      <c r="H20" s="95"/>
      <c r="I20" s="135"/>
      <c r="J20" s="79"/>
      <c r="K20" s="1"/>
      <c r="L20" s="1"/>
      <c r="M20" s="1"/>
      <c r="N20" s="1"/>
      <c r="O20" s="1"/>
      <c r="P20" s="98"/>
      <c r="Q20" s="98"/>
      <c r="R20" s="190"/>
      <c r="S20" s="101"/>
      <c r="T20" s="101"/>
      <c r="U20" s="127"/>
      <c r="V20" s="225"/>
      <c r="W20" s="98"/>
      <c r="X20" s="121"/>
      <c r="Y20" s="119"/>
      <c r="Z20" s="101"/>
      <c r="AA20" s="127"/>
      <c r="AB20" s="240"/>
      <c r="AC20" s="101"/>
      <c r="AD20" s="125"/>
      <c r="AE20" s="119"/>
      <c r="AF20" s="101"/>
      <c r="AG20" s="127"/>
      <c r="AH20" s="240"/>
      <c r="AI20" s="101"/>
      <c r="AJ20" s="125"/>
      <c r="AK20" s="119"/>
      <c r="AL20" s="101"/>
      <c r="AM20" s="127"/>
      <c r="AN20" s="267"/>
      <c r="AO20" s="1"/>
      <c r="AP20" s="82"/>
      <c r="AQ20" s="423" t="s">
        <v>23</v>
      </c>
      <c r="AR20" s="488" t="s">
        <v>35</v>
      </c>
      <c r="AS20" s="49" t="s">
        <v>34</v>
      </c>
      <c r="AT20" s="24"/>
    </row>
    <row r="21" spans="1:46" ht="21.75" customHeight="1">
      <c r="A21" s="50" t="s">
        <v>25</v>
      </c>
      <c r="B21" s="489"/>
      <c r="C21" s="74" t="s">
        <v>24</v>
      </c>
      <c r="D21" s="93"/>
      <c r="E21" s="93"/>
      <c r="F21" s="139"/>
      <c r="G21" s="254"/>
      <c r="H21" s="96"/>
      <c r="I21" s="134"/>
      <c r="J21" s="81"/>
      <c r="K21" s="2"/>
      <c r="L21" s="2"/>
      <c r="M21" s="2"/>
      <c r="N21" s="2"/>
      <c r="O21" s="2"/>
      <c r="P21" s="99"/>
      <c r="Q21" s="99"/>
      <c r="R21" s="191"/>
      <c r="S21" s="102"/>
      <c r="T21" s="102"/>
      <c r="U21" s="128"/>
      <c r="V21" s="226"/>
      <c r="W21" s="99"/>
      <c r="X21" s="122"/>
      <c r="Y21" s="120"/>
      <c r="Z21" s="102"/>
      <c r="AA21" s="128"/>
      <c r="AB21" s="239"/>
      <c r="AC21" s="102"/>
      <c r="AD21" s="124"/>
      <c r="AE21" s="120"/>
      <c r="AF21" s="102"/>
      <c r="AG21" s="128"/>
      <c r="AH21" s="239"/>
      <c r="AI21" s="102"/>
      <c r="AJ21" s="124"/>
      <c r="AK21" s="120"/>
      <c r="AL21" s="102"/>
      <c r="AM21" s="128"/>
      <c r="AN21" s="266"/>
      <c r="AO21" s="2"/>
      <c r="AP21" s="83"/>
      <c r="AQ21" s="52" t="s">
        <v>24</v>
      </c>
      <c r="AR21" s="489"/>
      <c r="AS21" s="49" t="s">
        <v>25</v>
      </c>
      <c r="AT21" s="24"/>
    </row>
    <row r="22" spans="1:46" ht="21.75" customHeight="1">
      <c r="A22" s="50" t="s">
        <v>27</v>
      </c>
      <c r="B22" s="488" t="s">
        <v>36</v>
      </c>
      <c r="C22" s="73" t="s">
        <v>23</v>
      </c>
      <c r="D22" s="92"/>
      <c r="E22" s="92"/>
      <c r="F22" s="140"/>
      <c r="G22" s="255"/>
      <c r="H22" s="95"/>
      <c r="I22" s="135"/>
      <c r="J22" s="79"/>
      <c r="K22" s="1"/>
      <c r="L22" s="1"/>
      <c r="M22" s="1"/>
      <c r="N22" s="1"/>
      <c r="O22" s="1"/>
      <c r="P22" s="98"/>
      <c r="Q22" s="98"/>
      <c r="R22" s="190"/>
      <c r="S22" s="101"/>
      <c r="T22" s="101"/>
      <c r="U22" s="127"/>
      <c r="V22" s="225"/>
      <c r="W22" s="98"/>
      <c r="X22" s="121"/>
      <c r="Y22" s="119"/>
      <c r="Z22" s="101"/>
      <c r="AA22" s="127"/>
      <c r="AB22" s="240"/>
      <c r="AC22" s="101"/>
      <c r="AD22" s="125"/>
      <c r="AE22" s="119"/>
      <c r="AF22" s="101"/>
      <c r="AG22" s="127"/>
      <c r="AH22" s="240"/>
      <c r="AI22" s="101"/>
      <c r="AJ22" s="125"/>
      <c r="AK22" s="119"/>
      <c r="AL22" s="101"/>
      <c r="AM22" s="127"/>
      <c r="AN22" s="267"/>
      <c r="AO22" s="1"/>
      <c r="AP22" s="82"/>
      <c r="AQ22" s="48" t="s">
        <v>23</v>
      </c>
      <c r="AR22" s="488" t="s">
        <v>36</v>
      </c>
      <c r="AS22" s="49" t="s">
        <v>27</v>
      </c>
      <c r="AT22" s="24"/>
    </row>
    <row r="23" spans="1:46" ht="21.75" customHeight="1">
      <c r="A23" s="54"/>
      <c r="B23" s="489"/>
      <c r="C23" s="74" t="s">
        <v>24</v>
      </c>
      <c r="D23" s="93"/>
      <c r="E23" s="93"/>
      <c r="F23" s="139"/>
      <c r="G23" s="254"/>
      <c r="H23" s="96"/>
      <c r="I23" s="134"/>
      <c r="J23" s="81"/>
      <c r="K23" s="2"/>
      <c r="L23" s="2"/>
      <c r="M23" s="2"/>
      <c r="N23" s="2"/>
      <c r="O23" s="2"/>
      <c r="P23" s="99"/>
      <c r="Q23" s="99"/>
      <c r="R23" s="191"/>
      <c r="S23" s="102"/>
      <c r="T23" s="102"/>
      <c r="U23" s="128"/>
      <c r="V23" s="226"/>
      <c r="W23" s="99"/>
      <c r="X23" s="122"/>
      <c r="Y23" s="120"/>
      <c r="Z23" s="102"/>
      <c r="AA23" s="128"/>
      <c r="AB23" s="239"/>
      <c r="AC23" s="102"/>
      <c r="AD23" s="124"/>
      <c r="AE23" s="120"/>
      <c r="AF23" s="102"/>
      <c r="AG23" s="128"/>
      <c r="AH23" s="239"/>
      <c r="AI23" s="102"/>
      <c r="AJ23" s="124"/>
      <c r="AK23" s="120"/>
      <c r="AL23" s="102"/>
      <c r="AM23" s="128"/>
      <c r="AN23" s="266"/>
      <c r="AO23" s="2"/>
      <c r="AP23" s="83"/>
      <c r="AQ23" s="424" t="s">
        <v>24</v>
      </c>
      <c r="AR23" s="489"/>
      <c r="AS23" s="56"/>
      <c r="AT23" s="24"/>
    </row>
    <row r="24" spans="1:47" ht="21.75" customHeight="1">
      <c r="A24" s="50"/>
      <c r="B24" s="488" t="s">
        <v>37</v>
      </c>
      <c r="C24" s="73" t="s">
        <v>23</v>
      </c>
      <c r="D24" s="92"/>
      <c r="E24" s="92"/>
      <c r="F24" s="140"/>
      <c r="G24" s="255"/>
      <c r="H24" s="95"/>
      <c r="I24" s="135"/>
      <c r="J24" s="79"/>
      <c r="K24" s="1"/>
      <c r="L24" s="1"/>
      <c r="M24" s="1"/>
      <c r="N24" s="1"/>
      <c r="O24" s="1"/>
      <c r="P24" s="98"/>
      <c r="Q24" s="98"/>
      <c r="R24" s="190"/>
      <c r="S24" s="101"/>
      <c r="T24" s="101"/>
      <c r="U24" s="127"/>
      <c r="V24" s="225"/>
      <c r="W24" s="98"/>
      <c r="X24" s="121"/>
      <c r="Y24" s="119"/>
      <c r="Z24" s="101"/>
      <c r="AA24" s="127"/>
      <c r="AB24" s="240"/>
      <c r="AC24" s="101"/>
      <c r="AD24" s="125"/>
      <c r="AE24" s="119"/>
      <c r="AF24" s="101"/>
      <c r="AG24" s="127"/>
      <c r="AH24" s="240"/>
      <c r="AI24" s="101"/>
      <c r="AJ24" s="125"/>
      <c r="AK24" s="119"/>
      <c r="AL24" s="101"/>
      <c r="AM24" s="127"/>
      <c r="AN24" s="267"/>
      <c r="AO24" s="1"/>
      <c r="AP24" s="82"/>
      <c r="AQ24" s="423" t="s">
        <v>23</v>
      </c>
      <c r="AR24" s="488" t="s">
        <v>37</v>
      </c>
      <c r="AS24" s="49"/>
      <c r="AT24" s="24"/>
      <c r="AU24" s="5"/>
    </row>
    <row r="25" spans="1:47" ht="21.75" customHeight="1">
      <c r="A25" s="50" t="s">
        <v>38</v>
      </c>
      <c r="B25" s="489"/>
      <c r="C25" s="74" t="s">
        <v>24</v>
      </c>
      <c r="D25" s="93"/>
      <c r="E25" s="93"/>
      <c r="F25" s="139"/>
      <c r="G25" s="254"/>
      <c r="H25" s="96"/>
      <c r="I25" s="134"/>
      <c r="J25" s="81"/>
      <c r="K25" s="2"/>
      <c r="L25" s="2"/>
      <c r="M25" s="2"/>
      <c r="N25" s="2"/>
      <c r="O25" s="2"/>
      <c r="P25" s="99"/>
      <c r="Q25" s="99"/>
      <c r="R25" s="191"/>
      <c r="S25" s="102"/>
      <c r="T25" s="102"/>
      <c r="U25" s="128"/>
      <c r="V25" s="226"/>
      <c r="W25" s="99"/>
      <c r="X25" s="122"/>
      <c r="Y25" s="120"/>
      <c r="Z25" s="102"/>
      <c r="AA25" s="128"/>
      <c r="AB25" s="239"/>
      <c r="AC25" s="102"/>
      <c r="AD25" s="124"/>
      <c r="AE25" s="120"/>
      <c r="AF25" s="102"/>
      <c r="AG25" s="128"/>
      <c r="AH25" s="239"/>
      <c r="AI25" s="102"/>
      <c r="AJ25" s="124"/>
      <c r="AK25" s="120"/>
      <c r="AL25" s="102"/>
      <c r="AM25" s="128"/>
      <c r="AN25" s="266"/>
      <c r="AO25" s="2"/>
      <c r="AP25" s="83"/>
      <c r="AQ25" s="52" t="s">
        <v>24</v>
      </c>
      <c r="AR25" s="489"/>
      <c r="AS25" s="49" t="s">
        <v>38</v>
      </c>
      <c r="AT25" s="24"/>
      <c r="AU25" s="24"/>
    </row>
    <row r="26" spans="1:47" ht="21.75" customHeight="1">
      <c r="A26" s="50"/>
      <c r="B26" s="488" t="s">
        <v>39</v>
      </c>
      <c r="C26" s="73" t="s">
        <v>23</v>
      </c>
      <c r="D26" s="92"/>
      <c r="E26" s="92"/>
      <c r="F26" s="140"/>
      <c r="G26" s="255"/>
      <c r="H26" s="95"/>
      <c r="I26" s="135"/>
      <c r="J26" s="79"/>
      <c r="K26" s="1"/>
      <c r="L26" s="1"/>
      <c r="M26" s="1"/>
      <c r="N26" s="1"/>
      <c r="O26" s="1"/>
      <c r="P26" s="98"/>
      <c r="Q26" s="98"/>
      <c r="R26" s="190"/>
      <c r="S26" s="101"/>
      <c r="T26" s="101"/>
      <c r="U26" s="127"/>
      <c r="V26" s="225"/>
      <c r="W26" s="98"/>
      <c r="X26" s="121"/>
      <c r="Y26" s="119"/>
      <c r="Z26" s="101"/>
      <c r="AA26" s="127"/>
      <c r="AB26" s="240"/>
      <c r="AC26" s="101"/>
      <c r="AD26" s="125"/>
      <c r="AE26" s="119"/>
      <c r="AF26" s="101"/>
      <c r="AG26" s="127"/>
      <c r="AH26" s="240"/>
      <c r="AI26" s="101"/>
      <c r="AJ26" s="125"/>
      <c r="AK26" s="119"/>
      <c r="AL26" s="101"/>
      <c r="AM26" s="127"/>
      <c r="AN26" s="267"/>
      <c r="AO26" s="1"/>
      <c r="AP26" s="82"/>
      <c r="AQ26" s="48" t="s">
        <v>23</v>
      </c>
      <c r="AR26" s="488" t="s">
        <v>39</v>
      </c>
      <c r="AS26" s="49"/>
      <c r="AT26" s="24"/>
      <c r="AU26" s="24"/>
    </row>
    <row r="27" spans="1:47" ht="21.75" customHeight="1">
      <c r="A27" s="50" t="s">
        <v>25</v>
      </c>
      <c r="B27" s="489"/>
      <c r="C27" s="74" t="s">
        <v>24</v>
      </c>
      <c r="D27" s="93"/>
      <c r="E27" s="93"/>
      <c r="F27" s="139"/>
      <c r="G27" s="254"/>
      <c r="H27" s="96"/>
      <c r="I27" s="134"/>
      <c r="J27" s="81"/>
      <c r="K27" s="2"/>
      <c r="L27" s="2"/>
      <c r="M27" s="2"/>
      <c r="N27" s="2"/>
      <c r="O27" s="2"/>
      <c r="P27" s="99"/>
      <c r="Q27" s="99"/>
      <c r="R27" s="191"/>
      <c r="S27" s="102"/>
      <c r="T27" s="102"/>
      <c r="U27" s="128"/>
      <c r="V27" s="226"/>
      <c r="W27" s="99"/>
      <c r="X27" s="122"/>
      <c r="Y27" s="120"/>
      <c r="Z27" s="102"/>
      <c r="AA27" s="128"/>
      <c r="AB27" s="239"/>
      <c r="AC27" s="102"/>
      <c r="AD27" s="124"/>
      <c r="AE27" s="120"/>
      <c r="AF27" s="102"/>
      <c r="AG27" s="128"/>
      <c r="AH27" s="239"/>
      <c r="AI27" s="102"/>
      <c r="AJ27" s="124"/>
      <c r="AK27" s="120"/>
      <c r="AL27" s="102"/>
      <c r="AM27" s="128"/>
      <c r="AN27" s="266"/>
      <c r="AO27" s="2"/>
      <c r="AP27" s="83"/>
      <c r="AQ27" s="422" t="s">
        <v>24</v>
      </c>
      <c r="AR27" s="489"/>
      <c r="AS27" s="49" t="s">
        <v>25</v>
      </c>
      <c r="AT27" s="24"/>
      <c r="AU27" s="24"/>
    </row>
    <row r="28" spans="1:47" ht="21.75" customHeight="1">
      <c r="A28" s="50"/>
      <c r="B28" s="488" t="s">
        <v>40</v>
      </c>
      <c r="C28" s="73" t="s">
        <v>23</v>
      </c>
      <c r="D28" s="92"/>
      <c r="E28" s="92"/>
      <c r="F28" s="140"/>
      <c r="G28" s="255"/>
      <c r="H28" s="95"/>
      <c r="I28" s="135"/>
      <c r="J28" s="79"/>
      <c r="K28" s="1"/>
      <c r="L28" s="1"/>
      <c r="M28" s="1"/>
      <c r="N28" s="1"/>
      <c r="O28" s="1"/>
      <c r="P28" s="98"/>
      <c r="Q28" s="98"/>
      <c r="R28" s="190"/>
      <c r="S28" s="101"/>
      <c r="T28" s="101"/>
      <c r="U28" s="127"/>
      <c r="V28" s="225"/>
      <c r="W28" s="98"/>
      <c r="X28" s="121"/>
      <c r="Y28" s="119"/>
      <c r="Z28" s="101"/>
      <c r="AA28" s="127"/>
      <c r="AB28" s="240"/>
      <c r="AC28" s="101"/>
      <c r="AD28" s="125"/>
      <c r="AE28" s="119"/>
      <c r="AF28" s="101"/>
      <c r="AG28" s="127"/>
      <c r="AH28" s="240"/>
      <c r="AI28" s="101"/>
      <c r="AJ28" s="125"/>
      <c r="AK28" s="119"/>
      <c r="AL28" s="101"/>
      <c r="AM28" s="127"/>
      <c r="AN28" s="267"/>
      <c r="AO28" s="1"/>
      <c r="AP28" s="82"/>
      <c r="AQ28" s="423" t="s">
        <v>23</v>
      </c>
      <c r="AR28" s="488" t="s">
        <v>40</v>
      </c>
      <c r="AS28" s="49"/>
      <c r="AT28" s="24"/>
      <c r="AU28" s="5"/>
    </row>
    <row r="29" spans="1:47" ht="21.75" customHeight="1">
      <c r="A29" s="50" t="s">
        <v>27</v>
      </c>
      <c r="B29" s="489"/>
      <c r="C29" s="74" t="s">
        <v>24</v>
      </c>
      <c r="D29" s="93"/>
      <c r="E29" s="93"/>
      <c r="F29" s="139"/>
      <c r="G29" s="254"/>
      <c r="H29" s="96"/>
      <c r="I29" s="134"/>
      <c r="J29" s="81"/>
      <c r="K29" s="2"/>
      <c r="L29" s="2"/>
      <c r="M29" s="2"/>
      <c r="N29" s="2"/>
      <c r="O29" s="2"/>
      <c r="P29" s="99"/>
      <c r="Q29" s="99"/>
      <c r="R29" s="191"/>
      <c r="S29" s="102"/>
      <c r="T29" s="102"/>
      <c r="U29" s="128"/>
      <c r="V29" s="226"/>
      <c r="W29" s="99"/>
      <c r="X29" s="122"/>
      <c r="Y29" s="120"/>
      <c r="Z29" s="102"/>
      <c r="AA29" s="128"/>
      <c r="AB29" s="239"/>
      <c r="AC29" s="102"/>
      <c r="AD29" s="124"/>
      <c r="AE29" s="120"/>
      <c r="AF29" s="102"/>
      <c r="AG29" s="128"/>
      <c r="AH29" s="239"/>
      <c r="AI29" s="102"/>
      <c r="AJ29" s="124"/>
      <c r="AK29" s="120"/>
      <c r="AL29" s="102"/>
      <c r="AM29" s="128"/>
      <c r="AN29" s="266"/>
      <c r="AO29" s="2"/>
      <c r="AP29" s="83"/>
      <c r="AQ29" s="52" t="s">
        <v>24</v>
      </c>
      <c r="AR29" s="489"/>
      <c r="AS29" s="49" t="s">
        <v>27</v>
      </c>
      <c r="AT29" s="24"/>
      <c r="AU29" s="5"/>
    </row>
    <row r="30" spans="1:47" ht="21.75" customHeight="1">
      <c r="A30" s="50"/>
      <c r="B30" s="488" t="s">
        <v>41</v>
      </c>
      <c r="C30" s="73" t="s">
        <v>23</v>
      </c>
      <c r="D30" s="92"/>
      <c r="E30" s="92"/>
      <c r="F30" s="140"/>
      <c r="G30" s="255"/>
      <c r="H30" s="95"/>
      <c r="I30" s="135"/>
      <c r="J30" s="79"/>
      <c r="K30" s="1"/>
      <c r="L30" s="1"/>
      <c r="M30" s="1"/>
      <c r="N30" s="1"/>
      <c r="O30" s="1"/>
      <c r="P30" s="98"/>
      <c r="Q30" s="98"/>
      <c r="R30" s="190"/>
      <c r="S30" s="101"/>
      <c r="T30" s="101"/>
      <c r="U30" s="127"/>
      <c r="V30" s="225"/>
      <c r="W30" s="98"/>
      <c r="X30" s="121"/>
      <c r="Y30" s="119"/>
      <c r="Z30" s="101"/>
      <c r="AA30" s="127"/>
      <c r="AB30" s="240"/>
      <c r="AC30" s="101"/>
      <c r="AD30" s="125"/>
      <c r="AE30" s="119"/>
      <c r="AF30" s="101"/>
      <c r="AG30" s="127"/>
      <c r="AH30" s="240"/>
      <c r="AI30" s="101"/>
      <c r="AJ30" s="125"/>
      <c r="AK30" s="119"/>
      <c r="AL30" s="101"/>
      <c r="AM30" s="127"/>
      <c r="AN30" s="267"/>
      <c r="AO30" s="1"/>
      <c r="AP30" s="82"/>
      <c r="AQ30" s="48" t="s">
        <v>23</v>
      </c>
      <c r="AR30" s="488" t="s">
        <v>41</v>
      </c>
      <c r="AS30" s="57"/>
      <c r="AT30" s="24"/>
      <c r="AU30" s="5"/>
    </row>
    <row r="31" spans="1:47" ht="21.75" customHeight="1">
      <c r="A31" s="54"/>
      <c r="B31" s="489"/>
      <c r="C31" s="74" t="s">
        <v>24</v>
      </c>
      <c r="D31" s="93"/>
      <c r="E31" s="93"/>
      <c r="F31" s="139"/>
      <c r="G31" s="254"/>
      <c r="H31" s="96"/>
      <c r="I31" s="134"/>
      <c r="J31" s="81"/>
      <c r="K31" s="2"/>
      <c r="L31" s="2"/>
      <c r="M31" s="2"/>
      <c r="N31" s="2"/>
      <c r="O31" s="2"/>
      <c r="P31" s="99"/>
      <c r="Q31" s="99"/>
      <c r="R31" s="191"/>
      <c r="S31" s="102"/>
      <c r="T31" s="102"/>
      <c r="U31" s="128"/>
      <c r="V31" s="226"/>
      <c r="W31" s="99"/>
      <c r="X31" s="122"/>
      <c r="Y31" s="120"/>
      <c r="Z31" s="102"/>
      <c r="AA31" s="128"/>
      <c r="AB31" s="239"/>
      <c r="AC31" s="102"/>
      <c r="AD31" s="124"/>
      <c r="AE31" s="120"/>
      <c r="AF31" s="102"/>
      <c r="AG31" s="128"/>
      <c r="AH31" s="239"/>
      <c r="AI31" s="102"/>
      <c r="AJ31" s="124"/>
      <c r="AK31" s="120"/>
      <c r="AL31" s="102"/>
      <c r="AM31" s="128"/>
      <c r="AN31" s="266"/>
      <c r="AO31" s="2"/>
      <c r="AP31" s="83"/>
      <c r="AQ31" s="424" t="s">
        <v>24</v>
      </c>
      <c r="AR31" s="489"/>
      <c r="AS31" s="56"/>
      <c r="AT31" s="24"/>
      <c r="AU31" s="5"/>
    </row>
    <row r="32" spans="1:47" ht="21.75" customHeight="1">
      <c r="A32" s="50" t="s">
        <v>42</v>
      </c>
      <c r="B32" s="488" t="s">
        <v>43</v>
      </c>
      <c r="C32" s="73" t="s">
        <v>23</v>
      </c>
      <c r="D32" s="92"/>
      <c r="E32" s="92"/>
      <c r="F32" s="140"/>
      <c r="G32" s="256"/>
      <c r="H32" s="95"/>
      <c r="I32" s="135"/>
      <c r="J32" s="79"/>
      <c r="K32" s="1"/>
      <c r="L32" s="1"/>
      <c r="M32" s="1"/>
      <c r="N32" s="1"/>
      <c r="O32" s="1"/>
      <c r="P32" s="98"/>
      <c r="Q32" s="98"/>
      <c r="R32" s="190"/>
      <c r="S32" s="101"/>
      <c r="T32" s="101"/>
      <c r="U32" s="127"/>
      <c r="V32" s="225"/>
      <c r="W32" s="98"/>
      <c r="X32" s="121"/>
      <c r="Y32" s="119"/>
      <c r="Z32" s="101"/>
      <c r="AA32" s="127"/>
      <c r="AB32" s="240"/>
      <c r="AC32" s="101"/>
      <c r="AD32" s="125"/>
      <c r="AE32" s="119"/>
      <c r="AF32" s="101"/>
      <c r="AG32" s="127"/>
      <c r="AH32" s="240"/>
      <c r="AI32" s="101"/>
      <c r="AJ32" s="125"/>
      <c r="AK32" s="119"/>
      <c r="AL32" s="101"/>
      <c r="AM32" s="127"/>
      <c r="AN32" s="267"/>
      <c r="AO32" s="1"/>
      <c r="AP32" s="82"/>
      <c r="AQ32" s="423" t="s">
        <v>23</v>
      </c>
      <c r="AR32" s="488" t="s">
        <v>43</v>
      </c>
      <c r="AS32" s="49" t="s">
        <v>42</v>
      </c>
      <c r="AT32" s="5"/>
      <c r="AU32" s="24"/>
    </row>
    <row r="33" spans="1:47" ht="21.75" customHeight="1">
      <c r="A33" s="50" t="s">
        <v>44</v>
      </c>
      <c r="B33" s="489"/>
      <c r="C33" s="74" t="s">
        <v>24</v>
      </c>
      <c r="D33" s="93"/>
      <c r="E33" s="93"/>
      <c r="F33" s="139"/>
      <c r="G33" s="254"/>
      <c r="H33" s="96"/>
      <c r="I33" s="134"/>
      <c r="J33" s="81"/>
      <c r="K33" s="2"/>
      <c r="L33" s="2"/>
      <c r="M33" s="2"/>
      <c r="N33" s="2"/>
      <c r="O33" s="2"/>
      <c r="P33" s="99"/>
      <c r="Q33" s="99"/>
      <c r="R33" s="191"/>
      <c r="S33" s="102"/>
      <c r="T33" s="102"/>
      <c r="U33" s="128"/>
      <c r="V33" s="226"/>
      <c r="W33" s="99"/>
      <c r="X33" s="122"/>
      <c r="Y33" s="120"/>
      <c r="Z33" s="102"/>
      <c r="AA33" s="128"/>
      <c r="AB33" s="239"/>
      <c r="AC33" s="102"/>
      <c r="AD33" s="124"/>
      <c r="AE33" s="120"/>
      <c r="AF33" s="102"/>
      <c r="AG33" s="128"/>
      <c r="AH33" s="239"/>
      <c r="AI33" s="102"/>
      <c r="AJ33" s="124"/>
      <c r="AK33" s="120"/>
      <c r="AL33" s="102"/>
      <c r="AM33" s="128"/>
      <c r="AN33" s="266"/>
      <c r="AO33" s="2"/>
      <c r="AP33" s="83"/>
      <c r="AQ33" s="52" t="s">
        <v>24</v>
      </c>
      <c r="AR33" s="489"/>
      <c r="AS33" s="49" t="s">
        <v>44</v>
      </c>
      <c r="AT33" s="5"/>
      <c r="AU33" s="24"/>
    </row>
    <row r="34" spans="1:46" ht="21.75" customHeight="1">
      <c r="A34" s="50" t="s">
        <v>25</v>
      </c>
      <c r="B34" s="488" t="s">
        <v>45</v>
      </c>
      <c r="C34" s="73" t="s">
        <v>23</v>
      </c>
      <c r="D34" s="92"/>
      <c r="E34" s="92"/>
      <c r="F34" s="140"/>
      <c r="G34" s="255"/>
      <c r="H34" s="95"/>
      <c r="I34" s="135"/>
      <c r="J34" s="79"/>
      <c r="K34" s="1"/>
      <c r="L34" s="1"/>
      <c r="M34" s="1"/>
      <c r="N34" s="1"/>
      <c r="O34" s="1"/>
      <c r="P34" s="98"/>
      <c r="Q34" s="98"/>
      <c r="R34" s="190"/>
      <c r="S34" s="101"/>
      <c r="T34" s="101"/>
      <c r="U34" s="127"/>
      <c r="V34" s="225"/>
      <c r="W34" s="98"/>
      <c r="X34" s="121"/>
      <c r="Y34" s="119"/>
      <c r="Z34" s="101"/>
      <c r="AA34" s="127"/>
      <c r="AB34" s="240"/>
      <c r="AC34" s="101"/>
      <c r="AD34" s="125"/>
      <c r="AE34" s="119"/>
      <c r="AF34" s="101"/>
      <c r="AG34" s="127"/>
      <c r="AH34" s="240"/>
      <c r="AI34" s="101"/>
      <c r="AJ34" s="125"/>
      <c r="AK34" s="119"/>
      <c r="AL34" s="101"/>
      <c r="AM34" s="127"/>
      <c r="AN34" s="267"/>
      <c r="AO34" s="1"/>
      <c r="AP34" s="82"/>
      <c r="AQ34" s="48" t="s">
        <v>23</v>
      </c>
      <c r="AR34" s="488" t="s">
        <v>45</v>
      </c>
      <c r="AS34" s="49" t="s">
        <v>25</v>
      </c>
      <c r="AT34" s="24"/>
    </row>
    <row r="35" spans="1:46" ht="21.75" customHeight="1">
      <c r="A35" s="54" t="s">
        <v>27</v>
      </c>
      <c r="B35" s="489"/>
      <c r="C35" s="74" t="s">
        <v>24</v>
      </c>
      <c r="D35" s="93"/>
      <c r="E35" s="93"/>
      <c r="F35" s="139"/>
      <c r="G35" s="254"/>
      <c r="H35" s="96"/>
      <c r="I35" s="134"/>
      <c r="J35" s="81"/>
      <c r="K35" s="2"/>
      <c r="L35" s="2"/>
      <c r="M35" s="2"/>
      <c r="N35" s="2"/>
      <c r="O35" s="2"/>
      <c r="P35" s="99"/>
      <c r="Q35" s="99"/>
      <c r="R35" s="191"/>
      <c r="S35" s="102"/>
      <c r="T35" s="102"/>
      <c r="U35" s="128"/>
      <c r="V35" s="226"/>
      <c r="W35" s="99"/>
      <c r="X35" s="122"/>
      <c r="Y35" s="120"/>
      <c r="Z35" s="102"/>
      <c r="AA35" s="128"/>
      <c r="AB35" s="239"/>
      <c r="AC35" s="102"/>
      <c r="AD35" s="124"/>
      <c r="AE35" s="120"/>
      <c r="AF35" s="102"/>
      <c r="AG35" s="128"/>
      <c r="AH35" s="239"/>
      <c r="AI35" s="102"/>
      <c r="AJ35" s="124"/>
      <c r="AK35" s="120"/>
      <c r="AL35" s="102"/>
      <c r="AM35" s="128"/>
      <c r="AN35" s="266"/>
      <c r="AO35" s="2"/>
      <c r="AP35" s="83"/>
      <c r="AQ35" s="424" t="s">
        <v>24</v>
      </c>
      <c r="AR35" s="489"/>
      <c r="AS35" s="56" t="s">
        <v>27</v>
      </c>
      <c r="AT35" s="24"/>
    </row>
    <row r="36" spans="1:46" ht="21.75" customHeight="1">
      <c r="A36" s="50" t="s">
        <v>46</v>
      </c>
      <c r="B36" s="488" t="s">
        <v>47</v>
      </c>
      <c r="C36" s="73" t="s">
        <v>23</v>
      </c>
      <c r="D36" s="92"/>
      <c r="E36" s="92"/>
      <c r="F36" s="140"/>
      <c r="G36" s="255"/>
      <c r="H36" s="95"/>
      <c r="I36" s="135"/>
      <c r="J36" s="79"/>
      <c r="K36" s="1"/>
      <c r="L36" s="1"/>
      <c r="M36" s="1"/>
      <c r="N36" s="1"/>
      <c r="O36" s="1"/>
      <c r="P36" s="98"/>
      <c r="Q36" s="98"/>
      <c r="R36" s="190"/>
      <c r="S36" s="101"/>
      <c r="T36" s="101"/>
      <c r="U36" s="127"/>
      <c r="V36" s="225"/>
      <c r="W36" s="98"/>
      <c r="X36" s="121"/>
      <c r="Y36" s="119"/>
      <c r="Z36" s="101"/>
      <c r="AA36" s="127"/>
      <c r="AB36" s="240"/>
      <c r="AC36" s="101"/>
      <c r="AD36" s="125"/>
      <c r="AE36" s="119"/>
      <c r="AF36" s="101"/>
      <c r="AG36" s="127"/>
      <c r="AH36" s="240"/>
      <c r="AI36" s="101"/>
      <c r="AJ36" s="125"/>
      <c r="AK36" s="119"/>
      <c r="AL36" s="101"/>
      <c r="AM36" s="127"/>
      <c r="AN36" s="267"/>
      <c r="AO36" s="1"/>
      <c r="AP36" s="82"/>
      <c r="AQ36" s="423" t="s">
        <v>23</v>
      </c>
      <c r="AR36" s="488" t="s">
        <v>47</v>
      </c>
      <c r="AS36" s="49" t="s">
        <v>46</v>
      </c>
      <c r="AT36" s="24"/>
    </row>
    <row r="37" spans="1:46" ht="21.75" customHeight="1">
      <c r="A37" s="50" t="s">
        <v>25</v>
      </c>
      <c r="B37" s="489"/>
      <c r="C37" s="74" t="s">
        <v>24</v>
      </c>
      <c r="D37" s="93"/>
      <c r="E37" s="93"/>
      <c r="F37" s="139"/>
      <c r="G37" s="254"/>
      <c r="H37" s="96"/>
      <c r="I37" s="134"/>
      <c r="J37" s="81"/>
      <c r="K37" s="2"/>
      <c r="L37" s="2"/>
      <c r="M37" s="2"/>
      <c r="N37" s="2"/>
      <c r="O37" s="2"/>
      <c r="P37" s="99"/>
      <c r="Q37" s="99"/>
      <c r="R37" s="191"/>
      <c r="S37" s="102"/>
      <c r="T37" s="102"/>
      <c r="U37" s="128"/>
      <c r="V37" s="226"/>
      <c r="W37" s="99"/>
      <c r="X37" s="122"/>
      <c r="Y37" s="120"/>
      <c r="Z37" s="102"/>
      <c r="AA37" s="128"/>
      <c r="AB37" s="239"/>
      <c r="AC37" s="102"/>
      <c r="AD37" s="124"/>
      <c r="AE37" s="120"/>
      <c r="AF37" s="102"/>
      <c r="AG37" s="128"/>
      <c r="AH37" s="239"/>
      <c r="AI37" s="102"/>
      <c r="AJ37" s="124"/>
      <c r="AK37" s="120"/>
      <c r="AL37" s="102"/>
      <c r="AM37" s="128"/>
      <c r="AN37" s="266"/>
      <c r="AO37" s="2"/>
      <c r="AP37" s="83"/>
      <c r="AQ37" s="52" t="s">
        <v>24</v>
      </c>
      <c r="AR37" s="489"/>
      <c r="AS37" s="49" t="s">
        <v>25</v>
      </c>
      <c r="AT37" s="24"/>
    </row>
    <row r="38" spans="1:46" ht="21.75" customHeight="1">
      <c r="A38" s="50" t="s">
        <v>27</v>
      </c>
      <c r="B38" s="488" t="s">
        <v>48</v>
      </c>
      <c r="C38" s="73" t="s">
        <v>23</v>
      </c>
      <c r="D38" s="92"/>
      <c r="E38" s="92"/>
      <c r="F38" s="140"/>
      <c r="G38" s="255"/>
      <c r="H38" s="95"/>
      <c r="I38" s="135"/>
      <c r="J38" s="79"/>
      <c r="K38" s="1"/>
      <c r="L38" s="1"/>
      <c r="M38" s="1"/>
      <c r="N38" s="1"/>
      <c r="O38" s="1"/>
      <c r="P38" s="98"/>
      <c r="Q38" s="98"/>
      <c r="R38" s="190"/>
      <c r="S38" s="101"/>
      <c r="T38" s="101"/>
      <c r="U38" s="127"/>
      <c r="V38" s="225"/>
      <c r="W38" s="98"/>
      <c r="X38" s="121"/>
      <c r="Y38" s="119"/>
      <c r="Z38" s="101"/>
      <c r="AA38" s="127"/>
      <c r="AB38" s="240"/>
      <c r="AC38" s="101"/>
      <c r="AD38" s="125"/>
      <c r="AE38" s="119"/>
      <c r="AF38" s="101"/>
      <c r="AG38" s="127"/>
      <c r="AH38" s="240"/>
      <c r="AI38" s="101"/>
      <c r="AJ38" s="125"/>
      <c r="AK38" s="119"/>
      <c r="AL38" s="101"/>
      <c r="AM38" s="127"/>
      <c r="AN38" s="267"/>
      <c r="AO38" s="1"/>
      <c r="AP38" s="82"/>
      <c r="AQ38" s="48" t="s">
        <v>23</v>
      </c>
      <c r="AR38" s="488" t="s">
        <v>48</v>
      </c>
      <c r="AS38" s="49" t="s">
        <v>27</v>
      </c>
      <c r="AT38" s="24"/>
    </row>
    <row r="39" spans="1:46" ht="21.75" customHeight="1">
      <c r="A39" s="54" t="s">
        <v>49</v>
      </c>
      <c r="B39" s="489"/>
      <c r="C39" s="74" t="s">
        <v>24</v>
      </c>
      <c r="D39" s="93"/>
      <c r="E39" s="93"/>
      <c r="F39" s="139"/>
      <c r="G39" s="254"/>
      <c r="H39" s="96"/>
      <c r="I39" s="134"/>
      <c r="J39" s="81"/>
      <c r="K39" s="2"/>
      <c r="L39" s="2"/>
      <c r="M39" s="2"/>
      <c r="N39" s="2"/>
      <c r="O39" s="2"/>
      <c r="P39" s="99"/>
      <c r="Q39" s="99"/>
      <c r="R39" s="191"/>
      <c r="S39" s="102"/>
      <c r="T39" s="102"/>
      <c r="U39" s="128"/>
      <c r="V39" s="226"/>
      <c r="W39" s="99"/>
      <c r="X39" s="122"/>
      <c r="Y39" s="120"/>
      <c r="Z39" s="102"/>
      <c r="AA39" s="128"/>
      <c r="AB39" s="239"/>
      <c r="AC39" s="102"/>
      <c r="AD39" s="124"/>
      <c r="AE39" s="120"/>
      <c r="AF39" s="102"/>
      <c r="AG39" s="128"/>
      <c r="AH39" s="239"/>
      <c r="AI39" s="102"/>
      <c r="AJ39" s="124"/>
      <c r="AK39" s="120"/>
      <c r="AL39" s="102"/>
      <c r="AM39" s="128"/>
      <c r="AN39" s="266"/>
      <c r="AO39" s="2"/>
      <c r="AP39" s="83"/>
      <c r="AQ39" s="424" t="s">
        <v>24</v>
      </c>
      <c r="AR39" s="489"/>
      <c r="AS39" s="56" t="s">
        <v>49</v>
      </c>
      <c r="AT39" s="24"/>
    </row>
    <row r="40" spans="1:46" ht="21.75" customHeight="1">
      <c r="A40" s="50"/>
      <c r="B40" s="488" t="s">
        <v>50</v>
      </c>
      <c r="C40" s="73" t="s">
        <v>23</v>
      </c>
      <c r="D40" s="92"/>
      <c r="E40" s="92"/>
      <c r="F40" s="140"/>
      <c r="G40" s="255"/>
      <c r="H40" s="95"/>
      <c r="I40" s="135"/>
      <c r="J40" s="79"/>
      <c r="K40" s="1"/>
      <c r="L40" s="1"/>
      <c r="M40" s="1"/>
      <c r="N40" s="1"/>
      <c r="O40" s="1"/>
      <c r="P40" s="98"/>
      <c r="Q40" s="98"/>
      <c r="R40" s="190"/>
      <c r="S40" s="101"/>
      <c r="T40" s="101"/>
      <c r="U40" s="127"/>
      <c r="V40" s="225"/>
      <c r="W40" s="98"/>
      <c r="X40" s="121"/>
      <c r="Y40" s="119"/>
      <c r="Z40" s="101"/>
      <c r="AA40" s="127"/>
      <c r="AB40" s="240"/>
      <c r="AC40" s="101"/>
      <c r="AD40" s="125"/>
      <c r="AE40" s="119"/>
      <c r="AF40" s="101"/>
      <c r="AG40" s="127"/>
      <c r="AH40" s="240"/>
      <c r="AI40" s="101"/>
      <c r="AJ40" s="125"/>
      <c r="AK40" s="119"/>
      <c r="AL40" s="101"/>
      <c r="AM40" s="127"/>
      <c r="AN40" s="267"/>
      <c r="AO40" s="1"/>
      <c r="AP40" s="82"/>
      <c r="AQ40" s="423" t="s">
        <v>23</v>
      </c>
      <c r="AR40" s="488" t="s">
        <v>50</v>
      </c>
      <c r="AS40" s="49"/>
      <c r="AT40" s="24"/>
    </row>
    <row r="41" spans="1:46" ht="21.75" customHeight="1">
      <c r="A41" s="50" t="s">
        <v>51</v>
      </c>
      <c r="B41" s="489"/>
      <c r="C41" s="74" t="s">
        <v>24</v>
      </c>
      <c r="D41" s="93"/>
      <c r="E41" s="93"/>
      <c r="F41" s="139"/>
      <c r="G41" s="254"/>
      <c r="H41" s="96"/>
      <c r="I41" s="134"/>
      <c r="J41" s="81"/>
      <c r="K41" s="2"/>
      <c r="L41" s="2"/>
      <c r="M41" s="2"/>
      <c r="N41" s="2"/>
      <c r="O41" s="2"/>
      <c r="P41" s="99"/>
      <c r="Q41" s="99"/>
      <c r="R41" s="191"/>
      <c r="S41" s="102"/>
      <c r="T41" s="102"/>
      <c r="U41" s="128"/>
      <c r="V41" s="226"/>
      <c r="W41" s="99"/>
      <c r="X41" s="122"/>
      <c r="Y41" s="120"/>
      <c r="Z41" s="102"/>
      <c r="AA41" s="128"/>
      <c r="AB41" s="239"/>
      <c r="AC41" s="102"/>
      <c r="AD41" s="124"/>
      <c r="AE41" s="120"/>
      <c r="AF41" s="102"/>
      <c r="AG41" s="128"/>
      <c r="AH41" s="239"/>
      <c r="AI41" s="102"/>
      <c r="AJ41" s="124"/>
      <c r="AK41" s="120"/>
      <c r="AL41" s="102"/>
      <c r="AM41" s="128"/>
      <c r="AN41" s="266"/>
      <c r="AO41" s="2"/>
      <c r="AP41" s="83"/>
      <c r="AQ41" s="52" t="s">
        <v>24</v>
      </c>
      <c r="AR41" s="489"/>
      <c r="AS41" s="49" t="s">
        <v>51</v>
      </c>
      <c r="AT41" s="24"/>
    </row>
    <row r="42" spans="1:46" ht="21.75" customHeight="1">
      <c r="A42" s="50"/>
      <c r="B42" s="488" t="s">
        <v>52</v>
      </c>
      <c r="C42" s="73" t="s">
        <v>23</v>
      </c>
      <c r="D42" s="92"/>
      <c r="E42" s="92"/>
      <c r="F42" s="140"/>
      <c r="G42" s="255"/>
      <c r="H42" s="95"/>
      <c r="I42" s="135"/>
      <c r="J42" s="79"/>
      <c r="K42" s="1"/>
      <c r="L42" s="1"/>
      <c r="M42" s="1"/>
      <c r="N42" s="1"/>
      <c r="O42" s="1"/>
      <c r="P42" s="98"/>
      <c r="Q42" s="98"/>
      <c r="R42" s="190"/>
      <c r="S42" s="101"/>
      <c r="T42" s="101"/>
      <c r="U42" s="127"/>
      <c r="V42" s="225"/>
      <c r="W42" s="98"/>
      <c r="X42" s="121"/>
      <c r="Y42" s="119"/>
      <c r="Z42" s="101"/>
      <c r="AA42" s="127"/>
      <c r="AB42" s="240"/>
      <c r="AC42" s="101"/>
      <c r="AD42" s="125"/>
      <c r="AE42" s="119"/>
      <c r="AF42" s="101"/>
      <c r="AG42" s="127"/>
      <c r="AH42" s="240"/>
      <c r="AI42" s="101"/>
      <c r="AJ42" s="125"/>
      <c r="AK42" s="119"/>
      <c r="AL42" s="101"/>
      <c r="AM42" s="127"/>
      <c r="AN42" s="267"/>
      <c r="AO42" s="1"/>
      <c r="AP42" s="82"/>
      <c r="AQ42" s="48" t="s">
        <v>23</v>
      </c>
      <c r="AR42" s="488" t="s">
        <v>52</v>
      </c>
      <c r="AS42" s="49"/>
      <c r="AT42" s="24"/>
    </row>
    <row r="43" spans="1:46" ht="21.75" customHeight="1">
      <c r="A43" s="50" t="s">
        <v>53</v>
      </c>
      <c r="B43" s="489"/>
      <c r="C43" s="74" t="s">
        <v>24</v>
      </c>
      <c r="D43" s="93"/>
      <c r="E43" s="93"/>
      <c r="F43" s="139"/>
      <c r="G43" s="254"/>
      <c r="H43" s="96"/>
      <c r="I43" s="134"/>
      <c r="J43" s="81"/>
      <c r="K43" s="2"/>
      <c r="L43" s="2"/>
      <c r="M43" s="2"/>
      <c r="N43" s="2"/>
      <c r="O43" s="2"/>
      <c r="P43" s="99"/>
      <c r="Q43" s="99"/>
      <c r="R43" s="191"/>
      <c r="S43" s="102"/>
      <c r="T43" s="102"/>
      <c r="U43" s="128"/>
      <c r="V43" s="226"/>
      <c r="W43" s="99"/>
      <c r="X43" s="122"/>
      <c r="Y43" s="120"/>
      <c r="Z43" s="102"/>
      <c r="AA43" s="128"/>
      <c r="AB43" s="239"/>
      <c r="AC43" s="102"/>
      <c r="AD43" s="124"/>
      <c r="AE43" s="120"/>
      <c r="AF43" s="102"/>
      <c r="AG43" s="128"/>
      <c r="AH43" s="239"/>
      <c r="AI43" s="102"/>
      <c r="AJ43" s="124"/>
      <c r="AK43" s="120"/>
      <c r="AL43" s="102"/>
      <c r="AM43" s="128"/>
      <c r="AN43" s="266"/>
      <c r="AO43" s="2"/>
      <c r="AP43" s="83"/>
      <c r="AQ43" s="425" t="s">
        <v>24</v>
      </c>
      <c r="AR43" s="489"/>
      <c r="AS43" s="49" t="s">
        <v>53</v>
      </c>
      <c r="AT43" s="24"/>
    </row>
    <row r="44" spans="1:46" ht="21.75" customHeight="1">
      <c r="A44" s="50"/>
      <c r="B44" s="488" t="s">
        <v>54</v>
      </c>
      <c r="C44" s="73" t="s">
        <v>23</v>
      </c>
      <c r="D44" s="92"/>
      <c r="E44" s="92"/>
      <c r="F44" s="140"/>
      <c r="G44" s="255"/>
      <c r="H44" s="95"/>
      <c r="I44" s="135"/>
      <c r="J44" s="79"/>
      <c r="K44" s="1"/>
      <c r="L44" s="1"/>
      <c r="M44" s="1"/>
      <c r="N44" s="1"/>
      <c r="O44" s="1"/>
      <c r="P44" s="98"/>
      <c r="Q44" s="98"/>
      <c r="R44" s="190"/>
      <c r="S44" s="101"/>
      <c r="T44" s="101"/>
      <c r="U44" s="127"/>
      <c r="V44" s="225"/>
      <c r="W44" s="98"/>
      <c r="X44" s="121"/>
      <c r="Y44" s="119"/>
      <c r="Z44" s="101"/>
      <c r="AA44" s="127"/>
      <c r="AB44" s="240"/>
      <c r="AC44" s="101"/>
      <c r="AD44" s="125"/>
      <c r="AE44" s="119"/>
      <c r="AF44" s="101"/>
      <c r="AG44" s="127"/>
      <c r="AH44" s="240"/>
      <c r="AI44" s="101"/>
      <c r="AJ44" s="125"/>
      <c r="AK44" s="119"/>
      <c r="AL44" s="101"/>
      <c r="AM44" s="127"/>
      <c r="AN44" s="267"/>
      <c r="AO44" s="1"/>
      <c r="AP44" s="82"/>
      <c r="AQ44" s="426" t="s">
        <v>23</v>
      </c>
      <c r="AR44" s="488" t="s">
        <v>54</v>
      </c>
      <c r="AS44" s="49"/>
      <c r="AT44" s="24"/>
    </row>
    <row r="45" spans="1:46" ht="21.75" customHeight="1">
      <c r="A45" s="50" t="s">
        <v>27</v>
      </c>
      <c r="B45" s="489"/>
      <c r="C45" s="74" t="s">
        <v>24</v>
      </c>
      <c r="D45" s="93"/>
      <c r="E45" s="93"/>
      <c r="F45" s="139"/>
      <c r="G45" s="254"/>
      <c r="H45" s="96"/>
      <c r="I45" s="134"/>
      <c r="J45" s="81"/>
      <c r="K45" s="2"/>
      <c r="L45" s="2"/>
      <c r="M45" s="2"/>
      <c r="N45" s="2"/>
      <c r="O45" s="2"/>
      <c r="P45" s="99"/>
      <c r="Q45" s="99"/>
      <c r="R45" s="191"/>
      <c r="S45" s="102"/>
      <c r="T45" s="102"/>
      <c r="U45" s="128"/>
      <c r="V45" s="226"/>
      <c r="W45" s="99"/>
      <c r="X45" s="122"/>
      <c r="Y45" s="120"/>
      <c r="Z45" s="102"/>
      <c r="AA45" s="128"/>
      <c r="AB45" s="239"/>
      <c r="AC45" s="102"/>
      <c r="AD45" s="124"/>
      <c r="AE45" s="120"/>
      <c r="AF45" s="102"/>
      <c r="AG45" s="128"/>
      <c r="AH45" s="239"/>
      <c r="AI45" s="102"/>
      <c r="AJ45" s="124"/>
      <c r="AK45" s="120"/>
      <c r="AL45" s="102"/>
      <c r="AM45" s="128"/>
      <c r="AN45" s="266"/>
      <c r="AO45" s="2"/>
      <c r="AP45" s="83"/>
      <c r="AQ45" s="52" t="s">
        <v>24</v>
      </c>
      <c r="AR45" s="489"/>
      <c r="AS45" s="59" t="s">
        <v>27</v>
      </c>
      <c r="AT45" s="24"/>
    </row>
    <row r="46" spans="1:46" ht="21.75" customHeight="1">
      <c r="A46" s="50"/>
      <c r="B46" s="488" t="s">
        <v>55</v>
      </c>
      <c r="C46" s="73" t="s">
        <v>23</v>
      </c>
      <c r="D46" s="92"/>
      <c r="E46" s="92"/>
      <c r="F46" s="140"/>
      <c r="G46" s="255"/>
      <c r="H46" s="95"/>
      <c r="I46" s="135"/>
      <c r="J46" s="79"/>
      <c r="K46" s="1"/>
      <c r="L46" s="1"/>
      <c r="M46" s="1"/>
      <c r="N46" s="1"/>
      <c r="O46" s="1"/>
      <c r="P46" s="98"/>
      <c r="Q46" s="98"/>
      <c r="R46" s="190"/>
      <c r="S46" s="101"/>
      <c r="T46" s="101"/>
      <c r="U46" s="127"/>
      <c r="V46" s="225"/>
      <c r="W46" s="98"/>
      <c r="X46" s="121"/>
      <c r="Y46" s="119"/>
      <c r="Z46" s="101"/>
      <c r="AA46" s="127"/>
      <c r="AB46" s="240"/>
      <c r="AC46" s="101"/>
      <c r="AD46" s="125"/>
      <c r="AE46" s="119"/>
      <c r="AF46" s="101"/>
      <c r="AG46" s="127"/>
      <c r="AH46" s="240"/>
      <c r="AI46" s="101"/>
      <c r="AJ46" s="125"/>
      <c r="AK46" s="119"/>
      <c r="AL46" s="101"/>
      <c r="AM46" s="127"/>
      <c r="AN46" s="267"/>
      <c r="AO46" s="1"/>
      <c r="AP46" s="82"/>
      <c r="AQ46" s="48" t="s">
        <v>23</v>
      </c>
      <c r="AR46" s="488" t="s">
        <v>55</v>
      </c>
      <c r="AS46" s="59"/>
      <c r="AT46" s="24"/>
    </row>
    <row r="47" spans="1:46" ht="21.75" customHeight="1">
      <c r="A47" s="54"/>
      <c r="B47" s="489"/>
      <c r="C47" s="74" t="s">
        <v>24</v>
      </c>
      <c r="D47" s="93"/>
      <c r="E47" s="93"/>
      <c r="F47" s="139"/>
      <c r="G47" s="254"/>
      <c r="H47" s="96"/>
      <c r="I47" s="134"/>
      <c r="J47" s="81"/>
      <c r="K47" s="2"/>
      <c r="L47" s="2"/>
      <c r="M47" s="2"/>
      <c r="N47" s="2"/>
      <c r="O47" s="2"/>
      <c r="P47" s="99"/>
      <c r="Q47" s="99"/>
      <c r="R47" s="191"/>
      <c r="S47" s="102"/>
      <c r="T47" s="102"/>
      <c r="U47" s="128"/>
      <c r="V47" s="226"/>
      <c r="W47" s="99"/>
      <c r="X47" s="122"/>
      <c r="Y47" s="120"/>
      <c r="Z47" s="102"/>
      <c r="AA47" s="128"/>
      <c r="AB47" s="239"/>
      <c r="AC47" s="102"/>
      <c r="AD47" s="124"/>
      <c r="AE47" s="120"/>
      <c r="AF47" s="102"/>
      <c r="AG47" s="128"/>
      <c r="AH47" s="239"/>
      <c r="AI47" s="102"/>
      <c r="AJ47" s="124"/>
      <c r="AK47" s="120"/>
      <c r="AL47" s="102"/>
      <c r="AM47" s="128"/>
      <c r="AN47" s="266"/>
      <c r="AO47" s="2"/>
      <c r="AP47" s="83"/>
      <c r="AQ47" s="424" t="s">
        <v>24</v>
      </c>
      <c r="AR47" s="489"/>
      <c r="AS47" s="60"/>
      <c r="AT47" s="24"/>
    </row>
    <row r="48" spans="1:46" ht="21.75" customHeight="1">
      <c r="A48" s="50"/>
      <c r="B48" s="488" t="s">
        <v>56</v>
      </c>
      <c r="C48" s="73" t="s">
        <v>23</v>
      </c>
      <c r="D48" s="92"/>
      <c r="E48" s="92"/>
      <c r="F48" s="140"/>
      <c r="G48" s="255"/>
      <c r="H48" s="95"/>
      <c r="I48" s="135"/>
      <c r="J48" s="79"/>
      <c r="K48" s="1"/>
      <c r="L48" s="1"/>
      <c r="M48" s="1"/>
      <c r="N48" s="1"/>
      <c r="O48" s="1"/>
      <c r="P48" s="98"/>
      <c r="Q48" s="98"/>
      <c r="R48" s="190"/>
      <c r="S48" s="101"/>
      <c r="T48" s="101"/>
      <c r="U48" s="127"/>
      <c r="V48" s="225"/>
      <c r="W48" s="98"/>
      <c r="X48" s="121"/>
      <c r="Y48" s="119"/>
      <c r="Z48" s="101"/>
      <c r="AA48" s="127"/>
      <c r="AB48" s="240"/>
      <c r="AC48" s="101"/>
      <c r="AD48" s="125"/>
      <c r="AE48" s="119"/>
      <c r="AF48" s="101"/>
      <c r="AG48" s="127"/>
      <c r="AH48" s="240"/>
      <c r="AI48" s="101"/>
      <c r="AJ48" s="125"/>
      <c r="AK48" s="119"/>
      <c r="AL48" s="101"/>
      <c r="AM48" s="127"/>
      <c r="AN48" s="267"/>
      <c r="AO48" s="1"/>
      <c r="AP48" s="82"/>
      <c r="AQ48" s="423" t="s">
        <v>23</v>
      </c>
      <c r="AR48" s="488" t="s">
        <v>56</v>
      </c>
      <c r="AS48" s="59"/>
      <c r="AT48" s="24"/>
    </row>
    <row r="49" spans="1:46" ht="21.75" customHeight="1">
      <c r="A49" s="50" t="s">
        <v>57</v>
      </c>
      <c r="B49" s="489"/>
      <c r="C49" s="74" t="s">
        <v>24</v>
      </c>
      <c r="D49" s="93"/>
      <c r="E49" s="93"/>
      <c r="F49" s="139"/>
      <c r="G49" s="254"/>
      <c r="H49" s="96"/>
      <c r="I49" s="134"/>
      <c r="J49" s="81"/>
      <c r="K49" s="2"/>
      <c r="L49" s="2"/>
      <c r="M49" s="2"/>
      <c r="N49" s="2"/>
      <c r="O49" s="2"/>
      <c r="P49" s="99"/>
      <c r="Q49" s="99"/>
      <c r="R49" s="191"/>
      <c r="S49" s="102"/>
      <c r="T49" s="102"/>
      <c r="U49" s="128"/>
      <c r="V49" s="226"/>
      <c r="W49" s="99"/>
      <c r="X49" s="122"/>
      <c r="Y49" s="120"/>
      <c r="Z49" s="102"/>
      <c r="AA49" s="128"/>
      <c r="AB49" s="239"/>
      <c r="AC49" s="102"/>
      <c r="AD49" s="124"/>
      <c r="AE49" s="120"/>
      <c r="AF49" s="102"/>
      <c r="AG49" s="128"/>
      <c r="AH49" s="239"/>
      <c r="AI49" s="102"/>
      <c r="AJ49" s="124"/>
      <c r="AK49" s="120"/>
      <c r="AL49" s="102"/>
      <c r="AM49" s="128"/>
      <c r="AN49" s="266"/>
      <c r="AO49" s="2"/>
      <c r="AP49" s="83"/>
      <c r="AQ49" s="52" t="s">
        <v>24</v>
      </c>
      <c r="AR49" s="489"/>
      <c r="AS49" s="59" t="s">
        <v>57</v>
      </c>
      <c r="AT49" s="24"/>
    </row>
    <row r="50" spans="1:46" ht="21.75" customHeight="1">
      <c r="A50" s="50"/>
      <c r="B50" s="488" t="s">
        <v>58</v>
      </c>
      <c r="C50" s="73" t="s">
        <v>23</v>
      </c>
      <c r="D50" s="92"/>
      <c r="E50" s="92"/>
      <c r="F50" s="140"/>
      <c r="G50" s="255"/>
      <c r="H50" s="95"/>
      <c r="I50" s="135"/>
      <c r="J50" s="79"/>
      <c r="K50" s="1"/>
      <c r="L50" s="1"/>
      <c r="M50" s="1"/>
      <c r="N50" s="1"/>
      <c r="O50" s="1"/>
      <c r="P50" s="98"/>
      <c r="Q50" s="98"/>
      <c r="R50" s="190"/>
      <c r="S50" s="101"/>
      <c r="T50" s="101"/>
      <c r="U50" s="127"/>
      <c r="V50" s="225"/>
      <c r="W50" s="98"/>
      <c r="X50" s="121"/>
      <c r="Y50" s="119"/>
      <c r="Z50" s="101"/>
      <c r="AA50" s="127"/>
      <c r="AB50" s="240"/>
      <c r="AC50" s="101"/>
      <c r="AD50" s="125"/>
      <c r="AE50" s="119"/>
      <c r="AF50" s="101"/>
      <c r="AG50" s="127"/>
      <c r="AH50" s="240"/>
      <c r="AI50" s="101"/>
      <c r="AJ50" s="125"/>
      <c r="AK50" s="119"/>
      <c r="AL50" s="101"/>
      <c r="AM50" s="127"/>
      <c r="AN50" s="267"/>
      <c r="AO50" s="1"/>
      <c r="AP50" s="82"/>
      <c r="AQ50" s="48" t="s">
        <v>23</v>
      </c>
      <c r="AR50" s="488" t="s">
        <v>58</v>
      </c>
      <c r="AS50" s="57"/>
      <c r="AT50" s="24"/>
    </row>
    <row r="51" spans="1:46" ht="21.75" customHeight="1">
      <c r="A51" s="50"/>
      <c r="B51" s="489"/>
      <c r="C51" s="74" t="s">
        <v>24</v>
      </c>
      <c r="D51" s="93"/>
      <c r="E51" s="93"/>
      <c r="F51" s="139"/>
      <c r="G51" s="254"/>
      <c r="H51" s="96"/>
      <c r="I51" s="134"/>
      <c r="J51" s="81"/>
      <c r="K51" s="2"/>
      <c r="L51" s="2"/>
      <c r="M51" s="2"/>
      <c r="N51" s="2"/>
      <c r="O51" s="2"/>
      <c r="P51" s="99"/>
      <c r="Q51" s="99"/>
      <c r="R51" s="191"/>
      <c r="S51" s="102"/>
      <c r="T51" s="102"/>
      <c r="U51" s="128"/>
      <c r="V51" s="226"/>
      <c r="W51" s="99"/>
      <c r="X51" s="122"/>
      <c r="Y51" s="120"/>
      <c r="Z51" s="102"/>
      <c r="AA51" s="128"/>
      <c r="AB51" s="239"/>
      <c r="AC51" s="102"/>
      <c r="AD51" s="124"/>
      <c r="AE51" s="120"/>
      <c r="AF51" s="102"/>
      <c r="AG51" s="128"/>
      <c r="AH51" s="239"/>
      <c r="AI51" s="102"/>
      <c r="AJ51" s="124"/>
      <c r="AK51" s="120"/>
      <c r="AL51" s="102"/>
      <c r="AM51" s="128"/>
      <c r="AN51" s="266"/>
      <c r="AO51" s="2"/>
      <c r="AP51" s="83"/>
      <c r="AQ51" s="422" t="s">
        <v>24</v>
      </c>
      <c r="AR51" s="489"/>
      <c r="AS51" s="59"/>
      <c r="AT51" s="24"/>
    </row>
    <row r="52" spans="1:46" ht="21.75" customHeight="1">
      <c r="A52" s="50"/>
      <c r="B52" s="488" t="s">
        <v>59</v>
      </c>
      <c r="C52" s="73" t="s">
        <v>23</v>
      </c>
      <c r="D52" s="92"/>
      <c r="E52" s="92"/>
      <c r="F52" s="140"/>
      <c r="G52" s="255"/>
      <c r="H52" s="95"/>
      <c r="I52" s="135"/>
      <c r="J52" s="79"/>
      <c r="K52" s="1"/>
      <c r="L52" s="1"/>
      <c r="M52" s="1"/>
      <c r="N52" s="1"/>
      <c r="O52" s="1"/>
      <c r="P52" s="98"/>
      <c r="Q52" s="98"/>
      <c r="R52" s="190"/>
      <c r="S52" s="101"/>
      <c r="T52" s="101"/>
      <c r="U52" s="127"/>
      <c r="V52" s="225"/>
      <c r="W52" s="98"/>
      <c r="X52" s="121"/>
      <c r="Y52" s="119"/>
      <c r="Z52" s="101"/>
      <c r="AA52" s="127"/>
      <c r="AB52" s="240"/>
      <c r="AC52" s="101"/>
      <c r="AD52" s="125"/>
      <c r="AE52" s="119"/>
      <c r="AF52" s="101"/>
      <c r="AG52" s="127"/>
      <c r="AH52" s="240"/>
      <c r="AI52" s="101"/>
      <c r="AJ52" s="125"/>
      <c r="AK52" s="119"/>
      <c r="AL52" s="101"/>
      <c r="AM52" s="127"/>
      <c r="AN52" s="267"/>
      <c r="AO52" s="1"/>
      <c r="AP52" s="82"/>
      <c r="AQ52" s="423" t="s">
        <v>23</v>
      </c>
      <c r="AR52" s="488" t="s">
        <v>59</v>
      </c>
      <c r="AS52" s="59"/>
      <c r="AT52" s="24"/>
    </row>
    <row r="53" spans="1:46" ht="21.75" customHeight="1">
      <c r="A53" s="50" t="s">
        <v>27</v>
      </c>
      <c r="B53" s="489"/>
      <c r="C53" s="74" t="s">
        <v>24</v>
      </c>
      <c r="D53" s="93"/>
      <c r="E53" s="93"/>
      <c r="F53" s="139"/>
      <c r="G53" s="254"/>
      <c r="H53" s="96"/>
      <c r="I53" s="134"/>
      <c r="J53" s="81"/>
      <c r="K53" s="2"/>
      <c r="L53" s="2"/>
      <c r="M53" s="2"/>
      <c r="N53" s="2"/>
      <c r="O53" s="2"/>
      <c r="P53" s="99"/>
      <c r="Q53" s="99"/>
      <c r="R53" s="191"/>
      <c r="S53" s="102"/>
      <c r="T53" s="102"/>
      <c r="U53" s="128"/>
      <c r="V53" s="226"/>
      <c r="W53" s="99"/>
      <c r="X53" s="122"/>
      <c r="Y53" s="120"/>
      <c r="Z53" s="102"/>
      <c r="AA53" s="128"/>
      <c r="AB53" s="239"/>
      <c r="AC53" s="102"/>
      <c r="AD53" s="124"/>
      <c r="AE53" s="120"/>
      <c r="AF53" s="102"/>
      <c r="AG53" s="128"/>
      <c r="AH53" s="239"/>
      <c r="AI53" s="102"/>
      <c r="AJ53" s="124"/>
      <c r="AK53" s="120"/>
      <c r="AL53" s="102"/>
      <c r="AM53" s="128"/>
      <c r="AN53" s="266"/>
      <c r="AO53" s="2"/>
      <c r="AP53" s="83"/>
      <c r="AQ53" s="52" t="s">
        <v>24</v>
      </c>
      <c r="AR53" s="489"/>
      <c r="AS53" s="59" t="s">
        <v>27</v>
      </c>
      <c r="AT53" s="24"/>
    </row>
    <row r="54" spans="1:46" ht="21.75" customHeight="1">
      <c r="A54" s="50"/>
      <c r="B54" s="488" t="s">
        <v>60</v>
      </c>
      <c r="C54" s="73" t="s">
        <v>23</v>
      </c>
      <c r="D54" s="92"/>
      <c r="E54" s="92"/>
      <c r="F54" s="140"/>
      <c r="G54" s="255"/>
      <c r="H54" s="95"/>
      <c r="I54" s="135"/>
      <c r="J54" s="79"/>
      <c r="K54" s="1"/>
      <c r="L54" s="1"/>
      <c r="M54" s="1"/>
      <c r="N54" s="1"/>
      <c r="O54" s="1"/>
      <c r="P54" s="98"/>
      <c r="Q54" s="98"/>
      <c r="R54" s="190"/>
      <c r="S54" s="101"/>
      <c r="T54" s="101"/>
      <c r="U54" s="127"/>
      <c r="V54" s="225"/>
      <c r="W54" s="98"/>
      <c r="X54" s="121"/>
      <c r="Y54" s="119"/>
      <c r="Z54" s="101"/>
      <c r="AA54" s="127"/>
      <c r="AB54" s="240"/>
      <c r="AC54" s="101"/>
      <c r="AD54" s="125"/>
      <c r="AE54" s="119"/>
      <c r="AF54" s="101"/>
      <c r="AG54" s="127"/>
      <c r="AH54" s="240"/>
      <c r="AI54" s="101"/>
      <c r="AJ54" s="125"/>
      <c r="AK54" s="119"/>
      <c r="AL54" s="101"/>
      <c r="AM54" s="127"/>
      <c r="AN54" s="267"/>
      <c r="AO54" s="1"/>
      <c r="AP54" s="82"/>
      <c r="AQ54" s="48" t="s">
        <v>23</v>
      </c>
      <c r="AR54" s="488" t="s">
        <v>60</v>
      </c>
      <c r="AS54" s="49"/>
      <c r="AT54" s="24"/>
    </row>
    <row r="55" spans="1:46" ht="21.75" customHeight="1">
      <c r="A55" s="54"/>
      <c r="B55" s="489"/>
      <c r="C55" s="74" t="s">
        <v>24</v>
      </c>
      <c r="D55" s="93"/>
      <c r="E55" s="93"/>
      <c r="F55" s="139"/>
      <c r="G55" s="254"/>
      <c r="H55" s="96"/>
      <c r="I55" s="134"/>
      <c r="J55" s="81"/>
      <c r="K55" s="2"/>
      <c r="L55" s="2"/>
      <c r="M55" s="2"/>
      <c r="N55" s="2"/>
      <c r="O55" s="2"/>
      <c r="P55" s="99"/>
      <c r="Q55" s="99"/>
      <c r="R55" s="191"/>
      <c r="S55" s="102"/>
      <c r="T55" s="102"/>
      <c r="U55" s="128"/>
      <c r="V55" s="226"/>
      <c r="W55" s="99"/>
      <c r="X55" s="122"/>
      <c r="Y55" s="120"/>
      <c r="Z55" s="102"/>
      <c r="AA55" s="128"/>
      <c r="AB55" s="239"/>
      <c r="AC55" s="102"/>
      <c r="AD55" s="124"/>
      <c r="AE55" s="120"/>
      <c r="AF55" s="102"/>
      <c r="AG55" s="128"/>
      <c r="AH55" s="239"/>
      <c r="AI55" s="102"/>
      <c r="AJ55" s="124"/>
      <c r="AK55" s="120"/>
      <c r="AL55" s="102"/>
      <c r="AM55" s="128"/>
      <c r="AN55" s="266"/>
      <c r="AO55" s="2"/>
      <c r="AP55" s="83"/>
      <c r="AQ55" s="427" t="s">
        <v>24</v>
      </c>
      <c r="AR55" s="489"/>
      <c r="AS55" s="56"/>
      <c r="AT55" s="24"/>
    </row>
    <row r="56" spans="1:46" ht="21.75" customHeight="1">
      <c r="A56" s="500" t="s">
        <v>99</v>
      </c>
      <c r="B56" s="501" t="s">
        <v>61</v>
      </c>
      <c r="C56" s="73" t="s">
        <v>23</v>
      </c>
      <c r="D56" s="92"/>
      <c r="E56" s="92"/>
      <c r="F56" s="140"/>
      <c r="G56" s="255"/>
      <c r="H56" s="95"/>
      <c r="I56" s="135"/>
      <c r="J56" s="79"/>
      <c r="K56" s="1"/>
      <c r="L56" s="1"/>
      <c r="M56" s="1"/>
      <c r="N56" s="1"/>
      <c r="O56" s="1"/>
      <c r="P56" s="98"/>
      <c r="Q56" s="98"/>
      <c r="R56" s="190"/>
      <c r="S56" s="101"/>
      <c r="T56" s="101"/>
      <c r="U56" s="127"/>
      <c r="V56" s="225"/>
      <c r="W56" s="98"/>
      <c r="X56" s="121"/>
      <c r="Y56" s="119"/>
      <c r="Z56" s="101"/>
      <c r="AA56" s="127"/>
      <c r="AB56" s="240"/>
      <c r="AC56" s="101"/>
      <c r="AD56" s="125"/>
      <c r="AE56" s="119"/>
      <c r="AF56" s="101"/>
      <c r="AG56" s="127"/>
      <c r="AH56" s="240"/>
      <c r="AI56" s="101"/>
      <c r="AJ56" s="125"/>
      <c r="AK56" s="119"/>
      <c r="AL56" s="101"/>
      <c r="AM56" s="127"/>
      <c r="AN56" s="267"/>
      <c r="AO56" s="1"/>
      <c r="AP56" s="82"/>
      <c r="AQ56" s="428" t="s">
        <v>23</v>
      </c>
      <c r="AR56" s="494" t="s">
        <v>100</v>
      </c>
      <c r="AS56" s="495" t="s">
        <v>0</v>
      </c>
      <c r="AT56" s="24"/>
    </row>
    <row r="57" spans="1:46" ht="21.75" customHeight="1">
      <c r="A57" s="502"/>
      <c r="B57" s="503"/>
      <c r="C57" s="74" t="s">
        <v>24</v>
      </c>
      <c r="D57" s="93"/>
      <c r="E57" s="93"/>
      <c r="F57" s="139"/>
      <c r="G57" s="254"/>
      <c r="H57" s="96"/>
      <c r="I57" s="134"/>
      <c r="J57" s="81"/>
      <c r="K57" s="2"/>
      <c r="L57" s="2"/>
      <c r="M57" s="2"/>
      <c r="N57" s="2"/>
      <c r="O57" s="2"/>
      <c r="P57" s="99"/>
      <c r="Q57" s="99"/>
      <c r="R57" s="191"/>
      <c r="S57" s="102"/>
      <c r="T57" s="102"/>
      <c r="U57" s="128"/>
      <c r="V57" s="226"/>
      <c r="W57" s="99"/>
      <c r="X57" s="122"/>
      <c r="Y57" s="120"/>
      <c r="Z57" s="102"/>
      <c r="AA57" s="128"/>
      <c r="AB57" s="239"/>
      <c r="AC57" s="102"/>
      <c r="AD57" s="124"/>
      <c r="AE57" s="120"/>
      <c r="AF57" s="102"/>
      <c r="AG57" s="128"/>
      <c r="AH57" s="239"/>
      <c r="AI57" s="102"/>
      <c r="AJ57" s="124"/>
      <c r="AK57" s="120"/>
      <c r="AL57" s="102"/>
      <c r="AM57" s="128"/>
      <c r="AN57" s="269"/>
      <c r="AO57" s="2"/>
      <c r="AP57" s="83"/>
      <c r="AQ57" s="61" t="s">
        <v>24</v>
      </c>
      <c r="AR57" s="496"/>
      <c r="AS57" s="497"/>
      <c r="AT57" s="24"/>
    </row>
    <row r="58" spans="1:46" ht="21.75" customHeight="1">
      <c r="A58" s="25" t="s">
        <v>0</v>
      </c>
      <c r="C58" s="154" t="s">
        <v>23</v>
      </c>
      <c r="D58" s="94"/>
      <c r="E58" s="94"/>
      <c r="F58" s="249"/>
      <c r="G58" s="257"/>
      <c r="H58" s="97"/>
      <c r="I58" s="138"/>
      <c r="J58" s="5"/>
      <c r="K58" s="3"/>
      <c r="L58" s="3"/>
      <c r="M58" s="3"/>
      <c r="N58" s="3"/>
      <c r="O58" s="3"/>
      <c r="P58" s="100"/>
      <c r="Q58" s="100"/>
      <c r="R58" s="192"/>
      <c r="S58" s="103"/>
      <c r="T58" s="103"/>
      <c r="U58" s="145"/>
      <c r="V58" s="227"/>
      <c r="W58" s="100"/>
      <c r="X58" s="123"/>
      <c r="Y58" s="113"/>
      <c r="Z58" s="103"/>
      <c r="AA58" s="145"/>
      <c r="AB58" s="241"/>
      <c r="AC58" s="103"/>
      <c r="AD58" s="126"/>
      <c r="AE58" s="113"/>
      <c r="AF58" s="103"/>
      <c r="AG58" s="145"/>
      <c r="AH58" s="241"/>
      <c r="AI58" s="103"/>
      <c r="AJ58" s="126"/>
      <c r="AK58" s="113"/>
      <c r="AL58" s="103"/>
      <c r="AM58" s="145"/>
      <c r="AN58" s="155"/>
      <c r="AO58" s="5"/>
      <c r="AP58" s="165"/>
      <c r="AQ58" s="63" t="s">
        <v>23</v>
      </c>
      <c r="AR58" s="64"/>
      <c r="AS58" s="49" t="s">
        <v>0</v>
      </c>
      <c r="AT58" s="24"/>
    </row>
    <row r="59" spans="1:46" ht="21.75" customHeight="1">
      <c r="A59" s="504" t="s">
        <v>62</v>
      </c>
      <c r="B59" s="505"/>
      <c r="C59" s="382" t="s">
        <v>63</v>
      </c>
      <c r="D59" s="434"/>
      <c r="E59" s="434"/>
      <c r="F59" s="435"/>
      <c r="G59" s="436"/>
      <c r="H59" s="437"/>
      <c r="I59" s="438"/>
      <c r="J59" s="399"/>
      <c r="K59" s="409"/>
      <c r="L59" s="400"/>
      <c r="M59" s="400"/>
      <c r="N59" s="409"/>
      <c r="O59" s="400"/>
      <c r="P59" s="411"/>
      <c r="Q59" s="411"/>
      <c r="R59" s="439"/>
      <c r="S59" s="418"/>
      <c r="T59" s="418"/>
      <c r="U59" s="440"/>
      <c r="V59" s="416"/>
      <c r="W59" s="411"/>
      <c r="X59" s="441"/>
      <c r="Y59" s="417"/>
      <c r="Z59" s="418"/>
      <c r="AA59" s="440"/>
      <c r="AB59" s="442"/>
      <c r="AC59" s="418"/>
      <c r="AD59" s="443"/>
      <c r="AE59" s="417"/>
      <c r="AF59" s="418"/>
      <c r="AG59" s="440"/>
      <c r="AH59" s="442"/>
      <c r="AI59" s="418"/>
      <c r="AJ59" s="443"/>
      <c r="AK59" s="417"/>
      <c r="AL59" s="418"/>
      <c r="AM59" s="440"/>
      <c r="AN59" s="407"/>
      <c r="AO59" s="399"/>
      <c r="AP59" s="401"/>
      <c r="AQ59" s="398" t="s">
        <v>63</v>
      </c>
      <c r="AR59" s="498" t="s">
        <v>62</v>
      </c>
      <c r="AS59" s="499"/>
      <c r="AT59" s="24"/>
    </row>
    <row r="60" spans="1:46" ht="21.75" customHeight="1">
      <c r="A60" s="39"/>
      <c r="B60" s="40"/>
      <c r="C60" s="51" t="s">
        <v>24</v>
      </c>
      <c r="D60" s="93"/>
      <c r="E60" s="93"/>
      <c r="F60" s="139"/>
      <c r="G60" s="254"/>
      <c r="H60" s="96"/>
      <c r="I60" s="134"/>
      <c r="J60" s="81"/>
      <c r="K60" s="2"/>
      <c r="L60" s="2"/>
      <c r="M60" s="2"/>
      <c r="N60" s="2"/>
      <c r="O60" s="2"/>
      <c r="P60" s="99"/>
      <c r="Q60" s="99"/>
      <c r="R60" s="191"/>
      <c r="S60" s="102"/>
      <c r="T60" s="102"/>
      <c r="U60" s="128"/>
      <c r="V60" s="226"/>
      <c r="W60" s="99"/>
      <c r="X60" s="122"/>
      <c r="Y60" s="120"/>
      <c r="Z60" s="102"/>
      <c r="AA60" s="128"/>
      <c r="AB60" s="239"/>
      <c r="AC60" s="102"/>
      <c r="AD60" s="124"/>
      <c r="AE60" s="120"/>
      <c r="AF60" s="102"/>
      <c r="AG60" s="128"/>
      <c r="AH60" s="239"/>
      <c r="AI60" s="102"/>
      <c r="AJ60" s="124"/>
      <c r="AK60" s="120"/>
      <c r="AL60" s="102"/>
      <c r="AM60" s="128"/>
      <c r="AN60" s="157"/>
      <c r="AO60" s="81"/>
      <c r="AP60" s="83"/>
      <c r="AQ60" s="61" t="s">
        <v>24</v>
      </c>
      <c r="AR60" s="40"/>
      <c r="AS60" s="56"/>
      <c r="AT60" s="24"/>
    </row>
    <row r="61" spans="1:46" ht="21.75" customHeight="1">
      <c r="A61" s="25" t="s">
        <v>0</v>
      </c>
      <c r="C61" s="62" t="s">
        <v>23</v>
      </c>
      <c r="D61" s="94"/>
      <c r="E61" s="94"/>
      <c r="F61" s="249"/>
      <c r="G61" s="257"/>
      <c r="H61" s="97"/>
      <c r="I61" s="138"/>
      <c r="J61" s="5"/>
      <c r="K61" s="3"/>
      <c r="L61" s="3"/>
      <c r="M61" s="3"/>
      <c r="N61" s="3"/>
      <c r="O61" s="3"/>
      <c r="P61" s="100"/>
      <c r="Q61" s="100"/>
      <c r="R61" s="192"/>
      <c r="S61" s="103"/>
      <c r="T61" s="103"/>
      <c r="U61" s="145"/>
      <c r="V61" s="227"/>
      <c r="W61" s="100"/>
      <c r="X61" s="123"/>
      <c r="Y61" s="113"/>
      <c r="Z61" s="103"/>
      <c r="AA61" s="145"/>
      <c r="AB61" s="241"/>
      <c r="AC61" s="103"/>
      <c r="AD61" s="126"/>
      <c r="AE61" s="113"/>
      <c r="AF61" s="103"/>
      <c r="AG61" s="145"/>
      <c r="AH61" s="241"/>
      <c r="AI61" s="103"/>
      <c r="AJ61" s="126"/>
      <c r="AK61" s="113"/>
      <c r="AL61" s="103"/>
      <c r="AM61" s="145"/>
      <c r="AN61" s="158"/>
      <c r="AO61" s="5"/>
      <c r="AP61" s="165"/>
      <c r="AQ61" s="63" t="s">
        <v>23</v>
      </c>
      <c r="AR61" s="65"/>
      <c r="AS61" s="49" t="s">
        <v>0</v>
      </c>
      <c r="AT61" s="24"/>
    </row>
    <row r="62" spans="1:46" ht="21.75" customHeight="1">
      <c r="A62" s="492" t="s">
        <v>64</v>
      </c>
      <c r="B62" s="493" t="s">
        <v>64</v>
      </c>
      <c r="C62" s="382" t="s">
        <v>63</v>
      </c>
      <c r="D62" s="434"/>
      <c r="E62" s="434"/>
      <c r="F62" s="435"/>
      <c r="G62" s="436"/>
      <c r="H62" s="437"/>
      <c r="I62" s="438"/>
      <c r="J62" s="399"/>
      <c r="K62" s="400"/>
      <c r="L62" s="400"/>
      <c r="M62" s="400"/>
      <c r="N62" s="400"/>
      <c r="O62" s="400"/>
      <c r="P62" s="411"/>
      <c r="Q62" s="411"/>
      <c r="R62" s="439"/>
      <c r="S62" s="418"/>
      <c r="T62" s="418"/>
      <c r="U62" s="440"/>
      <c r="V62" s="416"/>
      <c r="W62" s="411"/>
      <c r="X62" s="441"/>
      <c r="Y62" s="417"/>
      <c r="Z62" s="418"/>
      <c r="AA62" s="440"/>
      <c r="AB62" s="442"/>
      <c r="AC62" s="418"/>
      <c r="AD62" s="443"/>
      <c r="AE62" s="417"/>
      <c r="AF62" s="418"/>
      <c r="AG62" s="440"/>
      <c r="AH62" s="442"/>
      <c r="AI62" s="418"/>
      <c r="AJ62" s="443"/>
      <c r="AK62" s="417"/>
      <c r="AL62" s="418"/>
      <c r="AM62" s="440"/>
      <c r="AN62" s="407"/>
      <c r="AO62" s="399"/>
      <c r="AP62" s="401"/>
      <c r="AQ62" s="408" t="s">
        <v>63</v>
      </c>
      <c r="AR62" s="490" t="s">
        <v>64</v>
      </c>
      <c r="AS62" s="491"/>
      <c r="AT62" s="24"/>
    </row>
    <row r="63" spans="1:46" ht="21.75" customHeight="1">
      <c r="A63" s="39"/>
      <c r="B63" s="40"/>
      <c r="C63" s="51" t="s">
        <v>24</v>
      </c>
      <c r="D63" s="93"/>
      <c r="E63" s="93"/>
      <c r="F63" s="139"/>
      <c r="G63" s="254"/>
      <c r="H63" s="96"/>
      <c r="I63" s="134"/>
      <c r="J63" s="81"/>
      <c r="K63" s="2"/>
      <c r="L63" s="2"/>
      <c r="M63" s="2"/>
      <c r="N63" s="2"/>
      <c r="O63" s="2"/>
      <c r="P63" s="99"/>
      <c r="Q63" s="99"/>
      <c r="R63" s="191"/>
      <c r="S63" s="102"/>
      <c r="T63" s="102"/>
      <c r="U63" s="128"/>
      <c r="V63" s="226"/>
      <c r="W63" s="99"/>
      <c r="X63" s="122"/>
      <c r="Y63" s="120"/>
      <c r="Z63" s="102"/>
      <c r="AA63" s="128"/>
      <c r="AB63" s="239"/>
      <c r="AC63" s="102"/>
      <c r="AD63" s="124"/>
      <c r="AE63" s="120"/>
      <c r="AF63" s="102"/>
      <c r="AG63" s="128"/>
      <c r="AH63" s="239"/>
      <c r="AI63" s="102"/>
      <c r="AJ63" s="124"/>
      <c r="AK63" s="120"/>
      <c r="AL63" s="102"/>
      <c r="AM63" s="128"/>
      <c r="AN63" s="159"/>
      <c r="AO63" s="81"/>
      <c r="AP63" s="83"/>
      <c r="AQ63" s="61" t="s">
        <v>24</v>
      </c>
      <c r="AR63" s="44"/>
      <c r="AS63" s="56"/>
      <c r="AT63" s="24"/>
    </row>
    <row r="64" spans="1:46" ht="21.75" customHeight="1">
      <c r="A64" s="50" t="s">
        <v>65</v>
      </c>
      <c r="B64" s="488" t="s">
        <v>66</v>
      </c>
      <c r="C64" s="53" t="s">
        <v>23</v>
      </c>
      <c r="D64" s="92"/>
      <c r="E64" s="92"/>
      <c r="F64" s="140"/>
      <c r="G64" s="255"/>
      <c r="H64" s="95"/>
      <c r="I64" s="135"/>
      <c r="J64" s="79"/>
      <c r="K64" s="1"/>
      <c r="L64" s="1"/>
      <c r="M64" s="1"/>
      <c r="N64" s="1"/>
      <c r="O64" s="1"/>
      <c r="P64" s="98"/>
      <c r="Q64" s="98"/>
      <c r="R64" s="190"/>
      <c r="S64" s="101"/>
      <c r="T64" s="101"/>
      <c r="U64" s="127"/>
      <c r="V64" s="225"/>
      <c r="W64" s="98"/>
      <c r="X64" s="121"/>
      <c r="Y64" s="119"/>
      <c r="Z64" s="101"/>
      <c r="AA64" s="127"/>
      <c r="AB64" s="240"/>
      <c r="AC64" s="101"/>
      <c r="AD64" s="125"/>
      <c r="AE64" s="119"/>
      <c r="AF64" s="101"/>
      <c r="AG64" s="127"/>
      <c r="AH64" s="240"/>
      <c r="AI64" s="101"/>
      <c r="AJ64" s="125"/>
      <c r="AK64" s="119"/>
      <c r="AL64" s="101"/>
      <c r="AM64" s="127"/>
      <c r="AN64" s="160"/>
      <c r="AO64" s="132"/>
      <c r="AP64" s="82"/>
      <c r="AQ64" s="48" t="s">
        <v>23</v>
      </c>
      <c r="AR64" s="488" t="s">
        <v>66</v>
      </c>
      <c r="AS64" s="66" t="s">
        <v>65</v>
      </c>
      <c r="AT64" s="24"/>
    </row>
    <row r="65" spans="1:46" ht="21.75" customHeight="1">
      <c r="A65" s="50"/>
      <c r="B65" s="489"/>
      <c r="C65" s="74" t="s">
        <v>24</v>
      </c>
      <c r="D65" s="93"/>
      <c r="E65" s="93"/>
      <c r="F65" s="139"/>
      <c r="G65" s="254"/>
      <c r="H65" s="96"/>
      <c r="I65" s="134"/>
      <c r="J65" s="136"/>
      <c r="K65" s="104"/>
      <c r="L65" s="189"/>
      <c r="M65" s="2"/>
      <c r="N65" s="2"/>
      <c r="O65" s="2"/>
      <c r="P65" s="220"/>
      <c r="Q65" s="99"/>
      <c r="R65" s="191"/>
      <c r="S65" s="102"/>
      <c r="T65" s="102"/>
      <c r="U65" s="128"/>
      <c r="V65" s="226"/>
      <c r="W65" s="99"/>
      <c r="X65" s="122"/>
      <c r="Y65" s="120"/>
      <c r="Z65" s="102"/>
      <c r="AA65" s="128"/>
      <c r="AB65" s="239"/>
      <c r="AC65" s="102"/>
      <c r="AD65" s="124"/>
      <c r="AE65" s="120"/>
      <c r="AF65" s="102"/>
      <c r="AG65" s="128"/>
      <c r="AH65" s="239"/>
      <c r="AI65" s="102"/>
      <c r="AJ65" s="124"/>
      <c r="AK65" s="120"/>
      <c r="AL65" s="102"/>
      <c r="AM65" s="128"/>
      <c r="AN65" s="157"/>
      <c r="AO65" s="81"/>
      <c r="AP65" s="83"/>
      <c r="AQ65" s="422" t="s">
        <v>24</v>
      </c>
      <c r="AR65" s="489"/>
      <c r="AS65" s="49"/>
      <c r="AT65" s="24"/>
    </row>
    <row r="66" spans="1:46" ht="21.75" customHeight="1">
      <c r="A66" s="50" t="s">
        <v>67</v>
      </c>
      <c r="B66" s="488" t="s">
        <v>68</v>
      </c>
      <c r="C66" s="73" t="s">
        <v>23</v>
      </c>
      <c r="D66" s="92"/>
      <c r="E66" s="92"/>
      <c r="F66" s="140"/>
      <c r="G66" s="255"/>
      <c r="H66" s="95"/>
      <c r="I66" s="135"/>
      <c r="J66" s="137"/>
      <c r="K66" s="108"/>
      <c r="L66" s="188"/>
      <c r="M66" s="1"/>
      <c r="N66" s="1"/>
      <c r="O66" s="1"/>
      <c r="P66" s="262"/>
      <c r="Q66" s="110"/>
      <c r="R66" s="190"/>
      <c r="S66" s="101"/>
      <c r="T66" s="101"/>
      <c r="U66" s="127"/>
      <c r="V66" s="225"/>
      <c r="W66" s="98"/>
      <c r="X66" s="121"/>
      <c r="Y66" s="119"/>
      <c r="Z66" s="101"/>
      <c r="AA66" s="127"/>
      <c r="AB66" s="240"/>
      <c r="AC66" s="101"/>
      <c r="AD66" s="125"/>
      <c r="AE66" s="119"/>
      <c r="AF66" s="101"/>
      <c r="AG66" s="127"/>
      <c r="AH66" s="240"/>
      <c r="AI66" s="101"/>
      <c r="AJ66" s="125"/>
      <c r="AK66" s="119"/>
      <c r="AL66" s="101"/>
      <c r="AM66" s="127"/>
      <c r="AN66" s="156"/>
      <c r="AO66" s="79"/>
      <c r="AP66" s="82"/>
      <c r="AQ66" s="423" t="s">
        <v>23</v>
      </c>
      <c r="AR66" s="488" t="s">
        <v>68</v>
      </c>
      <c r="AS66" s="49" t="s">
        <v>67</v>
      </c>
      <c r="AT66" s="24"/>
    </row>
    <row r="67" spans="1:46" ht="21.75" customHeight="1">
      <c r="A67" s="54" t="s">
        <v>49</v>
      </c>
      <c r="B67" s="489"/>
      <c r="C67" s="74" t="s">
        <v>24</v>
      </c>
      <c r="D67" s="93"/>
      <c r="E67" s="93"/>
      <c r="F67" s="139"/>
      <c r="G67" s="258"/>
      <c r="H67" s="259"/>
      <c r="I67" s="260"/>
      <c r="J67" s="136"/>
      <c r="K67" s="104"/>
      <c r="L67" s="189"/>
      <c r="M67" s="104"/>
      <c r="N67" s="104"/>
      <c r="O67" s="189"/>
      <c r="P67" s="166"/>
      <c r="Q67" s="109"/>
      <c r="R67" s="191"/>
      <c r="S67" s="102"/>
      <c r="T67" s="102"/>
      <c r="U67" s="128"/>
      <c r="V67" s="228"/>
      <c r="W67" s="229"/>
      <c r="X67" s="248"/>
      <c r="Y67" s="120"/>
      <c r="Z67" s="102"/>
      <c r="AA67" s="128"/>
      <c r="AB67" s="242"/>
      <c r="AC67" s="243"/>
      <c r="AD67" s="244"/>
      <c r="AE67" s="120"/>
      <c r="AF67" s="102"/>
      <c r="AG67" s="128"/>
      <c r="AH67" s="242"/>
      <c r="AI67" s="243"/>
      <c r="AJ67" s="244"/>
      <c r="AK67" s="120"/>
      <c r="AL67" s="102"/>
      <c r="AM67" s="128"/>
      <c r="AN67" s="216"/>
      <c r="AO67" s="270"/>
      <c r="AP67" s="271"/>
      <c r="AQ67" s="55" t="s">
        <v>24</v>
      </c>
      <c r="AR67" s="489"/>
      <c r="AS67" s="56" t="s">
        <v>49</v>
      </c>
      <c r="AT67" s="24"/>
    </row>
    <row r="68" spans="1:46" s="90" customFormat="1" ht="21.75" customHeight="1">
      <c r="A68" s="507" t="s">
        <v>101</v>
      </c>
      <c r="B68" s="508"/>
      <c r="C68" s="87" t="s">
        <v>23</v>
      </c>
      <c r="D68" s="9"/>
      <c r="E68" s="9"/>
      <c r="F68" s="9"/>
      <c r="G68" s="275"/>
      <c r="H68" s="132"/>
      <c r="I68" s="173"/>
      <c r="J68" s="170"/>
      <c r="K68" s="171"/>
      <c r="L68" s="172"/>
      <c r="M68" s="132"/>
      <c r="N68" s="9"/>
      <c r="O68" s="173"/>
      <c r="P68" s="132"/>
      <c r="Q68" s="9"/>
      <c r="R68" s="88"/>
      <c r="S68" s="9"/>
      <c r="T68" s="9"/>
      <c r="U68" s="173"/>
      <c r="V68" s="132"/>
      <c r="W68" s="9"/>
      <c r="X68" s="173"/>
      <c r="Y68" s="132"/>
      <c r="Z68" s="9"/>
      <c r="AA68" s="9"/>
      <c r="AB68" s="160"/>
      <c r="AC68" s="132"/>
      <c r="AD68" s="173"/>
      <c r="AE68" s="132"/>
      <c r="AF68" s="9"/>
      <c r="AG68" s="173"/>
      <c r="AH68" s="132"/>
      <c r="AI68" s="9"/>
      <c r="AJ68" s="173"/>
      <c r="AK68" s="132"/>
      <c r="AL68" s="9"/>
      <c r="AM68" s="9"/>
      <c r="AN68" s="275"/>
      <c r="AO68" s="132"/>
      <c r="AP68" s="9"/>
      <c r="AQ68" s="431" t="s">
        <v>23</v>
      </c>
      <c r="AR68" s="514" t="s">
        <v>76</v>
      </c>
      <c r="AS68" s="515"/>
      <c r="AT68" s="89"/>
    </row>
    <row r="69" spans="1:46" s="90" customFormat="1" ht="21.75" customHeight="1">
      <c r="A69" s="509"/>
      <c r="B69" s="510"/>
      <c r="C69" s="276" t="s">
        <v>24</v>
      </c>
      <c r="D69" s="8"/>
      <c r="E69" s="8"/>
      <c r="F69" s="175"/>
      <c r="G69" s="131"/>
      <c r="H69" s="8"/>
      <c r="I69" s="175"/>
      <c r="J69" s="176"/>
      <c r="K69" s="177"/>
      <c r="L69" s="177"/>
      <c r="M69" s="8"/>
      <c r="N69" s="8"/>
      <c r="O69" s="8"/>
      <c r="P69" s="8"/>
      <c r="Q69" s="8"/>
      <c r="R69" s="178"/>
      <c r="S69" s="8"/>
      <c r="T69" s="8"/>
      <c r="U69" s="178"/>
      <c r="V69" s="8"/>
      <c r="W69" s="8"/>
      <c r="X69" s="178"/>
      <c r="Y69" s="8"/>
      <c r="Z69" s="8"/>
      <c r="AA69" s="8"/>
      <c r="AB69" s="168"/>
      <c r="AC69" s="131"/>
      <c r="AD69" s="8"/>
      <c r="AE69" s="8"/>
      <c r="AF69" s="8"/>
      <c r="AG69" s="175"/>
      <c r="AH69" s="8"/>
      <c r="AI69" s="8"/>
      <c r="AJ69" s="175"/>
      <c r="AK69" s="8"/>
      <c r="AL69" s="8"/>
      <c r="AM69" s="175"/>
      <c r="AN69" s="131"/>
      <c r="AO69" s="8"/>
      <c r="AP69" s="8"/>
      <c r="AQ69" s="179" t="s">
        <v>24</v>
      </c>
      <c r="AR69" s="516"/>
      <c r="AS69" s="517"/>
      <c r="AT69" s="89"/>
    </row>
    <row r="70" spans="1:46" s="90" customFormat="1" ht="21.75" customHeight="1" thickBot="1">
      <c r="A70" s="521" t="s">
        <v>94</v>
      </c>
      <c r="B70" s="522" t="s">
        <v>69</v>
      </c>
      <c r="C70" s="277"/>
      <c r="D70" s="11"/>
      <c r="E70" s="11"/>
      <c r="F70" s="180"/>
      <c r="G70" s="181"/>
      <c r="H70" s="11"/>
      <c r="I70" s="180"/>
      <c r="J70" s="181"/>
      <c r="K70" s="11"/>
      <c r="L70" s="11"/>
      <c r="M70" s="11"/>
      <c r="N70" s="11"/>
      <c r="O70" s="11"/>
      <c r="P70" s="11"/>
      <c r="Q70" s="11"/>
      <c r="R70" s="12"/>
      <c r="S70" s="11"/>
      <c r="T70" s="11"/>
      <c r="U70" s="12"/>
      <c r="V70" s="11"/>
      <c r="W70" s="11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518" t="s">
        <v>94</v>
      </c>
      <c r="AR70" s="519" t="s">
        <v>69</v>
      </c>
      <c r="AS70" s="520"/>
      <c r="AT70" s="89"/>
    </row>
    <row r="71" spans="1:46" s="90" customFormat="1" ht="21.75" customHeight="1" thickBot="1">
      <c r="A71" s="523" t="s">
        <v>96</v>
      </c>
      <c r="B71" s="524" t="s">
        <v>70</v>
      </c>
      <c r="C71" s="277"/>
      <c r="D71" s="11"/>
      <c r="E71" s="11"/>
      <c r="F71" s="180"/>
      <c r="G71" s="181"/>
      <c r="H71" s="11"/>
      <c r="I71" s="11"/>
      <c r="J71" s="11"/>
      <c r="K71" s="11"/>
      <c r="L71" s="11"/>
      <c r="M71" s="11"/>
      <c r="N71" s="11"/>
      <c r="O71" s="11"/>
      <c r="P71" s="16"/>
      <c r="Q71" s="16"/>
      <c r="R71" s="182"/>
      <c r="S71" s="16"/>
      <c r="T71" s="16"/>
      <c r="U71" s="12"/>
      <c r="V71" s="11"/>
      <c r="W71" s="11"/>
      <c r="X71" s="12"/>
      <c r="Y71" s="11"/>
      <c r="Z71" s="11"/>
      <c r="AA71" s="11"/>
      <c r="AB71" s="11"/>
      <c r="AC71" s="11"/>
      <c r="AD71" s="11"/>
      <c r="AE71" s="11"/>
      <c r="AF71" s="11"/>
      <c r="AG71" s="11"/>
      <c r="AH71" s="182"/>
      <c r="AI71" s="182"/>
      <c r="AJ71" s="182"/>
      <c r="AK71" s="11"/>
      <c r="AL71" s="11"/>
      <c r="AM71" s="11"/>
      <c r="AN71" s="11"/>
      <c r="AO71" s="11"/>
      <c r="AP71" s="11"/>
      <c r="AQ71" s="511" t="s">
        <v>96</v>
      </c>
      <c r="AR71" s="512" t="s">
        <v>70</v>
      </c>
      <c r="AS71" s="513" t="s">
        <v>0</v>
      </c>
      <c r="AT71" s="89"/>
    </row>
    <row r="72" spans="15:44" ht="21.75" customHeight="1">
      <c r="O72" s="118"/>
      <c r="P72" s="117"/>
      <c r="Q72" s="117"/>
      <c r="R72" s="112"/>
      <c r="S72" s="116"/>
      <c r="T72" s="116"/>
      <c r="U72" s="115"/>
      <c r="V72" s="17"/>
      <c r="W72" s="17"/>
      <c r="X72" s="67" t="s">
        <v>87</v>
      </c>
      <c r="AH72" s="151"/>
      <c r="AI72" s="151"/>
      <c r="AJ72" s="152"/>
      <c r="AN72" s="68"/>
      <c r="AR72" s="67" t="s">
        <v>87</v>
      </c>
    </row>
    <row r="73" spans="13:36" ht="21.75" customHeight="1">
      <c r="M73" s="5"/>
      <c r="O73" s="5"/>
      <c r="P73" s="112"/>
      <c r="Q73" s="112"/>
      <c r="R73" s="112"/>
      <c r="S73" s="114"/>
      <c r="T73" s="114"/>
      <c r="U73" s="114"/>
      <c r="V73" s="32"/>
      <c r="AG73" s="5"/>
      <c r="AH73" s="151"/>
      <c r="AI73" s="151"/>
      <c r="AJ73" s="152"/>
    </row>
    <row r="74" spans="13:38" ht="21.75" customHeight="1">
      <c r="M74" s="5"/>
      <c r="O74" s="5"/>
      <c r="P74" s="112"/>
      <c r="Q74" s="112"/>
      <c r="R74" s="112"/>
      <c r="S74" s="5"/>
      <c r="T74" s="5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112"/>
      <c r="Q75" s="112"/>
      <c r="R75" s="112"/>
      <c r="S75" s="5"/>
      <c r="AG75" s="5"/>
      <c r="AH75" s="5"/>
      <c r="AI75" s="5"/>
      <c r="AJ75" s="5"/>
      <c r="AK75" s="5"/>
      <c r="AL75" s="5"/>
    </row>
    <row r="76" spans="13:36" ht="18.75">
      <c r="M76" s="5"/>
      <c r="P76" s="112"/>
      <c r="Q76" s="112"/>
      <c r="R76" s="112"/>
      <c r="S76" s="5"/>
      <c r="AG76" s="5"/>
      <c r="AH76" s="5"/>
      <c r="AJ76" s="5"/>
    </row>
    <row r="77" spans="13:36" ht="18.75">
      <c r="M77" s="5"/>
      <c r="P77" s="112"/>
      <c r="Q77" s="112"/>
      <c r="R77" s="112"/>
      <c r="S77" s="5"/>
      <c r="AG77" s="5"/>
      <c r="AH77" s="5"/>
      <c r="AJ77" s="5"/>
    </row>
    <row r="78" spans="13:36" ht="18.75">
      <c r="M78" s="5"/>
      <c r="P78" s="112"/>
      <c r="Q78" s="112"/>
      <c r="R78" s="112"/>
      <c r="S78" s="5"/>
      <c r="AH78" s="5"/>
      <c r="AJ78" s="5"/>
    </row>
    <row r="79" spans="13:19" ht="18.75">
      <c r="M79" s="5"/>
      <c r="P79" s="112"/>
      <c r="Q79" s="112"/>
      <c r="R79" s="112"/>
      <c r="S79" s="5"/>
    </row>
    <row r="80" spans="13:19" ht="18.75">
      <c r="M80" s="5"/>
      <c r="P80" s="112"/>
      <c r="Q80" s="112"/>
      <c r="R80" s="112"/>
      <c r="S80" s="5"/>
    </row>
    <row r="81" spans="13:19" ht="18.75">
      <c r="M81" s="5"/>
      <c r="P81" s="112"/>
      <c r="Q81" s="112"/>
      <c r="R81" s="112"/>
      <c r="S81" s="5"/>
    </row>
    <row r="82" spans="13:19" ht="18.75">
      <c r="M82" s="5"/>
      <c r="P82" s="112"/>
      <c r="Q82" s="112"/>
      <c r="R82" s="112"/>
      <c r="S82" s="5"/>
    </row>
    <row r="83" spans="13:19" ht="18.75">
      <c r="M83" s="5"/>
      <c r="P83" s="112"/>
      <c r="Q83" s="112"/>
      <c r="R83" s="112"/>
      <c r="S83" s="5"/>
    </row>
    <row r="84" spans="13:19" ht="18.75">
      <c r="M84" s="5"/>
      <c r="P84" s="112"/>
      <c r="Q84" s="112"/>
      <c r="R84" s="112"/>
      <c r="S84" s="5"/>
    </row>
    <row r="85" spans="13:19" ht="18.75">
      <c r="M85" s="5"/>
      <c r="P85" s="112"/>
      <c r="Q85" s="112"/>
      <c r="R85" s="112"/>
      <c r="S85" s="5"/>
    </row>
    <row r="86" spans="3:19" ht="18.75">
      <c r="C86" s="24"/>
      <c r="D86" s="5"/>
      <c r="M86" s="5"/>
      <c r="P86" s="112"/>
      <c r="Q86" s="112"/>
      <c r="R86" s="112"/>
      <c r="S86" s="5"/>
    </row>
    <row r="87" spans="3:19" ht="18.75">
      <c r="C87" s="24"/>
      <c r="D87" s="5"/>
      <c r="M87" s="5"/>
      <c r="P87" s="112"/>
      <c r="Q87" s="112"/>
      <c r="R87" s="112"/>
      <c r="S87" s="5"/>
    </row>
    <row r="88" spans="3:19" ht="18.75">
      <c r="C88" s="24"/>
      <c r="D88" s="5"/>
      <c r="M88" s="5"/>
      <c r="P88" s="112"/>
      <c r="Q88" s="112"/>
      <c r="R88" s="112"/>
      <c r="S88" s="5"/>
    </row>
    <row r="89" spans="3:19" ht="18.75">
      <c r="C89" s="24"/>
      <c r="D89" s="5"/>
      <c r="M89" s="5"/>
      <c r="P89" s="112"/>
      <c r="Q89" s="112"/>
      <c r="R89" s="112"/>
      <c r="S89" s="5"/>
    </row>
    <row r="90" spans="3:19" ht="18.75">
      <c r="C90" s="24"/>
      <c r="D90" s="5"/>
      <c r="M90" s="5"/>
      <c r="P90" s="112"/>
      <c r="Q90" s="112"/>
      <c r="R90" s="112"/>
      <c r="S90" s="5"/>
    </row>
    <row r="91" spans="3:19" ht="18.75">
      <c r="C91" s="24"/>
      <c r="D91" s="5"/>
      <c r="M91" s="5"/>
      <c r="P91" s="112"/>
      <c r="Q91" s="112"/>
      <c r="R91" s="112"/>
      <c r="S91" s="5"/>
    </row>
    <row r="92" spans="3:19" ht="18.75">
      <c r="C92" s="24"/>
      <c r="D92" s="5"/>
      <c r="M92" s="5"/>
      <c r="P92" s="112"/>
      <c r="Q92" s="112"/>
      <c r="R92" s="112"/>
      <c r="S92" s="5"/>
    </row>
    <row r="93" spans="3:19" ht="18.75">
      <c r="C93" s="24"/>
      <c r="D93" s="5"/>
      <c r="M93" s="5"/>
      <c r="P93" s="112"/>
      <c r="Q93" s="112"/>
      <c r="R93" s="112"/>
      <c r="S93" s="5"/>
    </row>
    <row r="94" spans="3:18" ht="18.75">
      <c r="C94" s="24"/>
      <c r="D94" s="5"/>
      <c r="M94" s="5"/>
      <c r="P94" s="112"/>
      <c r="Q94" s="112"/>
      <c r="R94" s="112"/>
    </row>
    <row r="95" spans="3:18" ht="18.75">
      <c r="C95" s="24"/>
      <c r="D95" s="5"/>
      <c r="M95" s="5"/>
      <c r="P95" s="5"/>
      <c r="Q95" s="5"/>
      <c r="R95" s="5"/>
    </row>
    <row r="96" spans="3:16" ht="18.75">
      <c r="C96" s="24"/>
      <c r="D96" s="5"/>
      <c r="M96" s="5"/>
      <c r="P96" s="5"/>
    </row>
    <row r="97" spans="3:13" ht="18.75">
      <c r="C97" s="24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B18:B19"/>
    <mergeCell ref="B20:B21"/>
    <mergeCell ref="B14:B15"/>
    <mergeCell ref="B16:B17"/>
    <mergeCell ref="B6:B7"/>
    <mergeCell ref="B8:B9"/>
    <mergeCell ref="B10:B11"/>
    <mergeCell ref="B12:B13"/>
    <mergeCell ref="A59:B59"/>
    <mergeCell ref="A62:B62"/>
    <mergeCell ref="B46:B47"/>
    <mergeCell ref="B48:B49"/>
    <mergeCell ref="B50:B51"/>
    <mergeCell ref="B52:B53"/>
    <mergeCell ref="B54:B55"/>
    <mergeCell ref="A56:B57"/>
    <mergeCell ref="B22:B23"/>
    <mergeCell ref="B24:B25"/>
    <mergeCell ref="B26:B27"/>
    <mergeCell ref="B28:B29"/>
    <mergeCell ref="AR28:AR29"/>
    <mergeCell ref="AR30:AR31"/>
    <mergeCell ref="AR24:AR25"/>
    <mergeCell ref="AR26:AR27"/>
    <mergeCell ref="B42:B43"/>
    <mergeCell ref="B44:B45"/>
    <mergeCell ref="B30:B31"/>
    <mergeCell ref="B32:B33"/>
    <mergeCell ref="B38:B39"/>
    <mergeCell ref="B40:B41"/>
    <mergeCell ref="B34:B35"/>
    <mergeCell ref="B36:B37"/>
    <mergeCell ref="A71:B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AR54:AR55"/>
    <mergeCell ref="AR32:AR33"/>
    <mergeCell ref="AR34:AR35"/>
    <mergeCell ref="AR36:AR37"/>
    <mergeCell ref="AR38:AR39"/>
    <mergeCell ref="AR40:AR41"/>
    <mergeCell ref="AR42:AR43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A1:X1"/>
    <mergeCell ref="A68:B69"/>
    <mergeCell ref="A70:B70"/>
    <mergeCell ref="AR56:AS57"/>
    <mergeCell ref="AR59:AS59"/>
    <mergeCell ref="B64:B65"/>
    <mergeCell ref="B66:B67"/>
    <mergeCell ref="AR44:AR45"/>
    <mergeCell ref="AR46:AR47"/>
    <mergeCell ref="AR48:AR4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1"/>
  <sheetViews>
    <sheetView zoomScale="55" zoomScaleNormal="55" zoomScalePageLayoutView="0" workbookViewId="0" topLeftCell="A1">
      <pane xSplit="3" ySplit="5" topLeftCell="D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17" customWidth="1"/>
    <col min="6" max="6" width="19.625" style="17" customWidth="1"/>
    <col min="7" max="8" width="15.125" style="17" customWidth="1"/>
    <col min="9" max="9" width="19.625" style="17" customWidth="1"/>
    <col min="10" max="11" width="15.125" style="17" customWidth="1"/>
    <col min="12" max="12" width="19.625" style="17" customWidth="1"/>
    <col min="13" max="14" width="15.125" style="17" customWidth="1"/>
    <col min="15" max="15" width="19.625" style="17" customWidth="1"/>
    <col min="16" max="17" width="15.125" style="17" customWidth="1"/>
    <col min="18" max="18" width="19.625" style="17" customWidth="1"/>
    <col min="19" max="20" width="15.125" style="19" customWidth="1"/>
    <col min="21" max="21" width="19.625" style="19" customWidth="1"/>
    <col min="22" max="23" width="15.125" style="19" customWidth="1"/>
    <col min="24" max="24" width="19.625" style="19" customWidth="1"/>
    <col min="25" max="26" width="15.125" style="17" customWidth="1"/>
    <col min="27" max="27" width="19.625" style="17" customWidth="1"/>
    <col min="28" max="29" width="15.125" style="17" customWidth="1"/>
    <col min="30" max="30" width="19.625" style="17" customWidth="1"/>
    <col min="31" max="32" width="15.125" style="17" customWidth="1"/>
    <col min="33" max="33" width="19.625" style="17" customWidth="1"/>
    <col min="34" max="35" width="15.125" style="17" customWidth="1"/>
    <col min="36" max="36" width="19.625" style="17" customWidth="1"/>
    <col min="37" max="38" width="15.125" style="17" customWidth="1"/>
    <col min="39" max="39" width="19.625" style="17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46" width="10.625" style="18" customWidth="1"/>
    <col min="47" max="16384" width="9.00390625" style="77" customWidth="1"/>
  </cols>
  <sheetData>
    <row r="1" spans="1:24" ht="32.25">
      <c r="A1" s="506" t="s">
        <v>88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45" ht="21.75" customHeight="1" thickBot="1">
      <c r="A2" s="24" t="s">
        <v>86</v>
      </c>
      <c r="B2" s="24"/>
      <c r="C2" s="2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 t="s">
        <v>86</v>
      </c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3"/>
      <c r="AR2" s="24"/>
      <c r="AS2" s="24"/>
    </row>
    <row r="3" spans="1:46" ht="21.75" customHeight="1">
      <c r="A3" s="316"/>
      <c r="B3" s="30"/>
      <c r="C3" s="31"/>
      <c r="D3" s="27" t="s">
        <v>2</v>
      </c>
      <c r="E3" s="27"/>
      <c r="F3" s="69"/>
      <c r="G3" s="311" t="s">
        <v>3</v>
      </c>
      <c r="H3" s="27"/>
      <c r="I3" s="27"/>
      <c r="J3" s="311" t="s">
        <v>4</v>
      </c>
      <c r="K3" s="27"/>
      <c r="L3" s="27"/>
      <c r="M3" s="311" t="s">
        <v>5</v>
      </c>
      <c r="N3" s="27"/>
      <c r="O3" s="27"/>
      <c r="P3" s="311" t="s">
        <v>6</v>
      </c>
      <c r="Q3" s="27"/>
      <c r="R3" s="27"/>
      <c r="S3" s="311" t="s">
        <v>85</v>
      </c>
      <c r="T3" s="27"/>
      <c r="U3" s="27"/>
      <c r="V3" s="311" t="s">
        <v>82</v>
      </c>
      <c r="W3" s="27"/>
      <c r="X3" s="27"/>
      <c r="Y3" s="311" t="s">
        <v>9</v>
      </c>
      <c r="Z3" s="27"/>
      <c r="AA3" s="27"/>
      <c r="AB3" s="311" t="s">
        <v>10</v>
      </c>
      <c r="AC3" s="27"/>
      <c r="AD3" s="27"/>
      <c r="AE3" s="311" t="s">
        <v>11</v>
      </c>
      <c r="AF3" s="27"/>
      <c r="AG3" s="27"/>
      <c r="AH3" s="311" t="s">
        <v>12</v>
      </c>
      <c r="AI3" s="27"/>
      <c r="AJ3" s="27"/>
      <c r="AK3" s="311" t="s">
        <v>13</v>
      </c>
      <c r="AL3" s="27"/>
      <c r="AM3" s="27"/>
      <c r="AN3" s="311" t="s">
        <v>14</v>
      </c>
      <c r="AO3" s="27"/>
      <c r="AP3" s="27"/>
      <c r="AQ3" s="29"/>
      <c r="AR3" s="30"/>
      <c r="AS3" s="31"/>
      <c r="AT3" s="24"/>
    </row>
    <row r="4" spans="1:46" ht="21.75" customHeight="1">
      <c r="A4" s="146"/>
      <c r="B4" s="24"/>
      <c r="C4" s="38"/>
      <c r="D4" s="141" t="s">
        <v>15</v>
      </c>
      <c r="E4" s="33" t="s">
        <v>16</v>
      </c>
      <c r="F4" s="33" t="s">
        <v>17</v>
      </c>
      <c r="G4" s="312" t="s">
        <v>15</v>
      </c>
      <c r="H4" s="33" t="s">
        <v>16</v>
      </c>
      <c r="I4" s="33" t="s">
        <v>17</v>
      </c>
      <c r="J4" s="312" t="s">
        <v>15</v>
      </c>
      <c r="K4" s="33" t="s">
        <v>16</v>
      </c>
      <c r="L4" s="33" t="s">
        <v>17</v>
      </c>
      <c r="M4" s="312" t="s">
        <v>15</v>
      </c>
      <c r="N4" s="33" t="s">
        <v>16</v>
      </c>
      <c r="O4" s="33" t="s">
        <v>17</v>
      </c>
      <c r="P4" s="312" t="s">
        <v>15</v>
      </c>
      <c r="Q4" s="33" t="s">
        <v>16</v>
      </c>
      <c r="R4" s="33" t="s">
        <v>17</v>
      </c>
      <c r="S4" s="312" t="s">
        <v>15</v>
      </c>
      <c r="T4" s="33" t="s">
        <v>16</v>
      </c>
      <c r="U4" s="33" t="s">
        <v>17</v>
      </c>
      <c r="V4" s="312" t="s">
        <v>15</v>
      </c>
      <c r="W4" s="33" t="s">
        <v>16</v>
      </c>
      <c r="X4" s="33" t="s">
        <v>17</v>
      </c>
      <c r="Y4" s="312" t="s">
        <v>15</v>
      </c>
      <c r="Z4" s="33" t="s">
        <v>16</v>
      </c>
      <c r="AA4" s="33" t="s">
        <v>17</v>
      </c>
      <c r="AB4" s="312" t="s">
        <v>15</v>
      </c>
      <c r="AC4" s="33" t="s">
        <v>16</v>
      </c>
      <c r="AD4" s="33" t="s">
        <v>17</v>
      </c>
      <c r="AE4" s="312" t="s">
        <v>15</v>
      </c>
      <c r="AF4" s="33" t="s">
        <v>16</v>
      </c>
      <c r="AG4" s="33" t="s">
        <v>17</v>
      </c>
      <c r="AH4" s="312" t="s">
        <v>15</v>
      </c>
      <c r="AI4" s="33" t="s">
        <v>16</v>
      </c>
      <c r="AJ4" s="33" t="s">
        <v>17</v>
      </c>
      <c r="AK4" s="312" t="s">
        <v>15</v>
      </c>
      <c r="AL4" s="33" t="s">
        <v>16</v>
      </c>
      <c r="AM4" s="33" t="s">
        <v>17</v>
      </c>
      <c r="AN4" s="312" t="s">
        <v>15</v>
      </c>
      <c r="AO4" s="33" t="s">
        <v>16</v>
      </c>
      <c r="AP4" s="33" t="s">
        <v>17</v>
      </c>
      <c r="AQ4" s="37"/>
      <c r="AR4" s="24"/>
      <c r="AS4" s="38"/>
      <c r="AT4" s="24"/>
    </row>
    <row r="5" spans="1:48" ht="21.75" customHeight="1">
      <c r="A5" s="317"/>
      <c r="B5" s="40"/>
      <c r="C5" s="45"/>
      <c r="D5" s="164" t="s">
        <v>18</v>
      </c>
      <c r="E5" s="41" t="s">
        <v>19</v>
      </c>
      <c r="F5" s="41" t="s">
        <v>20</v>
      </c>
      <c r="G5" s="313" t="s">
        <v>18</v>
      </c>
      <c r="H5" s="41" t="s">
        <v>19</v>
      </c>
      <c r="I5" s="41" t="s">
        <v>20</v>
      </c>
      <c r="J5" s="313" t="s">
        <v>18</v>
      </c>
      <c r="K5" s="41" t="s">
        <v>19</v>
      </c>
      <c r="L5" s="41" t="s">
        <v>20</v>
      </c>
      <c r="M5" s="313" t="s">
        <v>18</v>
      </c>
      <c r="N5" s="41" t="s">
        <v>19</v>
      </c>
      <c r="O5" s="41" t="s">
        <v>20</v>
      </c>
      <c r="P5" s="313" t="s">
        <v>18</v>
      </c>
      <c r="Q5" s="41" t="s">
        <v>19</v>
      </c>
      <c r="R5" s="41" t="s">
        <v>20</v>
      </c>
      <c r="S5" s="313" t="s">
        <v>18</v>
      </c>
      <c r="T5" s="41" t="s">
        <v>19</v>
      </c>
      <c r="U5" s="41" t="s">
        <v>20</v>
      </c>
      <c r="V5" s="313" t="s">
        <v>18</v>
      </c>
      <c r="W5" s="41" t="s">
        <v>19</v>
      </c>
      <c r="X5" s="41" t="s">
        <v>20</v>
      </c>
      <c r="Y5" s="313" t="s">
        <v>18</v>
      </c>
      <c r="Z5" s="41" t="s">
        <v>19</v>
      </c>
      <c r="AA5" s="41" t="s">
        <v>20</v>
      </c>
      <c r="AB5" s="313" t="s">
        <v>18</v>
      </c>
      <c r="AC5" s="41" t="s">
        <v>19</v>
      </c>
      <c r="AD5" s="41" t="s">
        <v>20</v>
      </c>
      <c r="AE5" s="313" t="s">
        <v>18</v>
      </c>
      <c r="AF5" s="41" t="s">
        <v>19</v>
      </c>
      <c r="AG5" s="41" t="s">
        <v>20</v>
      </c>
      <c r="AH5" s="313" t="s">
        <v>18</v>
      </c>
      <c r="AI5" s="41" t="s">
        <v>19</v>
      </c>
      <c r="AJ5" s="41" t="s">
        <v>20</v>
      </c>
      <c r="AK5" s="313" t="s">
        <v>18</v>
      </c>
      <c r="AL5" s="41" t="s">
        <v>19</v>
      </c>
      <c r="AM5" s="41" t="s">
        <v>20</v>
      </c>
      <c r="AN5" s="313" t="s">
        <v>18</v>
      </c>
      <c r="AO5" s="41" t="s">
        <v>19</v>
      </c>
      <c r="AP5" s="41" t="s">
        <v>20</v>
      </c>
      <c r="AQ5" s="44"/>
      <c r="AR5" s="40"/>
      <c r="AS5" s="45"/>
      <c r="AT5" s="146"/>
      <c r="AU5" s="147"/>
      <c r="AV5" s="147"/>
    </row>
    <row r="6" spans="1:48" ht="21.75" customHeight="1">
      <c r="A6" s="318" t="s">
        <v>21</v>
      </c>
      <c r="B6" s="488" t="s">
        <v>22</v>
      </c>
      <c r="C6" s="310" t="s">
        <v>23</v>
      </c>
      <c r="D6" s="7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v>1</v>
      </c>
      <c r="Z6" s="1">
        <v>106.648</v>
      </c>
      <c r="AA6" s="1">
        <v>20453.03</v>
      </c>
      <c r="AB6" s="1">
        <v>3</v>
      </c>
      <c r="AC6" s="1">
        <v>351.358</v>
      </c>
      <c r="AD6" s="1">
        <v>66487.488</v>
      </c>
      <c r="AE6" s="1"/>
      <c r="AF6" s="1"/>
      <c r="AG6" s="1"/>
      <c r="AH6" s="1"/>
      <c r="AI6" s="1"/>
      <c r="AJ6" s="1"/>
      <c r="AK6" s="1"/>
      <c r="AL6" s="1"/>
      <c r="AM6" s="1"/>
      <c r="AN6" s="1">
        <f aca="true" t="shared" si="0" ref="AN6:AP9">+D6+G6+J6+M6+P6+S6+V6+Y6+AB6+AE6+AH6+AK6</f>
        <v>4</v>
      </c>
      <c r="AO6" s="1">
        <f t="shared" si="0"/>
        <v>458.006</v>
      </c>
      <c r="AP6" s="1">
        <f t="shared" si="0"/>
        <v>86940.518</v>
      </c>
      <c r="AQ6" s="48" t="s">
        <v>23</v>
      </c>
      <c r="AR6" s="488" t="s">
        <v>22</v>
      </c>
      <c r="AS6" s="49" t="s">
        <v>21</v>
      </c>
      <c r="AT6" s="24"/>
      <c r="AV6" s="147"/>
    </row>
    <row r="7" spans="1:46" ht="21.75" customHeight="1">
      <c r="A7" s="318"/>
      <c r="B7" s="489"/>
      <c r="C7" s="60" t="s">
        <v>24</v>
      </c>
      <c r="D7" s="8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2</v>
      </c>
      <c r="T7" s="2">
        <v>294.487</v>
      </c>
      <c r="U7" s="2">
        <v>55001.471</v>
      </c>
      <c r="V7" s="2">
        <v>10</v>
      </c>
      <c r="W7" s="2">
        <v>3146.844</v>
      </c>
      <c r="X7" s="2">
        <v>571591.61</v>
      </c>
      <c r="Y7" s="2">
        <v>4</v>
      </c>
      <c r="Z7" s="2">
        <v>383.018</v>
      </c>
      <c r="AA7" s="2">
        <v>69660.362</v>
      </c>
      <c r="AB7" s="2">
        <v>3</v>
      </c>
      <c r="AC7" s="2">
        <v>387.596</v>
      </c>
      <c r="AD7" s="2">
        <v>74476.456</v>
      </c>
      <c r="AE7" s="2"/>
      <c r="AF7" s="2"/>
      <c r="AG7" s="2"/>
      <c r="AH7" s="2"/>
      <c r="AI7" s="2"/>
      <c r="AJ7" s="2"/>
      <c r="AK7" s="2"/>
      <c r="AL7" s="2"/>
      <c r="AM7" s="2"/>
      <c r="AN7" s="2">
        <f t="shared" si="0"/>
        <v>19</v>
      </c>
      <c r="AO7" s="2">
        <f t="shared" si="0"/>
        <v>4211.945</v>
      </c>
      <c r="AP7" s="2">
        <f t="shared" si="0"/>
        <v>770729.899</v>
      </c>
      <c r="AQ7" s="422" t="s">
        <v>24</v>
      </c>
      <c r="AR7" s="489"/>
      <c r="AS7" s="49"/>
      <c r="AT7" s="24"/>
    </row>
    <row r="8" spans="1:46" ht="21.75" customHeight="1">
      <c r="A8" s="318" t="s">
        <v>25</v>
      </c>
      <c r="B8" s="488" t="s">
        <v>26</v>
      </c>
      <c r="C8" s="310" t="s">
        <v>23</v>
      </c>
      <c r="D8" s="7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v>1</v>
      </c>
      <c r="AF8" s="1">
        <v>111.733</v>
      </c>
      <c r="AG8" s="1">
        <v>8207.321</v>
      </c>
      <c r="AH8" s="1"/>
      <c r="AI8" s="1"/>
      <c r="AJ8" s="1"/>
      <c r="AK8" s="1"/>
      <c r="AL8" s="1"/>
      <c r="AM8" s="1"/>
      <c r="AN8" s="1">
        <f t="shared" si="0"/>
        <v>1</v>
      </c>
      <c r="AO8" s="1">
        <f t="shared" si="0"/>
        <v>111.733</v>
      </c>
      <c r="AP8" s="1">
        <f t="shared" si="0"/>
        <v>8207.321</v>
      </c>
      <c r="AQ8" s="423" t="s">
        <v>23</v>
      </c>
      <c r="AR8" s="488" t="s">
        <v>26</v>
      </c>
      <c r="AS8" s="49" t="s">
        <v>25</v>
      </c>
      <c r="AT8" s="24"/>
    </row>
    <row r="9" spans="1:46" ht="21.75" customHeight="1">
      <c r="A9" s="318"/>
      <c r="B9" s="489"/>
      <c r="C9" s="60" t="s">
        <v>24</v>
      </c>
      <c r="D9" s="8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4</v>
      </c>
      <c r="T9" s="2">
        <v>658.496</v>
      </c>
      <c r="U9" s="2">
        <v>35318.446</v>
      </c>
      <c r="V9" s="2"/>
      <c r="W9" s="2"/>
      <c r="X9" s="2"/>
      <c r="Y9" s="2"/>
      <c r="Z9" s="2"/>
      <c r="AA9" s="2"/>
      <c r="AB9" s="2"/>
      <c r="AC9" s="2"/>
      <c r="AD9" s="2"/>
      <c r="AE9" s="2">
        <v>1</v>
      </c>
      <c r="AF9" s="2">
        <v>189.799</v>
      </c>
      <c r="AG9" s="2">
        <v>17521.84</v>
      </c>
      <c r="AH9" s="2"/>
      <c r="AI9" s="2"/>
      <c r="AJ9" s="2"/>
      <c r="AK9" s="2"/>
      <c r="AL9" s="2"/>
      <c r="AM9" s="2"/>
      <c r="AN9" s="2">
        <f t="shared" si="0"/>
        <v>5</v>
      </c>
      <c r="AO9" s="2">
        <f t="shared" si="0"/>
        <v>848.295</v>
      </c>
      <c r="AP9" s="2">
        <f t="shared" si="0"/>
        <v>52840.28600000001</v>
      </c>
      <c r="AQ9" s="52" t="s">
        <v>24</v>
      </c>
      <c r="AR9" s="489"/>
      <c r="AS9" s="49"/>
      <c r="AT9" s="24"/>
    </row>
    <row r="10" spans="1:46" ht="21.75" customHeight="1">
      <c r="A10" s="318" t="s">
        <v>27</v>
      </c>
      <c r="B10" s="488" t="s">
        <v>28</v>
      </c>
      <c r="C10" s="310" t="s">
        <v>23</v>
      </c>
      <c r="D10" s="7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48" t="s">
        <v>23</v>
      </c>
      <c r="AR10" s="488" t="s">
        <v>28</v>
      </c>
      <c r="AS10" s="49" t="s">
        <v>27</v>
      </c>
      <c r="AT10" s="24"/>
    </row>
    <row r="11" spans="1:46" ht="21.75" customHeight="1">
      <c r="A11" s="319"/>
      <c r="B11" s="489"/>
      <c r="C11" s="60" t="s">
        <v>24</v>
      </c>
      <c r="D11" s="8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424" t="s">
        <v>24</v>
      </c>
      <c r="AR11" s="489"/>
      <c r="AS11" s="56"/>
      <c r="AT11" s="24"/>
    </row>
    <row r="12" spans="1:46" ht="21.75" customHeight="1">
      <c r="A12" s="318"/>
      <c r="B12" s="488" t="s">
        <v>29</v>
      </c>
      <c r="C12" s="310" t="s">
        <v>23</v>
      </c>
      <c r="D12" s="7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58</v>
      </c>
      <c r="Q12" s="1">
        <v>359.8282</v>
      </c>
      <c r="R12" s="1">
        <v>16741.08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>+D12+G12+J12+M12+P12+S12+V12+Y12+AB12+AE12+AH12+AK12</f>
        <v>58</v>
      </c>
      <c r="AO12" s="1">
        <f>+E12+H12+K12+N12+Q12+T12+W12+Z12+AC12+AF12+AI12+AL12</f>
        <v>359.8282</v>
      </c>
      <c r="AP12" s="1">
        <f>+F12+I12+L12+O12+R12+U12+X12+AA12+AD12+AG12+AJ12+AM12</f>
        <v>16741.08</v>
      </c>
      <c r="AQ12" s="447" t="s">
        <v>23</v>
      </c>
      <c r="AR12" s="488" t="s">
        <v>29</v>
      </c>
      <c r="AS12" s="49"/>
      <c r="AT12" s="24"/>
    </row>
    <row r="13" spans="1:46" ht="21.75" customHeight="1">
      <c r="A13" s="318" t="s">
        <v>30</v>
      </c>
      <c r="B13" s="489"/>
      <c r="C13" s="60" t="s">
        <v>24</v>
      </c>
      <c r="D13" s="8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422" t="s">
        <v>24</v>
      </c>
      <c r="AR13" s="489"/>
      <c r="AS13" s="49" t="s">
        <v>30</v>
      </c>
      <c r="AT13" s="24"/>
    </row>
    <row r="14" spans="1:46" ht="21.75" customHeight="1">
      <c r="A14" s="318"/>
      <c r="B14" s="488" t="s">
        <v>31</v>
      </c>
      <c r="C14" s="310" t="s">
        <v>23</v>
      </c>
      <c r="D14" s="79">
        <v>42</v>
      </c>
      <c r="E14" s="1">
        <v>158.6694</v>
      </c>
      <c r="F14" s="1">
        <v>18413.185</v>
      </c>
      <c r="G14" s="1">
        <v>29</v>
      </c>
      <c r="H14" s="1">
        <v>307.3705</v>
      </c>
      <c r="I14" s="1">
        <v>18796.727</v>
      </c>
      <c r="J14" s="1">
        <v>41</v>
      </c>
      <c r="K14" s="1">
        <v>530.5014</v>
      </c>
      <c r="L14" s="1">
        <v>29183.569</v>
      </c>
      <c r="M14" s="1">
        <v>43</v>
      </c>
      <c r="N14" s="1">
        <v>290.8607</v>
      </c>
      <c r="O14" s="1">
        <v>18812.694</v>
      </c>
      <c r="P14" s="1"/>
      <c r="Q14" s="1"/>
      <c r="R14" s="1"/>
      <c r="S14" s="1">
        <v>60</v>
      </c>
      <c r="T14" s="1">
        <v>309.7281</v>
      </c>
      <c r="U14" s="1">
        <v>16563.734</v>
      </c>
      <c r="V14" s="1">
        <v>3</v>
      </c>
      <c r="W14" s="1">
        <v>15.3967</v>
      </c>
      <c r="X14" s="1">
        <v>717.454</v>
      </c>
      <c r="Y14" s="1"/>
      <c r="Z14" s="1"/>
      <c r="AA14" s="1"/>
      <c r="AB14" s="1">
        <v>30</v>
      </c>
      <c r="AC14" s="1">
        <v>214.9489</v>
      </c>
      <c r="AD14" s="1">
        <v>40690.622</v>
      </c>
      <c r="AE14" s="1">
        <v>40</v>
      </c>
      <c r="AF14" s="1">
        <v>191.5274</v>
      </c>
      <c r="AG14" s="1">
        <v>23626.571</v>
      </c>
      <c r="AH14" s="1">
        <v>40</v>
      </c>
      <c r="AI14" s="1">
        <v>225.8787</v>
      </c>
      <c r="AJ14" s="1">
        <v>31367.229</v>
      </c>
      <c r="AK14" s="1">
        <v>35</v>
      </c>
      <c r="AL14" s="1">
        <v>152.6391</v>
      </c>
      <c r="AM14" s="1">
        <v>33499.742</v>
      </c>
      <c r="AN14" s="1">
        <f>+D14+G14+J14+M14+P14+S14+V14+Y14+AB14+AE14+AH14+AK14</f>
        <v>363</v>
      </c>
      <c r="AO14" s="1">
        <f>+E14+H14+K14+N14+Q14+T14+W14+Z14+AC14+AF14+AI14+AL14</f>
        <v>2397.5209</v>
      </c>
      <c r="AP14" s="1">
        <f>+F14+I14+L14+O14+R14+U14+X14+AA14+AD14+AG14+AJ14+AM14</f>
        <v>231671.52699999997</v>
      </c>
      <c r="AQ14" s="447" t="s">
        <v>23</v>
      </c>
      <c r="AR14" s="488" t="s">
        <v>31</v>
      </c>
      <c r="AS14" s="49"/>
      <c r="AT14" s="24"/>
    </row>
    <row r="15" spans="1:46" ht="21.75" customHeight="1">
      <c r="A15" s="318" t="s">
        <v>25</v>
      </c>
      <c r="B15" s="489"/>
      <c r="C15" s="60" t="s">
        <v>24</v>
      </c>
      <c r="D15" s="8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22" t="s">
        <v>24</v>
      </c>
      <c r="AR15" s="489"/>
      <c r="AS15" s="49" t="s">
        <v>25</v>
      </c>
      <c r="AT15" s="24"/>
    </row>
    <row r="16" spans="1:46" ht="21.75" customHeight="1">
      <c r="A16" s="318"/>
      <c r="B16" s="488" t="s">
        <v>32</v>
      </c>
      <c r="C16" s="310" t="s">
        <v>23</v>
      </c>
      <c r="D16" s="7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423" t="s">
        <v>23</v>
      </c>
      <c r="AR16" s="488" t="s">
        <v>32</v>
      </c>
      <c r="AS16" s="49"/>
      <c r="AT16" s="24"/>
    </row>
    <row r="17" spans="1:46" ht="21.75" customHeight="1">
      <c r="A17" s="318" t="s">
        <v>27</v>
      </c>
      <c r="B17" s="489"/>
      <c r="C17" s="60" t="s">
        <v>24</v>
      </c>
      <c r="D17" s="8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52" t="s">
        <v>24</v>
      </c>
      <c r="AR17" s="489"/>
      <c r="AS17" s="49" t="s">
        <v>27</v>
      </c>
      <c r="AT17" s="24"/>
    </row>
    <row r="18" spans="1:46" ht="21.75" customHeight="1">
      <c r="A18" s="318"/>
      <c r="B18" s="488" t="s">
        <v>33</v>
      </c>
      <c r="C18" s="310" t="s">
        <v>23</v>
      </c>
      <c r="D18" s="7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423" t="s">
        <v>23</v>
      </c>
      <c r="AR18" s="488" t="s">
        <v>33</v>
      </c>
      <c r="AS18" s="49"/>
      <c r="AT18" s="24"/>
    </row>
    <row r="19" spans="1:46" ht="21.75" customHeight="1">
      <c r="A19" s="319"/>
      <c r="B19" s="489"/>
      <c r="C19" s="60" t="s">
        <v>24</v>
      </c>
      <c r="D19" s="8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448" t="s">
        <v>24</v>
      </c>
      <c r="AR19" s="489"/>
      <c r="AS19" s="56"/>
      <c r="AT19" s="24"/>
    </row>
    <row r="20" spans="1:46" ht="21.75" customHeight="1">
      <c r="A20" s="318" t="s">
        <v>34</v>
      </c>
      <c r="B20" s="488" t="s">
        <v>35</v>
      </c>
      <c r="C20" s="310" t="s">
        <v>23</v>
      </c>
      <c r="D20" s="7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3</v>
      </c>
      <c r="AC20" s="1">
        <v>253.427</v>
      </c>
      <c r="AD20" s="1">
        <v>52783.381</v>
      </c>
      <c r="AE20" s="1">
        <v>16</v>
      </c>
      <c r="AF20" s="1">
        <v>1163.183</v>
      </c>
      <c r="AG20" s="1">
        <v>192523.694</v>
      </c>
      <c r="AH20" s="1">
        <v>90</v>
      </c>
      <c r="AI20" s="1">
        <v>2334.453</v>
      </c>
      <c r="AJ20" s="1">
        <v>264190.185</v>
      </c>
      <c r="AK20" s="1">
        <v>18</v>
      </c>
      <c r="AL20" s="1">
        <v>126.072</v>
      </c>
      <c r="AM20" s="1">
        <v>17732.375</v>
      </c>
      <c r="AN20" s="1">
        <f aca="true" t="shared" si="1" ref="AN20:AP21">+D20+G20+J20+M20+P20+S20+V20+Y20+AB20+AE20+AH20+AK20</f>
        <v>127</v>
      </c>
      <c r="AO20" s="1">
        <f t="shared" si="1"/>
        <v>3877.135</v>
      </c>
      <c r="AP20" s="1">
        <f t="shared" si="1"/>
        <v>527229.635</v>
      </c>
      <c r="AQ20" s="48" t="s">
        <v>23</v>
      </c>
      <c r="AR20" s="488" t="s">
        <v>35</v>
      </c>
      <c r="AS20" s="49" t="s">
        <v>34</v>
      </c>
      <c r="AT20" s="24"/>
    </row>
    <row r="21" spans="1:46" ht="21.75" customHeight="1">
      <c r="A21" s="318" t="s">
        <v>25</v>
      </c>
      <c r="B21" s="489"/>
      <c r="C21" s="60" t="s">
        <v>24</v>
      </c>
      <c r="D21" s="8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12</v>
      </c>
      <c r="AC21" s="2">
        <v>1145.9672</v>
      </c>
      <c r="AD21" s="2">
        <v>219097.483</v>
      </c>
      <c r="AE21" s="2">
        <v>39</v>
      </c>
      <c r="AF21" s="2">
        <v>3532.728</v>
      </c>
      <c r="AG21" s="2">
        <v>580393.621</v>
      </c>
      <c r="AH21" s="2">
        <v>72</v>
      </c>
      <c r="AI21" s="2">
        <v>3643.371</v>
      </c>
      <c r="AJ21" s="2">
        <v>508567.672</v>
      </c>
      <c r="AK21" s="2">
        <v>15</v>
      </c>
      <c r="AL21" s="2">
        <v>198.723</v>
      </c>
      <c r="AM21" s="2">
        <v>31572.244</v>
      </c>
      <c r="AN21" s="2">
        <f t="shared" si="1"/>
        <v>138</v>
      </c>
      <c r="AO21" s="2">
        <f t="shared" si="1"/>
        <v>8520.789200000001</v>
      </c>
      <c r="AP21" s="2">
        <f t="shared" si="1"/>
        <v>1339631.02</v>
      </c>
      <c r="AQ21" s="422" t="s">
        <v>24</v>
      </c>
      <c r="AR21" s="489"/>
      <c r="AS21" s="49" t="s">
        <v>25</v>
      </c>
      <c r="AT21" s="24"/>
    </row>
    <row r="22" spans="1:46" ht="21.75" customHeight="1">
      <c r="A22" s="318" t="s">
        <v>27</v>
      </c>
      <c r="B22" s="488" t="s">
        <v>36</v>
      </c>
      <c r="C22" s="310" t="s">
        <v>23</v>
      </c>
      <c r="D22" s="7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423" t="s">
        <v>23</v>
      </c>
      <c r="AR22" s="488" t="s">
        <v>36</v>
      </c>
      <c r="AS22" s="49" t="s">
        <v>27</v>
      </c>
      <c r="AT22" s="24"/>
    </row>
    <row r="23" spans="1:46" ht="21.75" customHeight="1">
      <c r="A23" s="319"/>
      <c r="B23" s="489"/>
      <c r="C23" s="60" t="s">
        <v>24</v>
      </c>
      <c r="D23" s="81"/>
      <c r="E23" s="2"/>
      <c r="F23" s="2"/>
      <c r="G23" s="2"/>
      <c r="H23" s="2"/>
      <c r="I23" s="2"/>
      <c r="J23" s="2"/>
      <c r="K23" s="2"/>
      <c r="L23" s="2"/>
      <c r="M23" s="2"/>
      <c r="N23" s="2"/>
      <c r="O23" s="8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55" t="s">
        <v>24</v>
      </c>
      <c r="AR23" s="489"/>
      <c r="AS23" s="56"/>
      <c r="AT23" s="24"/>
    </row>
    <row r="24" spans="1:46" ht="21.75" customHeight="1">
      <c r="A24" s="318"/>
      <c r="B24" s="488" t="s">
        <v>37</v>
      </c>
      <c r="C24" s="310" t="s">
        <v>23</v>
      </c>
      <c r="D24" s="79"/>
      <c r="E24" s="1"/>
      <c r="F24" s="1"/>
      <c r="G24" s="1"/>
      <c r="H24" s="1"/>
      <c r="I24" s="1"/>
      <c r="J24" s="1"/>
      <c r="K24" s="1"/>
      <c r="L24" s="1"/>
      <c r="M24" s="1"/>
      <c r="N24" s="1"/>
      <c r="O24" s="8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48" t="s">
        <v>23</v>
      </c>
      <c r="AR24" s="488" t="s">
        <v>37</v>
      </c>
      <c r="AS24" s="49"/>
      <c r="AT24" s="24"/>
    </row>
    <row r="25" spans="1:46" ht="21.75" customHeight="1">
      <c r="A25" s="318" t="s">
        <v>38</v>
      </c>
      <c r="B25" s="489"/>
      <c r="C25" s="60" t="s">
        <v>24</v>
      </c>
      <c r="D25" s="81"/>
      <c r="E25" s="2"/>
      <c r="F25" s="2"/>
      <c r="G25" s="2"/>
      <c r="H25" s="2"/>
      <c r="I25" s="2"/>
      <c r="J25" s="2"/>
      <c r="K25" s="2"/>
      <c r="L25" s="2"/>
      <c r="M25" s="2"/>
      <c r="N25" s="2"/>
      <c r="O25" s="8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22" t="s">
        <v>24</v>
      </c>
      <c r="AR25" s="489"/>
      <c r="AS25" s="49" t="s">
        <v>38</v>
      </c>
      <c r="AT25" s="24"/>
    </row>
    <row r="26" spans="1:46" ht="21.75" customHeight="1">
      <c r="A26" s="318"/>
      <c r="B26" s="488" t="s">
        <v>39</v>
      </c>
      <c r="C26" s="310" t="s">
        <v>23</v>
      </c>
      <c r="D26" s="79"/>
      <c r="E26" s="1"/>
      <c r="F26" s="1"/>
      <c r="G26" s="1"/>
      <c r="H26" s="1"/>
      <c r="I26" s="1"/>
      <c r="J26" s="1"/>
      <c r="K26" s="1"/>
      <c r="L26" s="1"/>
      <c r="M26" s="1"/>
      <c r="N26" s="1"/>
      <c r="O26" s="8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423" t="s">
        <v>23</v>
      </c>
      <c r="AR26" s="488" t="s">
        <v>39</v>
      </c>
      <c r="AS26" s="49"/>
      <c r="AT26" s="24"/>
    </row>
    <row r="27" spans="1:46" ht="21.75" customHeight="1">
      <c r="A27" s="318" t="s">
        <v>25</v>
      </c>
      <c r="B27" s="489"/>
      <c r="C27" s="60" t="s">
        <v>24</v>
      </c>
      <c r="D27" s="81"/>
      <c r="E27" s="2"/>
      <c r="F27" s="2"/>
      <c r="G27" s="2"/>
      <c r="H27" s="2"/>
      <c r="I27" s="2"/>
      <c r="J27" s="2"/>
      <c r="K27" s="2"/>
      <c r="L27" s="2"/>
      <c r="M27" s="2"/>
      <c r="N27" s="2"/>
      <c r="O27" s="8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52" t="s">
        <v>24</v>
      </c>
      <c r="AR27" s="489"/>
      <c r="AS27" s="49" t="s">
        <v>25</v>
      </c>
      <c r="AT27" s="24"/>
    </row>
    <row r="28" spans="1:46" ht="21.75" customHeight="1">
      <c r="A28" s="318"/>
      <c r="B28" s="488" t="s">
        <v>40</v>
      </c>
      <c r="C28" s="310" t="s">
        <v>23</v>
      </c>
      <c r="D28" s="79"/>
      <c r="E28" s="1"/>
      <c r="F28" s="1"/>
      <c r="G28" s="1"/>
      <c r="H28" s="1"/>
      <c r="I28" s="1"/>
      <c r="J28" s="1"/>
      <c r="K28" s="1"/>
      <c r="L28" s="1"/>
      <c r="M28" s="1"/>
      <c r="N28" s="1"/>
      <c r="O28" s="8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 t="s">
        <v>23</v>
      </c>
      <c r="AR28" s="488" t="s">
        <v>40</v>
      </c>
      <c r="AS28" s="49"/>
      <c r="AT28" s="24"/>
    </row>
    <row r="29" spans="1:46" ht="21.75" customHeight="1">
      <c r="A29" s="318" t="s">
        <v>27</v>
      </c>
      <c r="B29" s="489"/>
      <c r="C29" s="60" t="s">
        <v>24</v>
      </c>
      <c r="D29" s="81"/>
      <c r="E29" s="2"/>
      <c r="F29" s="2"/>
      <c r="G29" s="2"/>
      <c r="H29" s="2"/>
      <c r="I29" s="2"/>
      <c r="J29" s="2"/>
      <c r="K29" s="2"/>
      <c r="L29" s="2"/>
      <c r="M29" s="2"/>
      <c r="N29" s="2"/>
      <c r="O29" s="8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22" t="s">
        <v>24</v>
      </c>
      <c r="AR29" s="489"/>
      <c r="AS29" s="49" t="s">
        <v>27</v>
      </c>
      <c r="AT29" s="24"/>
    </row>
    <row r="30" spans="1:46" ht="21.75" customHeight="1">
      <c r="A30" s="318"/>
      <c r="B30" s="488" t="s">
        <v>41</v>
      </c>
      <c r="C30" s="310" t="s">
        <v>23</v>
      </c>
      <c r="D30" s="79">
        <v>192</v>
      </c>
      <c r="E30" s="1">
        <v>18.7712</v>
      </c>
      <c r="F30" s="1">
        <v>3672.161</v>
      </c>
      <c r="G30" s="1">
        <v>95</v>
      </c>
      <c r="H30" s="1">
        <v>4.9165</v>
      </c>
      <c r="I30" s="1">
        <v>1386.418</v>
      </c>
      <c r="J30" s="1">
        <v>161</v>
      </c>
      <c r="K30" s="1">
        <v>5.6528</v>
      </c>
      <c r="L30" s="1">
        <v>2369.774</v>
      </c>
      <c r="M30" s="1">
        <v>169</v>
      </c>
      <c r="N30" s="1">
        <v>4.8505</v>
      </c>
      <c r="O30" s="82">
        <v>2156.136</v>
      </c>
      <c r="P30" s="1">
        <v>169</v>
      </c>
      <c r="Q30" s="1">
        <v>5.0076</v>
      </c>
      <c r="R30" s="1">
        <v>1328.429</v>
      </c>
      <c r="S30" s="1">
        <v>103</v>
      </c>
      <c r="T30" s="1">
        <v>1.2574</v>
      </c>
      <c r="U30" s="1">
        <v>448.803</v>
      </c>
      <c r="V30" s="1">
        <v>44</v>
      </c>
      <c r="W30" s="1">
        <v>19.1678</v>
      </c>
      <c r="X30" s="1">
        <v>2895.929</v>
      </c>
      <c r="Y30" s="1">
        <v>44</v>
      </c>
      <c r="Z30" s="1">
        <v>16.0106</v>
      </c>
      <c r="AA30" s="1">
        <v>3152.312</v>
      </c>
      <c r="AB30" s="1">
        <v>21</v>
      </c>
      <c r="AC30" s="1">
        <v>17.645</v>
      </c>
      <c r="AD30" s="1">
        <v>2368.353</v>
      </c>
      <c r="AE30" s="1">
        <v>78</v>
      </c>
      <c r="AF30" s="1">
        <v>33.5389</v>
      </c>
      <c r="AG30" s="1">
        <v>10036.177</v>
      </c>
      <c r="AH30" s="1">
        <v>77</v>
      </c>
      <c r="AI30" s="1">
        <v>16.3298</v>
      </c>
      <c r="AJ30" s="1">
        <v>4384.195</v>
      </c>
      <c r="AK30" s="1">
        <v>27</v>
      </c>
      <c r="AL30" s="1">
        <v>0.6209</v>
      </c>
      <c r="AM30" s="1">
        <v>395.061</v>
      </c>
      <c r="AN30" s="1">
        <f>+D30+G30+J30+M30+P30+S30+V30+Y30+AB30+AE30+AH30+AK30</f>
        <v>1180</v>
      </c>
      <c r="AO30" s="1">
        <f>+E30+H30+K30+N30+Q30+T30+W30+Z30+AC30+AF30+AI30+AL30</f>
        <v>143.769</v>
      </c>
      <c r="AP30" s="1">
        <f>+F30+I30+L30+O30+R30+U30+X30+AA30+AD30+AG30+AJ30+AM30</f>
        <v>34593.748</v>
      </c>
      <c r="AQ30" s="423" t="s">
        <v>23</v>
      </c>
      <c r="AR30" s="488" t="s">
        <v>41</v>
      </c>
      <c r="AS30" s="57"/>
      <c r="AT30" s="24"/>
    </row>
    <row r="31" spans="1:46" ht="21.75" customHeight="1">
      <c r="A31" s="319"/>
      <c r="B31" s="489"/>
      <c r="C31" s="60" t="s">
        <v>24</v>
      </c>
      <c r="D31" s="81"/>
      <c r="E31" s="2"/>
      <c r="F31" s="2"/>
      <c r="G31" s="2"/>
      <c r="H31" s="2"/>
      <c r="I31" s="2"/>
      <c r="J31" s="2"/>
      <c r="K31" s="2"/>
      <c r="L31" s="2"/>
      <c r="M31" s="2"/>
      <c r="N31" s="2"/>
      <c r="O31" s="8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55" t="s">
        <v>24</v>
      </c>
      <c r="AR31" s="489"/>
      <c r="AS31" s="56"/>
      <c r="AT31" s="24"/>
    </row>
    <row r="32" spans="1:46" ht="21.75" customHeight="1">
      <c r="A32" s="318" t="s">
        <v>42</v>
      </c>
      <c r="B32" s="488" t="s">
        <v>43</v>
      </c>
      <c r="C32" s="310" t="s">
        <v>23</v>
      </c>
      <c r="D32" s="79">
        <v>80</v>
      </c>
      <c r="E32" s="1">
        <v>779.522</v>
      </c>
      <c r="F32" s="1">
        <v>76044.28</v>
      </c>
      <c r="G32" s="1">
        <v>9</v>
      </c>
      <c r="H32" s="1">
        <v>18.3927</v>
      </c>
      <c r="I32" s="1">
        <v>2285.856</v>
      </c>
      <c r="J32" s="1"/>
      <c r="K32" s="1"/>
      <c r="L32" s="1"/>
      <c r="M32" s="1">
        <v>29</v>
      </c>
      <c r="N32" s="1">
        <v>14.6739</v>
      </c>
      <c r="O32" s="82">
        <v>5137.785</v>
      </c>
      <c r="P32" s="1">
        <v>106</v>
      </c>
      <c r="Q32" s="1">
        <v>1676.3903</v>
      </c>
      <c r="R32" s="1">
        <v>107711.226</v>
      </c>
      <c r="S32" s="1">
        <v>160</v>
      </c>
      <c r="T32" s="1">
        <v>844.8057</v>
      </c>
      <c r="U32" s="1">
        <v>85401.856</v>
      </c>
      <c r="V32" s="1">
        <v>142</v>
      </c>
      <c r="W32" s="1">
        <v>1355.6243</v>
      </c>
      <c r="X32" s="1">
        <v>134762.199</v>
      </c>
      <c r="Y32" s="1">
        <v>137</v>
      </c>
      <c r="Z32" s="1">
        <v>1272.9324</v>
      </c>
      <c r="AA32" s="1">
        <v>241616.185</v>
      </c>
      <c r="AB32" s="1">
        <v>99</v>
      </c>
      <c r="AC32" s="1">
        <v>425.8969</v>
      </c>
      <c r="AD32" s="1">
        <v>83169.828</v>
      </c>
      <c r="AE32" s="1">
        <v>180</v>
      </c>
      <c r="AF32" s="1">
        <v>325.6887</v>
      </c>
      <c r="AG32" s="1">
        <v>73071.116</v>
      </c>
      <c r="AH32" s="1">
        <v>282</v>
      </c>
      <c r="AI32" s="1">
        <v>854.9109</v>
      </c>
      <c r="AJ32" s="1">
        <v>150917.001</v>
      </c>
      <c r="AK32" s="1">
        <v>128</v>
      </c>
      <c r="AL32" s="1">
        <v>673.1623</v>
      </c>
      <c r="AM32" s="1">
        <v>78314.628</v>
      </c>
      <c r="AN32" s="1">
        <f>+D32+G32+J32+M32+P32+S32+V32+Y32+AB32+AE32+AH32+AK32</f>
        <v>1352</v>
      </c>
      <c r="AO32" s="1">
        <f>+E32+H32+K32+N32+Q32+T32+W32+Z32+AC32+AF32+AI32+AL32</f>
        <v>8242.0001</v>
      </c>
      <c r="AP32" s="1">
        <f>+F32+I32+L32+O32+R32+U32+X32+AA32+AD32+AG32+AJ32+AM32</f>
        <v>1038431.9600000002</v>
      </c>
      <c r="AQ32" s="48" t="s">
        <v>23</v>
      </c>
      <c r="AR32" s="488" t="s">
        <v>43</v>
      </c>
      <c r="AS32" s="49" t="s">
        <v>42</v>
      </c>
      <c r="AT32" s="24"/>
    </row>
    <row r="33" spans="1:46" ht="21.75" customHeight="1">
      <c r="A33" s="318" t="s">
        <v>44</v>
      </c>
      <c r="B33" s="489"/>
      <c r="C33" s="60" t="s">
        <v>24</v>
      </c>
      <c r="D33" s="81"/>
      <c r="E33" s="2"/>
      <c r="F33" s="2"/>
      <c r="G33" s="2"/>
      <c r="H33" s="2"/>
      <c r="I33" s="2"/>
      <c r="J33" s="2"/>
      <c r="K33" s="2"/>
      <c r="L33" s="2"/>
      <c r="M33" s="2"/>
      <c r="N33" s="2"/>
      <c r="O33" s="8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422" t="s">
        <v>24</v>
      </c>
      <c r="AR33" s="489"/>
      <c r="AS33" s="49" t="s">
        <v>44</v>
      </c>
      <c r="AT33" s="24"/>
    </row>
    <row r="34" spans="1:46" ht="21.75" customHeight="1">
      <c r="A34" s="318" t="s">
        <v>25</v>
      </c>
      <c r="B34" s="488" t="s">
        <v>45</v>
      </c>
      <c r="C34" s="310" t="s">
        <v>23</v>
      </c>
      <c r="D34" s="79"/>
      <c r="E34" s="1"/>
      <c r="F34" s="1"/>
      <c r="G34" s="1"/>
      <c r="H34" s="1"/>
      <c r="I34" s="1"/>
      <c r="J34" s="1"/>
      <c r="K34" s="1"/>
      <c r="L34" s="1"/>
      <c r="M34" s="1"/>
      <c r="N34" s="1"/>
      <c r="O34" s="8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423" t="s">
        <v>23</v>
      </c>
      <c r="AR34" s="488" t="s">
        <v>45</v>
      </c>
      <c r="AS34" s="49" t="s">
        <v>25</v>
      </c>
      <c r="AT34" s="24"/>
    </row>
    <row r="35" spans="1:46" ht="21.75" customHeight="1">
      <c r="A35" s="319" t="s">
        <v>27</v>
      </c>
      <c r="B35" s="489"/>
      <c r="C35" s="60" t="s">
        <v>24</v>
      </c>
      <c r="D35" s="81"/>
      <c r="E35" s="2"/>
      <c r="F35" s="2"/>
      <c r="G35" s="2"/>
      <c r="H35" s="2"/>
      <c r="I35" s="2"/>
      <c r="J35" s="2"/>
      <c r="K35" s="2"/>
      <c r="L35" s="2"/>
      <c r="M35" s="2"/>
      <c r="N35" s="2"/>
      <c r="O35" s="8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55" t="s">
        <v>24</v>
      </c>
      <c r="AR35" s="489"/>
      <c r="AS35" s="56" t="s">
        <v>27</v>
      </c>
      <c r="AT35" s="24"/>
    </row>
    <row r="36" spans="1:46" ht="21.75" customHeight="1">
      <c r="A36" s="318" t="s">
        <v>46</v>
      </c>
      <c r="B36" s="488" t="s">
        <v>47</v>
      </c>
      <c r="C36" s="310" t="s">
        <v>23</v>
      </c>
      <c r="D36" s="79"/>
      <c r="E36" s="1"/>
      <c r="F36" s="1"/>
      <c r="G36" s="1"/>
      <c r="H36" s="1"/>
      <c r="I36" s="1"/>
      <c r="J36" s="1">
        <v>39</v>
      </c>
      <c r="K36" s="1">
        <v>72.852</v>
      </c>
      <c r="L36" s="1">
        <v>5938.937</v>
      </c>
      <c r="M36" s="1">
        <v>45</v>
      </c>
      <c r="N36" s="1">
        <v>123.911</v>
      </c>
      <c r="O36" s="82">
        <v>10520.742</v>
      </c>
      <c r="P36" s="1">
        <v>5</v>
      </c>
      <c r="Q36" s="1">
        <v>3.093</v>
      </c>
      <c r="R36" s="1">
        <v>258.979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>+D36+G36+J36+M36+P36+S36+V36+Y36+AB36+AE36+AH36+AK36</f>
        <v>89</v>
      </c>
      <c r="AO36" s="1">
        <f>+E36+H36+K36+N36+Q36+T36+W36+Z36+AC36+AF36+AI36+AL36</f>
        <v>199.856</v>
      </c>
      <c r="AP36" s="1">
        <f>+F36+I36+L36+O36+R36+U36+X36+AA36+AD36+AG36+AJ36+AM36</f>
        <v>16718.658</v>
      </c>
      <c r="AQ36" s="48" t="s">
        <v>23</v>
      </c>
      <c r="AR36" s="488" t="s">
        <v>47</v>
      </c>
      <c r="AS36" s="49" t="s">
        <v>46</v>
      </c>
      <c r="AT36" s="24"/>
    </row>
    <row r="37" spans="1:46" ht="21.75" customHeight="1">
      <c r="A37" s="318" t="s">
        <v>25</v>
      </c>
      <c r="B37" s="489"/>
      <c r="C37" s="60" t="s">
        <v>24</v>
      </c>
      <c r="D37" s="81"/>
      <c r="E37" s="2"/>
      <c r="F37" s="2"/>
      <c r="G37" s="2"/>
      <c r="H37" s="2"/>
      <c r="I37" s="2"/>
      <c r="J37" s="2"/>
      <c r="K37" s="2"/>
      <c r="L37" s="2"/>
      <c r="M37" s="2"/>
      <c r="N37" s="2"/>
      <c r="O37" s="8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22" t="s">
        <v>24</v>
      </c>
      <c r="AR37" s="489"/>
      <c r="AS37" s="49" t="s">
        <v>25</v>
      </c>
      <c r="AT37" s="24"/>
    </row>
    <row r="38" spans="1:46" ht="21.75" customHeight="1">
      <c r="A38" s="318" t="s">
        <v>27</v>
      </c>
      <c r="B38" s="488" t="s">
        <v>48</v>
      </c>
      <c r="C38" s="310" t="s">
        <v>23</v>
      </c>
      <c r="D38" s="79"/>
      <c r="E38" s="1"/>
      <c r="F38" s="1"/>
      <c r="G38" s="1"/>
      <c r="H38" s="1"/>
      <c r="I38" s="1"/>
      <c r="J38" s="1">
        <v>383</v>
      </c>
      <c r="K38" s="1">
        <v>2290.48</v>
      </c>
      <c r="L38" s="1">
        <v>83952.709</v>
      </c>
      <c r="M38" s="1">
        <v>484</v>
      </c>
      <c r="N38" s="1">
        <v>2544.6</v>
      </c>
      <c r="O38" s="82">
        <v>93606.451</v>
      </c>
      <c r="P38" s="1">
        <v>137</v>
      </c>
      <c r="Q38" s="1">
        <v>745.14</v>
      </c>
      <c r="R38" s="1">
        <v>24742.713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f>+D38+G38+J38+M38+P38+S38+V38+Y38+AB38+AE38+AH38+AK38</f>
        <v>1004</v>
      </c>
      <c r="AO38" s="1">
        <f>+E38+H38+K38+N38+Q38+T38+W38+Z38+AC38+AF38+AI38+AL38</f>
        <v>5580.22</v>
      </c>
      <c r="AP38" s="1">
        <f>+F38+I38+L38+O38+R38+U38+X38+AA38+AD38+AG38+AJ38+AM38</f>
        <v>202301.873</v>
      </c>
      <c r="AQ38" s="423" t="s">
        <v>23</v>
      </c>
      <c r="AR38" s="488" t="s">
        <v>48</v>
      </c>
      <c r="AS38" s="49" t="s">
        <v>27</v>
      </c>
      <c r="AT38" s="24"/>
    </row>
    <row r="39" spans="1:46" ht="21.75" customHeight="1">
      <c r="A39" s="319" t="s">
        <v>49</v>
      </c>
      <c r="B39" s="489"/>
      <c r="C39" s="60" t="s">
        <v>24</v>
      </c>
      <c r="D39" s="81"/>
      <c r="E39" s="2"/>
      <c r="F39" s="2"/>
      <c r="G39" s="2"/>
      <c r="H39" s="2"/>
      <c r="I39" s="2"/>
      <c r="J39" s="2"/>
      <c r="K39" s="2"/>
      <c r="L39" s="2"/>
      <c r="M39" s="2"/>
      <c r="N39" s="2"/>
      <c r="O39" s="8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55" t="s">
        <v>24</v>
      </c>
      <c r="AR39" s="489"/>
      <c r="AS39" s="56" t="s">
        <v>49</v>
      </c>
      <c r="AT39" s="24"/>
    </row>
    <row r="40" spans="1:46" ht="21.75" customHeight="1">
      <c r="A40" s="318"/>
      <c r="B40" s="488" t="s">
        <v>50</v>
      </c>
      <c r="C40" s="310" t="s">
        <v>23</v>
      </c>
      <c r="D40" s="79"/>
      <c r="E40" s="1"/>
      <c r="F40" s="1"/>
      <c r="G40" s="1"/>
      <c r="H40" s="1"/>
      <c r="I40" s="1"/>
      <c r="J40" s="1"/>
      <c r="K40" s="1"/>
      <c r="L40" s="1"/>
      <c r="M40" s="1"/>
      <c r="N40" s="1"/>
      <c r="O40" s="8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48" t="s">
        <v>23</v>
      </c>
      <c r="AR40" s="488" t="s">
        <v>50</v>
      </c>
      <c r="AS40" s="49"/>
      <c r="AT40" s="24"/>
    </row>
    <row r="41" spans="1:46" ht="21.75" customHeight="1">
      <c r="A41" s="318" t="s">
        <v>51</v>
      </c>
      <c r="B41" s="489"/>
      <c r="C41" s="60" t="s">
        <v>24</v>
      </c>
      <c r="D41" s="81"/>
      <c r="E41" s="2"/>
      <c r="F41" s="2"/>
      <c r="G41" s="2"/>
      <c r="H41" s="2"/>
      <c r="I41" s="2"/>
      <c r="J41" s="2"/>
      <c r="K41" s="2"/>
      <c r="L41" s="2"/>
      <c r="M41" s="2"/>
      <c r="N41" s="2"/>
      <c r="O41" s="8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422" t="s">
        <v>24</v>
      </c>
      <c r="AR41" s="489"/>
      <c r="AS41" s="49" t="s">
        <v>51</v>
      </c>
      <c r="AT41" s="24"/>
    </row>
    <row r="42" spans="1:46" ht="21.75" customHeight="1">
      <c r="A42" s="318"/>
      <c r="B42" s="488" t="s">
        <v>52</v>
      </c>
      <c r="C42" s="310" t="s">
        <v>23</v>
      </c>
      <c r="D42" s="79"/>
      <c r="E42" s="1"/>
      <c r="F42" s="1"/>
      <c r="G42" s="1"/>
      <c r="H42" s="1"/>
      <c r="I42" s="1"/>
      <c r="J42" s="1"/>
      <c r="K42" s="1"/>
      <c r="L42" s="1"/>
      <c r="M42" s="1"/>
      <c r="N42" s="1"/>
      <c r="O42" s="8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423" t="s">
        <v>23</v>
      </c>
      <c r="AR42" s="488" t="s">
        <v>52</v>
      </c>
      <c r="AS42" s="49"/>
      <c r="AT42" s="24"/>
    </row>
    <row r="43" spans="1:46" ht="21.75" customHeight="1">
      <c r="A43" s="318" t="s">
        <v>53</v>
      </c>
      <c r="B43" s="489"/>
      <c r="C43" s="60" t="s">
        <v>24</v>
      </c>
      <c r="D43" s="81"/>
      <c r="E43" s="2"/>
      <c r="F43" s="2"/>
      <c r="G43" s="2"/>
      <c r="H43" s="2"/>
      <c r="I43" s="2"/>
      <c r="J43" s="2"/>
      <c r="K43" s="2"/>
      <c r="L43" s="2"/>
      <c r="M43" s="2"/>
      <c r="N43" s="2"/>
      <c r="O43" s="8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8" t="s">
        <v>24</v>
      </c>
      <c r="AR43" s="489"/>
      <c r="AS43" s="49" t="s">
        <v>53</v>
      </c>
      <c r="AT43" s="24"/>
    </row>
    <row r="44" spans="1:46" ht="21.75" customHeight="1">
      <c r="A44" s="318"/>
      <c r="B44" s="488" t="s">
        <v>54</v>
      </c>
      <c r="C44" s="310" t="s">
        <v>23</v>
      </c>
      <c r="D44" s="79"/>
      <c r="E44" s="1"/>
      <c r="F44" s="1"/>
      <c r="G44" s="1"/>
      <c r="H44" s="1"/>
      <c r="I44" s="1"/>
      <c r="J44" s="1"/>
      <c r="K44" s="1"/>
      <c r="L44" s="1"/>
      <c r="M44" s="1"/>
      <c r="N44" s="1"/>
      <c r="O44" s="8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58" t="s">
        <v>23</v>
      </c>
      <c r="AR44" s="488" t="s">
        <v>54</v>
      </c>
      <c r="AS44" s="49"/>
      <c r="AT44" s="24"/>
    </row>
    <row r="45" spans="1:46" ht="21.75" customHeight="1">
      <c r="A45" s="318" t="s">
        <v>27</v>
      </c>
      <c r="B45" s="489"/>
      <c r="C45" s="60" t="s">
        <v>24</v>
      </c>
      <c r="D45" s="81"/>
      <c r="E45" s="2"/>
      <c r="F45" s="2"/>
      <c r="G45" s="2"/>
      <c r="H45" s="2"/>
      <c r="I45" s="2"/>
      <c r="J45" s="2"/>
      <c r="K45" s="2"/>
      <c r="L45" s="2"/>
      <c r="M45" s="2"/>
      <c r="N45" s="2"/>
      <c r="O45" s="83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422" t="s">
        <v>24</v>
      </c>
      <c r="AR45" s="489"/>
      <c r="AS45" s="59" t="s">
        <v>27</v>
      </c>
      <c r="AT45" s="24"/>
    </row>
    <row r="46" spans="1:46" ht="21.75" customHeight="1">
      <c r="A46" s="318"/>
      <c r="B46" s="488" t="s">
        <v>55</v>
      </c>
      <c r="C46" s="310" t="s">
        <v>23</v>
      </c>
      <c r="D46" s="79"/>
      <c r="E46" s="1"/>
      <c r="F46" s="1"/>
      <c r="G46" s="1"/>
      <c r="H46" s="1"/>
      <c r="I46" s="1"/>
      <c r="J46" s="1"/>
      <c r="K46" s="1"/>
      <c r="L46" s="1"/>
      <c r="M46" s="1"/>
      <c r="N46" s="1"/>
      <c r="O46" s="8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423" t="s">
        <v>23</v>
      </c>
      <c r="AR46" s="488" t="s">
        <v>55</v>
      </c>
      <c r="AS46" s="59"/>
      <c r="AT46" s="24"/>
    </row>
    <row r="47" spans="1:46" ht="21.75" customHeight="1">
      <c r="A47" s="319"/>
      <c r="B47" s="489"/>
      <c r="C47" s="60" t="s">
        <v>24</v>
      </c>
      <c r="D47" s="81"/>
      <c r="E47" s="2"/>
      <c r="F47" s="2"/>
      <c r="G47" s="2"/>
      <c r="H47" s="2"/>
      <c r="I47" s="2"/>
      <c r="J47" s="2"/>
      <c r="K47" s="2"/>
      <c r="L47" s="2"/>
      <c r="M47" s="2"/>
      <c r="N47" s="2"/>
      <c r="O47" s="83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55" t="s">
        <v>24</v>
      </c>
      <c r="AR47" s="489"/>
      <c r="AS47" s="60"/>
      <c r="AT47" s="24"/>
    </row>
    <row r="48" spans="1:46" ht="21.75" customHeight="1">
      <c r="A48" s="318"/>
      <c r="B48" s="488" t="s">
        <v>56</v>
      </c>
      <c r="C48" s="310" t="s">
        <v>23</v>
      </c>
      <c r="D48" s="79"/>
      <c r="E48" s="1"/>
      <c r="F48" s="1"/>
      <c r="G48" s="1"/>
      <c r="H48" s="1"/>
      <c r="I48" s="1"/>
      <c r="J48" s="1"/>
      <c r="K48" s="1"/>
      <c r="L48" s="1"/>
      <c r="M48" s="1"/>
      <c r="N48" s="1"/>
      <c r="O48" s="82"/>
      <c r="P48" s="1"/>
      <c r="Q48" s="1"/>
      <c r="R48" s="1"/>
      <c r="S48" s="1"/>
      <c r="T48" s="1"/>
      <c r="U48" s="1"/>
      <c r="V48" s="1">
        <v>6</v>
      </c>
      <c r="W48" s="1">
        <v>0.295</v>
      </c>
      <c r="X48" s="1">
        <v>133.665</v>
      </c>
      <c r="Y48" s="1">
        <v>41</v>
      </c>
      <c r="Z48" s="1">
        <v>12.953</v>
      </c>
      <c r="AA48" s="1">
        <v>4622.259</v>
      </c>
      <c r="AB48" s="1">
        <v>40</v>
      </c>
      <c r="AC48" s="1">
        <v>18.354</v>
      </c>
      <c r="AD48" s="1">
        <v>5128.404</v>
      </c>
      <c r="AE48" s="1">
        <v>23</v>
      </c>
      <c r="AF48" s="1">
        <v>10.397</v>
      </c>
      <c r="AG48" s="1">
        <v>3492.525</v>
      </c>
      <c r="AH48" s="1">
        <v>14</v>
      </c>
      <c r="AI48" s="1">
        <v>10.764</v>
      </c>
      <c r="AJ48" s="1">
        <v>3165.735</v>
      </c>
      <c r="AK48" s="1">
        <v>14</v>
      </c>
      <c r="AL48" s="1">
        <v>6.331</v>
      </c>
      <c r="AM48" s="1">
        <v>2399.933</v>
      </c>
      <c r="AN48" s="1">
        <f>+D48+G48+J48+M48+P48+S48+V48+Y48+AB48+AE48+AH48+AK48</f>
        <v>138</v>
      </c>
      <c r="AO48" s="1">
        <f>+E48+H48+K48+N48+Q48+T48+W48+Z48+AC48+AF48+AI48+AL48</f>
        <v>59.093999999999994</v>
      </c>
      <c r="AP48" s="1">
        <f>+F48+I48+L48+O48+R48+U48+X48+AA48+AD48+AG48+AJ48+AM48</f>
        <v>18942.521</v>
      </c>
      <c r="AQ48" s="48" t="s">
        <v>23</v>
      </c>
      <c r="AR48" s="488" t="s">
        <v>56</v>
      </c>
      <c r="AS48" s="59"/>
      <c r="AT48" s="24"/>
    </row>
    <row r="49" spans="1:46" ht="21.75" customHeight="1">
      <c r="A49" s="318" t="s">
        <v>57</v>
      </c>
      <c r="B49" s="489"/>
      <c r="C49" s="60" t="s">
        <v>24</v>
      </c>
      <c r="D49" s="8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422" t="s">
        <v>24</v>
      </c>
      <c r="AR49" s="489"/>
      <c r="AS49" s="59" t="s">
        <v>57</v>
      </c>
      <c r="AT49" s="24"/>
    </row>
    <row r="50" spans="1:46" ht="21.75" customHeight="1">
      <c r="A50" s="318"/>
      <c r="B50" s="488" t="s">
        <v>58</v>
      </c>
      <c r="C50" s="310" t="s">
        <v>23</v>
      </c>
      <c r="D50" s="7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>
        <v>1</v>
      </c>
      <c r="T50" s="1">
        <v>407.02</v>
      </c>
      <c r="U50" s="1">
        <v>75644.268</v>
      </c>
      <c r="V50" s="1"/>
      <c r="W50" s="1"/>
      <c r="X50" s="1"/>
      <c r="Y50" s="1"/>
      <c r="Z50" s="1"/>
      <c r="AA50" s="1"/>
      <c r="AB50" s="1">
        <v>1</v>
      </c>
      <c r="AC50" s="1">
        <v>226.701</v>
      </c>
      <c r="AD50" s="1">
        <v>58604.781</v>
      </c>
      <c r="AE50" s="1"/>
      <c r="AF50" s="1"/>
      <c r="AG50" s="1"/>
      <c r="AH50" s="1"/>
      <c r="AI50" s="1"/>
      <c r="AJ50" s="1"/>
      <c r="AK50" s="1"/>
      <c r="AL50" s="1"/>
      <c r="AM50" s="1"/>
      <c r="AN50" s="1">
        <f aca="true" t="shared" si="2" ref="AN50:AP51">+D50+G50+J50+M50+P50+S50+V50+Y50+AB50+AE50+AH50+AK50</f>
        <v>2</v>
      </c>
      <c r="AO50" s="1">
        <f t="shared" si="2"/>
        <v>633.721</v>
      </c>
      <c r="AP50" s="1">
        <f t="shared" si="2"/>
        <v>134249.049</v>
      </c>
      <c r="AQ50" s="423" t="s">
        <v>23</v>
      </c>
      <c r="AR50" s="488" t="s">
        <v>58</v>
      </c>
      <c r="AS50" s="57"/>
      <c r="AT50" s="24"/>
    </row>
    <row r="51" spans="1:46" ht="21.75" customHeight="1">
      <c r="A51" s="318"/>
      <c r="B51" s="489"/>
      <c r="C51" s="60" t="s">
        <v>24</v>
      </c>
      <c r="D51" s="8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>
        <v>1</v>
      </c>
      <c r="AF51" s="2">
        <v>355.651</v>
      </c>
      <c r="AG51" s="2">
        <v>109427.766</v>
      </c>
      <c r="AH51" s="2"/>
      <c r="AI51" s="2"/>
      <c r="AJ51" s="2"/>
      <c r="AK51" s="2"/>
      <c r="AL51" s="2"/>
      <c r="AM51" s="2"/>
      <c r="AN51" s="2">
        <f t="shared" si="2"/>
        <v>1</v>
      </c>
      <c r="AO51" s="2">
        <f t="shared" si="2"/>
        <v>355.651</v>
      </c>
      <c r="AP51" s="2">
        <f t="shared" si="2"/>
        <v>109427.766</v>
      </c>
      <c r="AQ51" s="52" t="s">
        <v>24</v>
      </c>
      <c r="AR51" s="489"/>
      <c r="AS51" s="59"/>
      <c r="AT51" s="24"/>
    </row>
    <row r="52" spans="1:46" ht="21.75" customHeight="1">
      <c r="A52" s="318"/>
      <c r="B52" s="488" t="s">
        <v>59</v>
      </c>
      <c r="C52" s="310" t="s">
        <v>23</v>
      </c>
      <c r="D52" s="7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48" t="s">
        <v>23</v>
      </c>
      <c r="AR52" s="488" t="s">
        <v>59</v>
      </c>
      <c r="AS52" s="59"/>
      <c r="AT52" s="24"/>
    </row>
    <row r="53" spans="1:46" ht="21.75" customHeight="1">
      <c r="A53" s="318" t="s">
        <v>27</v>
      </c>
      <c r="B53" s="489"/>
      <c r="C53" s="60" t="s">
        <v>24</v>
      </c>
      <c r="D53" s="8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422" t="s">
        <v>24</v>
      </c>
      <c r="AR53" s="489"/>
      <c r="AS53" s="59" t="s">
        <v>27</v>
      </c>
      <c r="AT53" s="24"/>
    </row>
    <row r="54" spans="1:46" ht="21.75" customHeight="1">
      <c r="A54" s="318"/>
      <c r="B54" s="488" t="s">
        <v>60</v>
      </c>
      <c r="C54" s="310" t="s">
        <v>23</v>
      </c>
      <c r="D54" s="7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48" t="s">
        <v>23</v>
      </c>
      <c r="AR54" s="488" t="s">
        <v>60</v>
      </c>
      <c r="AS54" s="49"/>
      <c r="AT54" s="24"/>
    </row>
    <row r="55" spans="1:46" ht="21.75" customHeight="1">
      <c r="A55" s="319"/>
      <c r="B55" s="489"/>
      <c r="C55" s="60" t="s">
        <v>24</v>
      </c>
      <c r="D55" s="8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424" t="s">
        <v>24</v>
      </c>
      <c r="AR55" s="489"/>
      <c r="AS55" s="56"/>
      <c r="AT55" s="24"/>
    </row>
    <row r="56" spans="1:46" ht="21.75" customHeight="1">
      <c r="A56" s="545" t="s">
        <v>99</v>
      </c>
      <c r="B56" s="501" t="s">
        <v>61</v>
      </c>
      <c r="C56" s="310" t="s">
        <v>23</v>
      </c>
      <c r="D56" s="7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428" t="s">
        <v>23</v>
      </c>
      <c r="AR56" s="494" t="s">
        <v>100</v>
      </c>
      <c r="AS56" s="495" t="s">
        <v>0</v>
      </c>
      <c r="AT56" s="24"/>
    </row>
    <row r="57" spans="1:46" ht="21.75" customHeight="1">
      <c r="A57" s="546"/>
      <c r="B57" s="503"/>
      <c r="C57" s="60" t="s">
        <v>24</v>
      </c>
      <c r="D57" s="8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61" t="s">
        <v>24</v>
      </c>
      <c r="AR57" s="496"/>
      <c r="AS57" s="497"/>
      <c r="AT57" s="24"/>
    </row>
    <row r="58" spans="1:46" ht="21.75" customHeight="1">
      <c r="A58" s="146" t="s">
        <v>0</v>
      </c>
      <c r="B58" s="24"/>
      <c r="C58" s="320" t="s">
        <v>23</v>
      </c>
      <c r="D58" s="5">
        <v>109</v>
      </c>
      <c r="E58" s="3">
        <v>6.4911</v>
      </c>
      <c r="F58" s="3">
        <v>2965.174</v>
      </c>
      <c r="G58" s="3">
        <v>91</v>
      </c>
      <c r="H58" s="3">
        <v>4.3475</v>
      </c>
      <c r="I58" s="3">
        <v>2403.281</v>
      </c>
      <c r="J58" s="3">
        <v>140</v>
      </c>
      <c r="K58" s="3">
        <v>6.7051</v>
      </c>
      <c r="L58" s="3">
        <v>3831.055</v>
      </c>
      <c r="M58" s="3">
        <v>190</v>
      </c>
      <c r="N58" s="3">
        <v>153.614</v>
      </c>
      <c r="O58" s="3">
        <v>84828.027</v>
      </c>
      <c r="P58" s="3">
        <v>323</v>
      </c>
      <c r="Q58" s="3">
        <v>501.381</v>
      </c>
      <c r="R58" s="3">
        <v>222989.126</v>
      </c>
      <c r="S58" s="3">
        <v>436</v>
      </c>
      <c r="T58" s="3">
        <v>1203.4418</v>
      </c>
      <c r="U58" s="3">
        <v>422580.345</v>
      </c>
      <c r="V58" s="3">
        <v>565</v>
      </c>
      <c r="W58" s="3">
        <v>2751.5374</v>
      </c>
      <c r="X58" s="3">
        <v>1060727.263</v>
      </c>
      <c r="Y58" s="3">
        <v>336</v>
      </c>
      <c r="Z58" s="3">
        <v>583.1032</v>
      </c>
      <c r="AA58" s="3">
        <v>235559.001</v>
      </c>
      <c r="AB58" s="3">
        <v>146</v>
      </c>
      <c r="AC58" s="3">
        <v>6.8343</v>
      </c>
      <c r="AD58" s="3">
        <v>5241.912</v>
      </c>
      <c r="AE58" s="3">
        <v>249</v>
      </c>
      <c r="AF58" s="3">
        <v>10.8775</v>
      </c>
      <c r="AG58" s="3">
        <v>7392.917</v>
      </c>
      <c r="AH58" s="3">
        <v>364</v>
      </c>
      <c r="AI58" s="3">
        <v>26.0849</v>
      </c>
      <c r="AJ58" s="3">
        <v>10978.923</v>
      </c>
      <c r="AK58" s="3">
        <v>253</v>
      </c>
      <c r="AL58" s="3">
        <v>19.8698</v>
      </c>
      <c r="AM58" s="3">
        <v>8479.77</v>
      </c>
      <c r="AN58" s="3">
        <f>+D58+G58+J58+M58+P58+S58+V58+Y58+AB58+AE58+AH58+AK58</f>
        <v>3202</v>
      </c>
      <c r="AO58" s="3">
        <f>+E58+H58+K58+N58+Q58+T58+W58+Z58+AC58+AF58+AI58+AL58</f>
        <v>5274.287600000001</v>
      </c>
      <c r="AP58" s="3">
        <f>+F58+I58+L58+O58+R58+U58+X58+AA58+AD58+AG58+AJ58+AM58</f>
        <v>2067976.7939999998</v>
      </c>
      <c r="AQ58" s="63" t="s">
        <v>23</v>
      </c>
      <c r="AR58" s="64"/>
      <c r="AS58" s="49" t="s">
        <v>0</v>
      </c>
      <c r="AT58" s="24"/>
    </row>
    <row r="59" spans="1:46" ht="21.75" customHeight="1">
      <c r="A59" s="543" t="s">
        <v>62</v>
      </c>
      <c r="B59" s="505"/>
      <c r="C59" s="446" t="s">
        <v>63</v>
      </c>
      <c r="D59" s="399"/>
      <c r="E59" s="409"/>
      <c r="F59" s="400"/>
      <c r="G59" s="400"/>
      <c r="H59" s="409"/>
      <c r="I59" s="400"/>
      <c r="J59" s="400"/>
      <c r="K59" s="409"/>
      <c r="L59" s="400"/>
      <c r="M59" s="400"/>
      <c r="N59" s="409"/>
      <c r="O59" s="400"/>
      <c r="P59" s="400"/>
      <c r="Q59" s="409"/>
      <c r="R59" s="400"/>
      <c r="S59" s="400"/>
      <c r="T59" s="409"/>
      <c r="U59" s="400"/>
      <c r="V59" s="400"/>
      <c r="W59" s="409"/>
      <c r="X59" s="400"/>
      <c r="Y59" s="400"/>
      <c r="Z59" s="409"/>
      <c r="AA59" s="400"/>
      <c r="AB59" s="400"/>
      <c r="AC59" s="409"/>
      <c r="AD59" s="400"/>
      <c r="AE59" s="400"/>
      <c r="AF59" s="409"/>
      <c r="AG59" s="400"/>
      <c r="AH59" s="400"/>
      <c r="AI59" s="409"/>
      <c r="AJ59" s="400"/>
      <c r="AK59" s="400"/>
      <c r="AL59" s="409"/>
      <c r="AM59" s="400"/>
      <c r="AN59" s="400"/>
      <c r="AO59" s="409"/>
      <c r="AP59" s="400"/>
      <c r="AQ59" s="392" t="s">
        <v>63</v>
      </c>
      <c r="AR59" s="498" t="s">
        <v>62</v>
      </c>
      <c r="AS59" s="499"/>
      <c r="AT59" s="24"/>
    </row>
    <row r="60" spans="1:46" ht="21.75" customHeight="1">
      <c r="A60" s="317"/>
      <c r="B60" s="40"/>
      <c r="C60" s="60" t="s">
        <v>24</v>
      </c>
      <c r="D60" s="8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>
        <v>0.1</v>
      </c>
      <c r="AM60" s="2">
        <v>8.4</v>
      </c>
      <c r="AN60" s="2">
        <f aca="true" t="shared" si="3" ref="AN60:AP61">+D60+G60+J60+M60+P60+S60+V60+Y60+AB60+AE60+AH60+AK60</f>
        <v>0</v>
      </c>
      <c r="AO60" s="2">
        <f t="shared" si="3"/>
        <v>0.1</v>
      </c>
      <c r="AP60" s="2">
        <f t="shared" si="3"/>
        <v>8.4</v>
      </c>
      <c r="AQ60" s="429" t="s">
        <v>24</v>
      </c>
      <c r="AR60" s="40"/>
      <c r="AS60" s="56"/>
      <c r="AT60" s="24"/>
    </row>
    <row r="61" spans="1:46" ht="21.75" customHeight="1">
      <c r="A61" s="146" t="s">
        <v>0</v>
      </c>
      <c r="B61" s="24"/>
      <c r="C61" s="310" t="s">
        <v>23</v>
      </c>
      <c r="D61" s="79">
        <f aca="true" t="shared" si="4" ref="D61:AA61">+D6+D8+D10+D12+D14+D16+D18+D20+D22+D24+D26+D28+D30+D32+D34+D36+D38+D40+D42+D44+D46+D48+D50+D52+D54+D56+D58</f>
        <v>423</v>
      </c>
      <c r="E61" s="1">
        <f t="shared" si="4"/>
        <v>963.4537</v>
      </c>
      <c r="F61" s="1">
        <f t="shared" si="4"/>
        <v>101094.8</v>
      </c>
      <c r="G61" s="1">
        <f t="shared" si="4"/>
        <v>224</v>
      </c>
      <c r="H61" s="1">
        <f t="shared" si="4"/>
        <v>335.0272</v>
      </c>
      <c r="I61" s="1">
        <f t="shared" si="4"/>
        <v>24872.282</v>
      </c>
      <c r="J61" s="1">
        <f t="shared" si="4"/>
        <v>764</v>
      </c>
      <c r="K61" s="1">
        <f t="shared" si="4"/>
        <v>2906.1913</v>
      </c>
      <c r="L61" s="1">
        <f t="shared" si="4"/>
        <v>125276.044</v>
      </c>
      <c r="M61" s="1">
        <f t="shared" si="4"/>
        <v>960</v>
      </c>
      <c r="N61" s="1">
        <f t="shared" si="4"/>
        <v>3132.5101</v>
      </c>
      <c r="O61" s="1">
        <f t="shared" si="4"/>
        <v>215061.835</v>
      </c>
      <c r="P61" s="1">
        <f t="shared" si="4"/>
        <v>798</v>
      </c>
      <c r="Q61" s="1">
        <f t="shared" si="4"/>
        <v>3290.8401</v>
      </c>
      <c r="R61" s="1">
        <f t="shared" si="4"/>
        <v>373771.55299999996</v>
      </c>
      <c r="S61" s="1">
        <f t="shared" si="4"/>
        <v>760</v>
      </c>
      <c r="T61" s="1">
        <f t="shared" si="4"/>
        <v>2766.253</v>
      </c>
      <c r="U61" s="1">
        <f t="shared" si="4"/>
        <v>600639.0059999999</v>
      </c>
      <c r="V61" s="1">
        <f t="shared" si="4"/>
        <v>760</v>
      </c>
      <c r="W61" s="1">
        <f t="shared" si="4"/>
        <v>4142.0212</v>
      </c>
      <c r="X61" s="1">
        <f t="shared" si="4"/>
        <v>1199236.51</v>
      </c>
      <c r="Y61" s="1">
        <f t="shared" si="4"/>
        <v>559</v>
      </c>
      <c r="Z61" s="1">
        <f t="shared" si="4"/>
        <v>1991.6471999999999</v>
      </c>
      <c r="AA61" s="1">
        <f t="shared" si="4"/>
        <v>505402.787</v>
      </c>
      <c r="AB61" s="1">
        <f aca="true" t="shared" si="5" ref="AB61:AM61">+AB6+AB8+AB10+AB12+AB14+AB16+AB18+AB20+AB22+AB24+AB26+AB28+AB30+AB32+AB34+AB36+AB38+AB40+AB42+AB44+AB46+AB48+AB50+AB52+AB54+AB56+AB58</f>
        <v>343</v>
      </c>
      <c r="AC61" s="1">
        <f t="shared" si="5"/>
        <v>1515.1651000000002</v>
      </c>
      <c r="AD61" s="1">
        <f t="shared" si="5"/>
        <v>314474.76900000003</v>
      </c>
      <c r="AE61" s="1">
        <f t="shared" si="5"/>
        <v>587</v>
      </c>
      <c r="AF61" s="1">
        <f t="shared" si="5"/>
        <v>1846.9455</v>
      </c>
      <c r="AG61" s="1">
        <f t="shared" si="5"/>
        <v>318350.321</v>
      </c>
      <c r="AH61" s="1">
        <f t="shared" si="5"/>
        <v>867</v>
      </c>
      <c r="AI61" s="1">
        <f t="shared" si="5"/>
        <v>3468.4213</v>
      </c>
      <c r="AJ61" s="1">
        <f t="shared" si="5"/>
        <v>465003.268</v>
      </c>
      <c r="AK61" s="1">
        <f t="shared" si="5"/>
        <v>475</v>
      </c>
      <c r="AL61" s="1">
        <f t="shared" si="5"/>
        <v>978.6951</v>
      </c>
      <c r="AM61" s="1">
        <f t="shared" si="5"/>
        <v>140821.509</v>
      </c>
      <c r="AN61" s="1">
        <f t="shared" si="3"/>
        <v>7520</v>
      </c>
      <c r="AO61" s="1">
        <f t="shared" si="3"/>
        <v>27337.170800000004</v>
      </c>
      <c r="AP61" s="1">
        <f t="shared" si="3"/>
        <v>4384004.683999999</v>
      </c>
      <c r="AQ61" s="395" t="s">
        <v>23</v>
      </c>
      <c r="AR61" s="65"/>
      <c r="AS61" s="49" t="s">
        <v>0</v>
      </c>
      <c r="AT61" s="24"/>
    </row>
    <row r="62" spans="1:46" ht="21.75" customHeight="1">
      <c r="A62" s="544" t="s">
        <v>64</v>
      </c>
      <c r="B62" s="493" t="s">
        <v>64</v>
      </c>
      <c r="C62" s="310" t="s">
        <v>63</v>
      </c>
      <c r="D62" s="7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398" t="s">
        <v>63</v>
      </c>
      <c r="AR62" s="490" t="s">
        <v>64</v>
      </c>
      <c r="AS62" s="491"/>
      <c r="AT62" s="24"/>
    </row>
    <row r="63" spans="1:46" ht="21.75" customHeight="1">
      <c r="A63" s="317"/>
      <c r="B63" s="40"/>
      <c r="C63" s="60" t="s">
        <v>24</v>
      </c>
      <c r="D63" s="8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>
        <f aca="true" t="shared" si="6" ref="S63:AA63">+S7+S9+S11+S13+S15+S17+S19+S21+S23+S25+S27+S29+S31+S33+S35+S37+S39+S41+S43+S45+S47+S49+S51+S53+S55+S57+S60</f>
        <v>6</v>
      </c>
      <c r="T63" s="2">
        <f t="shared" si="6"/>
        <v>952.983</v>
      </c>
      <c r="U63" s="2">
        <f t="shared" si="6"/>
        <v>90319.917</v>
      </c>
      <c r="V63" s="2">
        <f t="shared" si="6"/>
        <v>10</v>
      </c>
      <c r="W63" s="2">
        <f t="shared" si="6"/>
        <v>3146.844</v>
      </c>
      <c r="X63" s="2">
        <f t="shared" si="6"/>
        <v>571591.61</v>
      </c>
      <c r="Y63" s="2">
        <f t="shared" si="6"/>
        <v>4</v>
      </c>
      <c r="Z63" s="2">
        <f t="shared" si="6"/>
        <v>383.018</v>
      </c>
      <c r="AA63" s="2">
        <f t="shared" si="6"/>
        <v>69660.362</v>
      </c>
      <c r="AB63" s="2">
        <f aca="true" t="shared" si="7" ref="AB63:AM63">+AB7+AB9+AB11+AB13+AB15+AB17+AB19+AB21+AB23+AB25+AB27+AB29+AB31+AB33+AB35+AB37+AB39+AB41+AB43+AB45+AB47+AB49+AB51+AB53+AB55+AB57+AB60</f>
        <v>15</v>
      </c>
      <c r="AC63" s="2">
        <f t="shared" si="7"/>
        <v>1533.5632</v>
      </c>
      <c r="AD63" s="2">
        <f t="shared" si="7"/>
        <v>293573.939</v>
      </c>
      <c r="AE63" s="2">
        <f t="shared" si="7"/>
        <v>41</v>
      </c>
      <c r="AF63" s="2">
        <f t="shared" si="7"/>
        <v>4078.178</v>
      </c>
      <c r="AG63" s="2">
        <f t="shared" si="7"/>
        <v>707343.227</v>
      </c>
      <c r="AH63" s="2">
        <f t="shared" si="7"/>
        <v>72</v>
      </c>
      <c r="AI63" s="2">
        <f t="shared" si="7"/>
        <v>3643.371</v>
      </c>
      <c r="AJ63" s="2">
        <f t="shared" si="7"/>
        <v>508567.672</v>
      </c>
      <c r="AK63" s="2">
        <f t="shared" si="7"/>
        <v>15</v>
      </c>
      <c r="AL63" s="2">
        <f t="shared" si="7"/>
        <v>198.823</v>
      </c>
      <c r="AM63" s="2">
        <f t="shared" si="7"/>
        <v>31580.644</v>
      </c>
      <c r="AN63" s="2">
        <f aca="true" t="shared" si="8" ref="AN63:AP65">+D63+G63+J63+M63+P63+S63+V63+Y63+AB63+AE63+AH63+AK63</f>
        <v>163</v>
      </c>
      <c r="AO63" s="2">
        <f t="shared" si="8"/>
        <v>13936.780200000001</v>
      </c>
      <c r="AP63" s="2">
        <f t="shared" si="8"/>
        <v>2272637.371</v>
      </c>
      <c r="AQ63" s="61" t="s">
        <v>24</v>
      </c>
      <c r="AR63" s="44"/>
      <c r="AS63" s="56"/>
      <c r="AT63" s="24"/>
    </row>
    <row r="64" spans="1:46" ht="21.75" customHeight="1">
      <c r="A64" s="318" t="s">
        <v>65</v>
      </c>
      <c r="B64" s="488" t="s">
        <v>66</v>
      </c>
      <c r="C64" s="310" t="s">
        <v>23</v>
      </c>
      <c r="D64" s="79">
        <v>23</v>
      </c>
      <c r="E64" s="1">
        <v>419.053</v>
      </c>
      <c r="F64" s="1">
        <v>22853.332</v>
      </c>
      <c r="G64" s="1"/>
      <c r="H64" s="1"/>
      <c r="I64" s="1"/>
      <c r="J64" s="1">
        <v>26</v>
      </c>
      <c r="K64" s="1">
        <v>185.705</v>
      </c>
      <c r="L64" s="1">
        <v>20819.763</v>
      </c>
      <c r="M64" s="1">
        <v>36</v>
      </c>
      <c r="N64" s="1">
        <v>485.595</v>
      </c>
      <c r="O64" s="1">
        <v>39905.539</v>
      </c>
      <c r="P64" s="1">
        <v>40</v>
      </c>
      <c r="Q64" s="1">
        <v>413.921</v>
      </c>
      <c r="R64" s="1">
        <v>31362.769</v>
      </c>
      <c r="S64" s="1">
        <v>76</v>
      </c>
      <c r="T64" s="1">
        <v>599.702</v>
      </c>
      <c r="U64" s="1">
        <v>65076.779</v>
      </c>
      <c r="V64" s="1">
        <v>160</v>
      </c>
      <c r="W64" s="1">
        <v>1081.62</v>
      </c>
      <c r="X64" s="1">
        <v>227830.813</v>
      </c>
      <c r="Y64" s="1">
        <v>42</v>
      </c>
      <c r="Z64" s="1">
        <v>269.4618</v>
      </c>
      <c r="AA64" s="1">
        <v>47177.729</v>
      </c>
      <c r="AB64" s="1">
        <v>46</v>
      </c>
      <c r="AC64" s="1">
        <v>245.569</v>
      </c>
      <c r="AD64" s="1">
        <v>16698.778</v>
      </c>
      <c r="AE64" s="1">
        <v>76</v>
      </c>
      <c r="AF64" s="1">
        <v>301.0625</v>
      </c>
      <c r="AG64" s="1">
        <v>34572.091</v>
      </c>
      <c r="AH64" s="1">
        <v>107</v>
      </c>
      <c r="AI64" s="1">
        <v>1193.609</v>
      </c>
      <c r="AJ64" s="1">
        <v>109732.859</v>
      </c>
      <c r="AK64" s="1">
        <v>39</v>
      </c>
      <c r="AL64" s="1">
        <v>821.2955</v>
      </c>
      <c r="AM64" s="1">
        <v>67777.603</v>
      </c>
      <c r="AN64" s="1">
        <f t="shared" si="8"/>
        <v>671</v>
      </c>
      <c r="AO64" s="1">
        <f t="shared" si="8"/>
        <v>6016.593800000001</v>
      </c>
      <c r="AP64" s="1">
        <f t="shared" si="8"/>
        <v>683808.055</v>
      </c>
      <c r="AQ64" s="430" t="s">
        <v>23</v>
      </c>
      <c r="AR64" s="488" t="s">
        <v>66</v>
      </c>
      <c r="AS64" s="66" t="s">
        <v>65</v>
      </c>
      <c r="AT64" s="24"/>
    </row>
    <row r="65" spans="1:46" ht="21.75" customHeight="1">
      <c r="A65" s="318"/>
      <c r="B65" s="489"/>
      <c r="C65" s="60" t="s">
        <v>24</v>
      </c>
      <c r="D65" s="81"/>
      <c r="E65" s="2"/>
      <c r="F65" s="2"/>
      <c r="G65" s="2"/>
      <c r="H65" s="2"/>
      <c r="I65" s="2"/>
      <c r="J65" s="2">
        <v>14</v>
      </c>
      <c r="K65" s="2">
        <v>240</v>
      </c>
      <c r="L65" s="2">
        <v>10880.731</v>
      </c>
      <c r="M65" s="2">
        <v>6</v>
      </c>
      <c r="N65" s="2">
        <v>72</v>
      </c>
      <c r="O65" s="2">
        <v>3099.6</v>
      </c>
      <c r="P65" s="2"/>
      <c r="Q65" s="2"/>
      <c r="R65" s="2"/>
      <c r="S65" s="2">
        <v>4</v>
      </c>
      <c r="T65" s="2">
        <v>16.709</v>
      </c>
      <c r="U65" s="2">
        <v>3868.062</v>
      </c>
      <c r="V65" s="2"/>
      <c r="W65" s="2"/>
      <c r="X65" s="2"/>
      <c r="Y65" s="2"/>
      <c r="Z65" s="2"/>
      <c r="AA65" s="2"/>
      <c r="AB65" s="2">
        <v>1</v>
      </c>
      <c r="AC65" s="2">
        <v>19.738</v>
      </c>
      <c r="AD65" s="2">
        <v>13922.989</v>
      </c>
      <c r="AE65" s="2">
        <v>1</v>
      </c>
      <c r="AF65" s="2"/>
      <c r="AG65" s="2"/>
      <c r="AH65" s="2"/>
      <c r="AI65" s="2"/>
      <c r="AJ65" s="2"/>
      <c r="AK65" s="2">
        <v>2</v>
      </c>
      <c r="AL65" s="2">
        <v>0</v>
      </c>
      <c r="AM65" s="2">
        <v>0</v>
      </c>
      <c r="AN65" s="2">
        <f t="shared" si="8"/>
        <v>28</v>
      </c>
      <c r="AO65" s="2">
        <f t="shared" si="8"/>
        <v>348.447</v>
      </c>
      <c r="AP65" s="2">
        <f t="shared" si="8"/>
        <v>31771.381999999998</v>
      </c>
      <c r="AQ65" s="52" t="s">
        <v>24</v>
      </c>
      <c r="AR65" s="489"/>
      <c r="AS65" s="49"/>
      <c r="AT65" s="24"/>
    </row>
    <row r="66" spans="1:46" ht="21.75" customHeight="1">
      <c r="A66" s="318" t="s">
        <v>67</v>
      </c>
      <c r="B66" s="488" t="s">
        <v>68</v>
      </c>
      <c r="C66" s="310" t="s">
        <v>23</v>
      </c>
      <c r="D66" s="7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48" t="s">
        <v>23</v>
      </c>
      <c r="AR66" s="488" t="s">
        <v>68</v>
      </c>
      <c r="AS66" s="49" t="s">
        <v>67</v>
      </c>
      <c r="AT66" s="24"/>
    </row>
    <row r="67" spans="1:46" ht="21.75" customHeight="1">
      <c r="A67" s="319" t="s">
        <v>49</v>
      </c>
      <c r="B67" s="489"/>
      <c r="C67" s="60" t="s">
        <v>24</v>
      </c>
      <c r="D67" s="8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427" t="s">
        <v>24</v>
      </c>
      <c r="AR67" s="489"/>
      <c r="AS67" s="56" t="s">
        <v>49</v>
      </c>
      <c r="AT67" s="24"/>
    </row>
    <row r="68" spans="1:46" s="90" customFormat="1" ht="21.75" customHeight="1">
      <c r="A68" s="538" t="s">
        <v>101</v>
      </c>
      <c r="B68" s="508"/>
      <c r="C68" s="272" t="s">
        <v>23</v>
      </c>
      <c r="D68" s="79">
        <f>+D61+D64+D66</f>
        <v>446</v>
      </c>
      <c r="E68" s="1">
        <f>+E61+E64+E66</f>
        <v>1382.5067</v>
      </c>
      <c r="F68" s="1">
        <f>+F61+F64+F66</f>
        <v>123948.132</v>
      </c>
      <c r="G68" s="1">
        <f>+G61+G64+G66</f>
        <v>224</v>
      </c>
      <c r="H68" s="1">
        <f aca="true" t="shared" si="9" ref="H68:AN68">+H61+H64+H66</f>
        <v>335.0272</v>
      </c>
      <c r="I68" s="1">
        <f t="shared" si="9"/>
        <v>24872.282</v>
      </c>
      <c r="J68" s="1">
        <f>+J61+J64+J66</f>
        <v>790</v>
      </c>
      <c r="K68" s="1">
        <f>+K61+K64+K66</f>
        <v>3091.8963</v>
      </c>
      <c r="L68" s="1">
        <f>+L61+L64+L66</f>
        <v>146095.807</v>
      </c>
      <c r="M68" s="1">
        <f t="shared" si="9"/>
        <v>996</v>
      </c>
      <c r="N68" s="1">
        <f t="shared" si="9"/>
        <v>3618.1050999999998</v>
      </c>
      <c r="O68" s="1">
        <f t="shared" si="9"/>
        <v>254967.37399999998</v>
      </c>
      <c r="P68" s="1">
        <f t="shared" si="9"/>
        <v>838</v>
      </c>
      <c r="Q68" s="1">
        <f t="shared" si="9"/>
        <v>3704.7610999999997</v>
      </c>
      <c r="R68" s="1">
        <f t="shared" si="9"/>
        <v>405134.3219999999</v>
      </c>
      <c r="S68" s="1">
        <f aca="true" t="shared" si="10" ref="S68:X68">+S61+S64+S66</f>
        <v>836</v>
      </c>
      <c r="T68" s="1">
        <f t="shared" si="10"/>
        <v>3365.955</v>
      </c>
      <c r="U68" s="1">
        <f t="shared" si="10"/>
        <v>665715.7849999999</v>
      </c>
      <c r="V68" s="1">
        <f t="shared" si="10"/>
        <v>920</v>
      </c>
      <c r="W68" s="1">
        <f t="shared" si="10"/>
        <v>5223.6412</v>
      </c>
      <c r="X68" s="1">
        <f t="shared" si="10"/>
        <v>1427067.323</v>
      </c>
      <c r="Y68" s="1">
        <f t="shared" si="9"/>
        <v>601</v>
      </c>
      <c r="Z68" s="1">
        <f t="shared" si="9"/>
        <v>2261.109</v>
      </c>
      <c r="AA68" s="1">
        <f t="shared" si="9"/>
        <v>552580.5160000001</v>
      </c>
      <c r="AB68" s="1">
        <f t="shared" si="9"/>
        <v>389</v>
      </c>
      <c r="AC68" s="1">
        <f t="shared" si="9"/>
        <v>1760.7341000000001</v>
      </c>
      <c r="AD68" s="1">
        <f t="shared" si="9"/>
        <v>331173.547</v>
      </c>
      <c r="AE68" s="1">
        <f t="shared" si="9"/>
        <v>663</v>
      </c>
      <c r="AF68" s="1">
        <f>+AF61+AF64+AF66</f>
        <v>2148.008</v>
      </c>
      <c r="AG68" s="1">
        <f t="shared" si="9"/>
        <v>352922.412</v>
      </c>
      <c r="AH68" s="1">
        <f>+AH61+AH64+AH66</f>
        <v>974</v>
      </c>
      <c r="AI68" s="1">
        <f>+AI61+AI64+AI66</f>
        <v>4662.0303</v>
      </c>
      <c r="AJ68" s="1">
        <f>+AJ61+AJ64+AJ66</f>
        <v>574736.127</v>
      </c>
      <c r="AK68" s="1">
        <f t="shared" si="9"/>
        <v>514</v>
      </c>
      <c r="AL68" s="1">
        <f t="shared" si="9"/>
        <v>1799.9906</v>
      </c>
      <c r="AM68" s="1">
        <f t="shared" si="9"/>
        <v>208599.112</v>
      </c>
      <c r="AN68" s="1">
        <f t="shared" si="9"/>
        <v>8191</v>
      </c>
      <c r="AO68" s="1">
        <f>+E68+H68+K68+N68+Q68+T68+W68+Z68+AC68+AF68+AI68+AL68</f>
        <v>33353.764599999995</v>
      </c>
      <c r="AP68" s="1">
        <f>+F68+I68+L68+O68+R68+U68+X68+AA68+AD68+AG68+AJ68+AM68</f>
        <v>5067812.739</v>
      </c>
      <c r="AQ68" s="431" t="s">
        <v>23</v>
      </c>
      <c r="AR68" s="514" t="s">
        <v>76</v>
      </c>
      <c r="AS68" s="515"/>
      <c r="AT68" s="89"/>
    </row>
    <row r="69" spans="1:46" s="90" customFormat="1" ht="21.75" customHeight="1">
      <c r="A69" s="539"/>
      <c r="B69" s="510"/>
      <c r="C69" s="273" t="s">
        <v>24</v>
      </c>
      <c r="D69" s="81"/>
      <c r="E69" s="2"/>
      <c r="F69" s="2"/>
      <c r="G69" s="2"/>
      <c r="H69" s="2"/>
      <c r="I69" s="2"/>
      <c r="J69" s="2">
        <f>+J63+J65+J67</f>
        <v>14</v>
      </c>
      <c r="K69" s="2">
        <f>+K63+K65+K67</f>
        <v>240</v>
      </c>
      <c r="L69" s="2">
        <f>+L63+L65+L67</f>
        <v>10880.731</v>
      </c>
      <c r="M69" s="2">
        <f aca="true" t="shared" si="11" ref="M69:AG69">+M63+M65+M67</f>
        <v>6</v>
      </c>
      <c r="N69" s="2">
        <f t="shared" si="11"/>
        <v>72</v>
      </c>
      <c r="O69" s="2">
        <f t="shared" si="11"/>
        <v>3099.6</v>
      </c>
      <c r="P69" s="2"/>
      <c r="Q69" s="2"/>
      <c r="R69" s="2"/>
      <c r="S69" s="2">
        <f aca="true" t="shared" si="12" ref="S69:X69">+S63+S65+S67</f>
        <v>10</v>
      </c>
      <c r="T69" s="2">
        <f t="shared" si="12"/>
        <v>969.6919999999999</v>
      </c>
      <c r="U69" s="2">
        <f t="shared" si="12"/>
        <v>94187.979</v>
      </c>
      <c r="V69" s="2">
        <f t="shared" si="12"/>
        <v>10</v>
      </c>
      <c r="W69" s="2">
        <f t="shared" si="12"/>
        <v>3146.844</v>
      </c>
      <c r="X69" s="2">
        <f t="shared" si="12"/>
        <v>571591.61</v>
      </c>
      <c r="Y69" s="2">
        <f t="shared" si="11"/>
        <v>4</v>
      </c>
      <c r="Z69" s="2">
        <f t="shared" si="11"/>
        <v>383.018</v>
      </c>
      <c r="AA69" s="2">
        <f t="shared" si="11"/>
        <v>69660.362</v>
      </c>
      <c r="AB69" s="2">
        <f t="shared" si="11"/>
        <v>16</v>
      </c>
      <c r="AC69" s="2">
        <f t="shared" si="11"/>
        <v>1553.3012</v>
      </c>
      <c r="AD69" s="2">
        <f t="shared" si="11"/>
        <v>307496.928</v>
      </c>
      <c r="AE69" s="2">
        <f t="shared" si="11"/>
        <v>42</v>
      </c>
      <c r="AF69" s="2">
        <f t="shared" si="11"/>
        <v>4078.178</v>
      </c>
      <c r="AG69" s="2">
        <f t="shared" si="11"/>
        <v>707343.227</v>
      </c>
      <c r="AH69" s="2">
        <f aca="true" t="shared" si="13" ref="AH69:AN69">+AH63+AH65+AH67</f>
        <v>72</v>
      </c>
      <c r="AI69" s="2">
        <f t="shared" si="13"/>
        <v>3643.371</v>
      </c>
      <c r="AJ69" s="2">
        <f t="shared" si="13"/>
        <v>508567.672</v>
      </c>
      <c r="AK69" s="2">
        <f t="shared" si="13"/>
        <v>17</v>
      </c>
      <c r="AL69" s="2">
        <f t="shared" si="13"/>
        <v>198.823</v>
      </c>
      <c r="AM69" s="2">
        <f t="shared" si="13"/>
        <v>31580.644</v>
      </c>
      <c r="AN69" s="2">
        <f t="shared" si="13"/>
        <v>191</v>
      </c>
      <c r="AO69" s="2">
        <f>+E69+H69+K69+N69+Q69+T69+W69+Z69+AC69+AF69+AI69+AL69</f>
        <v>14285.227200000001</v>
      </c>
      <c r="AP69" s="2">
        <f>+F69+I69+L69+O69+R69+U69+X69+AA69+AD69+AG69+AJ69+AM69</f>
        <v>2304408.753</v>
      </c>
      <c r="AQ69" s="179" t="s">
        <v>24</v>
      </c>
      <c r="AR69" s="516"/>
      <c r="AS69" s="517"/>
      <c r="AT69" s="89"/>
    </row>
    <row r="70" spans="1:46" s="90" customFormat="1" ht="21.75" customHeight="1" thickBot="1">
      <c r="A70" s="540" t="s">
        <v>94</v>
      </c>
      <c r="B70" s="522" t="s">
        <v>69</v>
      </c>
      <c r="C70" s="274"/>
      <c r="D70" s="21"/>
      <c r="E70" s="11"/>
      <c r="F70" s="11"/>
      <c r="G70" s="10"/>
      <c r="H70" s="11"/>
      <c r="I70" s="11"/>
      <c r="J70" s="10"/>
      <c r="K70" s="11"/>
      <c r="L70" s="11"/>
      <c r="M70" s="10"/>
      <c r="N70" s="11"/>
      <c r="O70" s="11"/>
      <c r="P70" s="10"/>
      <c r="Q70" s="11"/>
      <c r="R70" s="11"/>
      <c r="S70" s="10"/>
      <c r="T70" s="11"/>
      <c r="U70" s="11"/>
      <c r="V70" s="10"/>
      <c r="W70" s="11"/>
      <c r="X70" s="11"/>
      <c r="Y70" s="10"/>
      <c r="Z70" s="11"/>
      <c r="AA70" s="11"/>
      <c r="AB70" s="10"/>
      <c r="AC70" s="11"/>
      <c r="AD70" s="11"/>
      <c r="AE70" s="10"/>
      <c r="AF70" s="11"/>
      <c r="AG70" s="11"/>
      <c r="AH70" s="10"/>
      <c r="AI70" s="11"/>
      <c r="AJ70" s="11"/>
      <c r="AK70" s="10"/>
      <c r="AL70" s="11"/>
      <c r="AM70" s="11"/>
      <c r="AN70" s="10"/>
      <c r="AO70" s="11"/>
      <c r="AP70" s="11"/>
      <c r="AQ70" s="518" t="s">
        <v>94</v>
      </c>
      <c r="AR70" s="519" t="s">
        <v>69</v>
      </c>
      <c r="AS70" s="520"/>
      <c r="AT70" s="89"/>
    </row>
    <row r="71" spans="1:46" s="90" customFormat="1" ht="21.75" customHeight="1" thickBot="1">
      <c r="A71" s="541" t="s">
        <v>96</v>
      </c>
      <c r="B71" s="542" t="s">
        <v>70</v>
      </c>
      <c r="C71" s="321"/>
      <c r="D71" s="21">
        <f>D68+D69</f>
        <v>446</v>
      </c>
      <c r="E71" s="11">
        <f>E68+E69</f>
        <v>1382.5067</v>
      </c>
      <c r="F71" s="11">
        <f>F68+F69</f>
        <v>123948.132</v>
      </c>
      <c r="G71" s="10">
        <f aca="true" t="shared" si="14" ref="G71:AM71">G68+G69</f>
        <v>224</v>
      </c>
      <c r="H71" s="11">
        <f t="shared" si="14"/>
        <v>335.0272</v>
      </c>
      <c r="I71" s="11">
        <f t="shared" si="14"/>
        <v>24872.282</v>
      </c>
      <c r="J71" s="10">
        <f t="shared" si="14"/>
        <v>804</v>
      </c>
      <c r="K71" s="11">
        <f t="shared" si="14"/>
        <v>3331.8963</v>
      </c>
      <c r="L71" s="11">
        <f t="shared" si="14"/>
        <v>156976.538</v>
      </c>
      <c r="M71" s="10">
        <f t="shared" si="14"/>
        <v>1002</v>
      </c>
      <c r="N71" s="11">
        <f t="shared" si="14"/>
        <v>3690.1050999999998</v>
      </c>
      <c r="O71" s="11">
        <f t="shared" si="14"/>
        <v>258066.974</v>
      </c>
      <c r="P71" s="10">
        <f>P68+P69+P70</f>
        <v>838</v>
      </c>
      <c r="Q71" s="11">
        <f>Q68+Q69+Q70</f>
        <v>3704.7610999999997</v>
      </c>
      <c r="R71" s="11">
        <f>R68+R69+R70</f>
        <v>405134.3219999999</v>
      </c>
      <c r="S71" s="10">
        <f aca="true" t="shared" si="15" ref="S71:X71">S68+S69+S70</f>
        <v>846</v>
      </c>
      <c r="T71" s="11">
        <f t="shared" si="15"/>
        <v>4335.647</v>
      </c>
      <c r="U71" s="11">
        <f t="shared" si="15"/>
        <v>759903.764</v>
      </c>
      <c r="V71" s="10">
        <f t="shared" si="15"/>
        <v>930</v>
      </c>
      <c r="W71" s="11">
        <f t="shared" si="15"/>
        <v>8370.4852</v>
      </c>
      <c r="X71" s="11">
        <f t="shared" si="15"/>
        <v>1998658.9330000002</v>
      </c>
      <c r="Y71" s="10">
        <f t="shared" si="14"/>
        <v>605</v>
      </c>
      <c r="Z71" s="11">
        <f t="shared" si="14"/>
        <v>2644.127</v>
      </c>
      <c r="AA71" s="11">
        <f t="shared" si="14"/>
        <v>622240.878</v>
      </c>
      <c r="AB71" s="10">
        <f t="shared" si="14"/>
        <v>405</v>
      </c>
      <c r="AC71" s="11">
        <f t="shared" si="14"/>
        <v>3314.0353000000005</v>
      </c>
      <c r="AD71" s="11">
        <f t="shared" si="14"/>
        <v>638670.4750000001</v>
      </c>
      <c r="AE71" s="10">
        <f t="shared" si="14"/>
        <v>705</v>
      </c>
      <c r="AF71" s="11">
        <f>AF68+AF69</f>
        <v>6226.186</v>
      </c>
      <c r="AG71" s="11">
        <f t="shared" si="14"/>
        <v>1060265.639</v>
      </c>
      <c r="AH71" s="10">
        <f>AH68+AH69</f>
        <v>1046</v>
      </c>
      <c r="AI71" s="11">
        <f>AI68+AI69</f>
        <v>8305.401300000001</v>
      </c>
      <c r="AJ71" s="11">
        <f>AJ68+AJ69</f>
        <v>1083303.799</v>
      </c>
      <c r="AK71" s="10">
        <f t="shared" si="14"/>
        <v>531</v>
      </c>
      <c r="AL71" s="11">
        <f t="shared" si="14"/>
        <v>1998.8136000000002</v>
      </c>
      <c r="AM71" s="11">
        <f t="shared" si="14"/>
        <v>240179.756</v>
      </c>
      <c r="AN71" s="10">
        <f>+D71+G71+J71+M71+P71+S71+V71+Y71+AB71+AE71+AH71+AK71</f>
        <v>8382</v>
      </c>
      <c r="AO71" s="11">
        <f>+E71+H71+K71+N71+Q71+T71+W71+Z71+AC71+AF71+AI71+AL71</f>
        <v>47638.991799999996</v>
      </c>
      <c r="AP71" s="11">
        <f>+F71+I71+L71+O71+R71+U71+X71+AA71+AD71+AG71+AJ71+AM71</f>
        <v>7372221.4920000015</v>
      </c>
      <c r="AQ71" s="511" t="s">
        <v>96</v>
      </c>
      <c r="AR71" s="512" t="s">
        <v>70</v>
      </c>
      <c r="AS71" s="513" t="s">
        <v>0</v>
      </c>
      <c r="AT71" s="89"/>
    </row>
    <row r="72" spans="15:44" ht="21.75" customHeight="1">
      <c r="O72" s="118"/>
      <c r="P72" s="117"/>
      <c r="Q72" s="117"/>
      <c r="R72" s="112"/>
      <c r="S72" s="116"/>
      <c r="T72" s="116"/>
      <c r="U72" s="115"/>
      <c r="V72" s="17"/>
      <c r="W72" s="17"/>
      <c r="X72" s="67" t="s">
        <v>87</v>
      </c>
      <c r="AH72" s="151"/>
      <c r="AI72" s="151"/>
      <c r="AJ72" s="152"/>
      <c r="AN72" s="68"/>
      <c r="AR72" s="67" t="s">
        <v>87</v>
      </c>
    </row>
    <row r="73" spans="13:36" ht="21.75" customHeight="1">
      <c r="M73" s="5"/>
      <c r="O73" s="5"/>
      <c r="P73" s="112"/>
      <c r="Q73" s="112"/>
      <c r="R73" s="112"/>
      <c r="S73" s="114"/>
      <c r="T73" s="114"/>
      <c r="U73" s="114"/>
      <c r="V73" s="32"/>
      <c r="AG73" s="5"/>
      <c r="AH73" s="151"/>
      <c r="AI73" s="151"/>
      <c r="AJ73" s="152"/>
    </row>
    <row r="74" spans="13:38" ht="21.75" customHeight="1">
      <c r="M74" s="5"/>
      <c r="O74" s="5"/>
      <c r="P74" s="112"/>
      <c r="Q74" s="112"/>
      <c r="R74" s="112"/>
      <c r="S74" s="32"/>
      <c r="T74" s="32"/>
      <c r="AG74" s="5"/>
      <c r="AH74" s="5"/>
      <c r="AI74" s="5"/>
      <c r="AJ74" s="5"/>
      <c r="AK74" s="5"/>
      <c r="AL74" s="5"/>
    </row>
    <row r="75" spans="13:38" ht="18.75">
      <c r="M75" s="5"/>
      <c r="O75" s="5"/>
      <c r="P75" s="112"/>
      <c r="Q75" s="112"/>
      <c r="R75" s="112"/>
      <c r="S75" s="32"/>
      <c r="AG75" s="5"/>
      <c r="AH75" s="5"/>
      <c r="AI75" s="5"/>
      <c r="AJ75" s="5"/>
      <c r="AK75" s="5"/>
      <c r="AL75" s="5"/>
    </row>
    <row r="76" spans="13:36" ht="18.75">
      <c r="M76" s="5"/>
      <c r="P76" s="112"/>
      <c r="Q76" s="112"/>
      <c r="R76" s="112"/>
      <c r="S76" s="32"/>
      <c r="AG76" s="5"/>
      <c r="AH76" s="5"/>
      <c r="AJ76" s="5"/>
    </row>
    <row r="77" spans="13:36" ht="18.75">
      <c r="M77" s="5"/>
      <c r="P77" s="112"/>
      <c r="Q77" s="112"/>
      <c r="R77" s="112"/>
      <c r="S77" s="32"/>
      <c r="AG77" s="5"/>
      <c r="AH77" s="5"/>
      <c r="AJ77" s="5"/>
    </row>
    <row r="78" spans="13:36" ht="18.75">
      <c r="M78" s="5"/>
      <c r="P78" s="112"/>
      <c r="Q78" s="112"/>
      <c r="R78" s="112"/>
      <c r="S78" s="32"/>
      <c r="AH78" s="5"/>
      <c r="AJ78" s="5"/>
    </row>
    <row r="79" spans="13:19" ht="18.75">
      <c r="M79" s="5"/>
      <c r="P79" s="112"/>
      <c r="Q79" s="112"/>
      <c r="R79" s="112"/>
      <c r="S79" s="32"/>
    </row>
    <row r="80" spans="13:19" ht="18.75">
      <c r="M80" s="5"/>
      <c r="P80" s="112"/>
      <c r="Q80" s="112"/>
      <c r="R80" s="112"/>
      <c r="S80" s="32"/>
    </row>
    <row r="81" spans="13:19" ht="18.75">
      <c r="M81" s="5"/>
      <c r="P81" s="112"/>
      <c r="Q81" s="112"/>
      <c r="R81" s="112"/>
      <c r="S81" s="32"/>
    </row>
    <row r="82" spans="13:19" ht="18.75">
      <c r="M82" s="5"/>
      <c r="P82" s="112"/>
      <c r="Q82" s="112"/>
      <c r="R82" s="112"/>
      <c r="S82" s="32"/>
    </row>
    <row r="83" spans="13:19" ht="18.75">
      <c r="M83" s="5"/>
      <c r="P83" s="112"/>
      <c r="Q83" s="112"/>
      <c r="R83" s="112"/>
      <c r="S83" s="32"/>
    </row>
    <row r="84" spans="13:19" ht="18.75">
      <c r="M84" s="5"/>
      <c r="P84" s="112"/>
      <c r="Q84" s="112"/>
      <c r="R84" s="112"/>
      <c r="S84" s="32"/>
    </row>
    <row r="85" spans="13:19" ht="18.75">
      <c r="M85" s="5"/>
      <c r="P85" s="112"/>
      <c r="Q85" s="112"/>
      <c r="R85" s="112"/>
      <c r="S85" s="32"/>
    </row>
    <row r="86" spans="3:19" ht="18.75">
      <c r="C86" s="24"/>
      <c r="D86" s="5"/>
      <c r="M86" s="5"/>
      <c r="P86" s="112"/>
      <c r="Q86" s="112"/>
      <c r="R86" s="112"/>
      <c r="S86" s="32"/>
    </row>
    <row r="87" spans="3:19" ht="18.75">
      <c r="C87" s="24"/>
      <c r="D87" s="5"/>
      <c r="M87" s="5"/>
      <c r="P87" s="112"/>
      <c r="Q87" s="112"/>
      <c r="R87" s="112"/>
      <c r="S87" s="32"/>
    </row>
    <row r="88" spans="3:19" ht="18.75">
      <c r="C88" s="24"/>
      <c r="D88" s="5"/>
      <c r="M88" s="5"/>
      <c r="P88" s="112"/>
      <c r="Q88" s="112"/>
      <c r="R88" s="112"/>
      <c r="S88" s="32"/>
    </row>
    <row r="89" spans="3:19" ht="18.75">
      <c r="C89" s="24"/>
      <c r="D89" s="5"/>
      <c r="M89" s="5"/>
      <c r="P89" s="112"/>
      <c r="Q89" s="112"/>
      <c r="R89" s="112"/>
      <c r="S89" s="32"/>
    </row>
    <row r="90" spans="3:19" ht="18.75">
      <c r="C90" s="24"/>
      <c r="D90" s="5"/>
      <c r="M90" s="5"/>
      <c r="P90" s="112"/>
      <c r="Q90" s="112"/>
      <c r="R90" s="112"/>
      <c r="S90" s="32"/>
    </row>
    <row r="91" spans="3:19" ht="18.75">
      <c r="C91" s="24"/>
      <c r="D91" s="5"/>
      <c r="M91" s="5"/>
      <c r="P91" s="112"/>
      <c r="Q91" s="112"/>
      <c r="R91" s="112"/>
      <c r="S91" s="32"/>
    </row>
    <row r="92" spans="3:19" ht="18.75">
      <c r="C92" s="24"/>
      <c r="D92" s="5"/>
      <c r="M92" s="5"/>
      <c r="P92" s="112"/>
      <c r="Q92" s="112"/>
      <c r="R92" s="112"/>
      <c r="S92" s="32"/>
    </row>
    <row r="93" spans="3:19" ht="18.75">
      <c r="C93" s="24"/>
      <c r="D93" s="5"/>
      <c r="M93" s="5"/>
      <c r="P93" s="112"/>
      <c r="Q93" s="112"/>
      <c r="R93" s="112"/>
      <c r="S93" s="32"/>
    </row>
    <row r="94" spans="3:18" ht="18.75">
      <c r="C94" s="24"/>
      <c r="D94" s="5"/>
      <c r="M94" s="5"/>
      <c r="P94" s="112"/>
      <c r="Q94" s="112"/>
      <c r="R94" s="112"/>
    </row>
    <row r="95" spans="3:18" ht="18.75">
      <c r="C95" s="24"/>
      <c r="D95" s="5"/>
      <c r="M95" s="5"/>
      <c r="P95" s="5"/>
      <c r="Q95" s="5"/>
      <c r="R95" s="5"/>
    </row>
    <row r="96" spans="3:16" ht="18.75">
      <c r="C96" s="24"/>
      <c r="D96" s="5"/>
      <c r="M96" s="5"/>
      <c r="P96" s="5"/>
    </row>
    <row r="97" spans="3:13" ht="18.75">
      <c r="C97" s="24"/>
      <c r="D97" s="5"/>
      <c r="M97" s="5"/>
    </row>
    <row r="98" ht="18.75">
      <c r="M98" s="5"/>
    </row>
    <row r="99" ht="18.75">
      <c r="M99" s="5"/>
    </row>
    <row r="100" ht="18.75">
      <c r="M100" s="5"/>
    </row>
    <row r="101" ht="18.75">
      <c r="M101" s="5"/>
    </row>
  </sheetData>
  <sheetProtection/>
  <mergeCells count="67">
    <mergeCell ref="B18:B19"/>
    <mergeCell ref="B20:B21"/>
    <mergeCell ref="B14:B15"/>
    <mergeCell ref="B16:B17"/>
    <mergeCell ref="B6:B7"/>
    <mergeCell ref="B8:B9"/>
    <mergeCell ref="B10:B11"/>
    <mergeCell ref="B12:B13"/>
    <mergeCell ref="A59:B59"/>
    <mergeCell ref="A62:B62"/>
    <mergeCell ref="B46:B47"/>
    <mergeCell ref="B48:B49"/>
    <mergeCell ref="B50:B51"/>
    <mergeCell ref="B52:B53"/>
    <mergeCell ref="B54:B55"/>
    <mergeCell ref="A56:B57"/>
    <mergeCell ref="B22:B23"/>
    <mergeCell ref="B24:B25"/>
    <mergeCell ref="B26:B27"/>
    <mergeCell ref="B28:B29"/>
    <mergeCell ref="AR28:AR29"/>
    <mergeCell ref="AR30:AR31"/>
    <mergeCell ref="AR24:AR25"/>
    <mergeCell ref="AR26:AR27"/>
    <mergeCell ref="B42:B43"/>
    <mergeCell ref="B44:B45"/>
    <mergeCell ref="B30:B31"/>
    <mergeCell ref="B32:B33"/>
    <mergeCell ref="B38:B39"/>
    <mergeCell ref="B40:B41"/>
    <mergeCell ref="B34:B35"/>
    <mergeCell ref="B36:B37"/>
    <mergeCell ref="A71:B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AR54:AR55"/>
    <mergeCell ref="AR32:AR33"/>
    <mergeCell ref="AR34:AR35"/>
    <mergeCell ref="AR36:AR37"/>
    <mergeCell ref="AR38:AR39"/>
    <mergeCell ref="AR40:AR41"/>
    <mergeCell ref="AR42:AR43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A1:X1"/>
    <mergeCell ref="A68:B69"/>
    <mergeCell ref="A70:B70"/>
    <mergeCell ref="AR56:AS57"/>
    <mergeCell ref="AR59:AS59"/>
    <mergeCell ref="B64:B65"/>
    <mergeCell ref="B66:B67"/>
    <mergeCell ref="AR44:AR45"/>
    <mergeCell ref="AR46:AR47"/>
    <mergeCell ref="AR48:AR4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72"/>
  <sheetViews>
    <sheetView zoomScale="55" zoomScaleNormal="55" zoomScalePageLayoutView="0" workbookViewId="0" topLeftCell="A1">
      <pane xSplit="3" ySplit="5" topLeftCell="D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10.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17" customWidth="1"/>
    <col min="6" max="6" width="19.625" style="17" customWidth="1"/>
    <col min="7" max="8" width="15.125" style="283" customWidth="1"/>
    <col min="9" max="9" width="19.625" style="283" customWidth="1"/>
    <col min="10" max="11" width="15.125" style="283" customWidth="1"/>
    <col min="12" max="12" width="19.625" style="283" customWidth="1"/>
    <col min="13" max="14" width="15.125" style="283" customWidth="1"/>
    <col min="15" max="15" width="19.625" style="283" customWidth="1"/>
    <col min="16" max="17" width="15.125" style="283" customWidth="1"/>
    <col min="18" max="18" width="19.625" style="283" customWidth="1"/>
    <col min="19" max="20" width="15.125" style="283" customWidth="1"/>
    <col min="21" max="21" width="19.625" style="283" customWidth="1"/>
    <col min="22" max="23" width="15.125" style="283" customWidth="1"/>
    <col min="24" max="24" width="19.625" style="283" customWidth="1"/>
    <col min="25" max="26" width="15.125" style="283" customWidth="1"/>
    <col min="27" max="27" width="19.625" style="283" customWidth="1"/>
    <col min="28" max="29" width="15.125" style="283" customWidth="1"/>
    <col min="30" max="30" width="19.625" style="283" customWidth="1"/>
    <col min="31" max="32" width="15.125" style="283" customWidth="1"/>
    <col min="33" max="33" width="19.625" style="283" customWidth="1"/>
    <col min="34" max="35" width="15.125" style="283" customWidth="1"/>
    <col min="36" max="36" width="19.625" style="283" customWidth="1"/>
    <col min="37" max="38" width="15.125" style="283" customWidth="1"/>
    <col min="39" max="39" width="19.625" style="283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16384" width="10.625" style="18" customWidth="1"/>
  </cols>
  <sheetData>
    <row r="1" spans="1:24" ht="32.25">
      <c r="A1" s="506" t="s">
        <v>88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45" ht="21.75" customHeight="1" thickBot="1">
      <c r="A2" s="20" t="s">
        <v>106</v>
      </c>
      <c r="B2" s="20"/>
      <c r="C2" s="20"/>
      <c r="D2" s="21"/>
      <c r="E2" s="21"/>
      <c r="F2" s="2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277" t="s">
        <v>106</v>
      </c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21"/>
      <c r="AO2" s="21"/>
      <c r="AP2" s="21"/>
      <c r="AQ2" s="23"/>
      <c r="AR2" s="24"/>
      <c r="AS2" s="24"/>
    </row>
    <row r="3" spans="1:46" ht="21.75" customHeight="1">
      <c r="A3" s="25"/>
      <c r="D3" s="26" t="s">
        <v>2</v>
      </c>
      <c r="E3" s="27"/>
      <c r="F3" s="27"/>
      <c r="G3" s="278" t="s">
        <v>3</v>
      </c>
      <c r="H3" s="279"/>
      <c r="I3" s="279"/>
      <c r="J3" s="278" t="s">
        <v>4</v>
      </c>
      <c r="K3" s="279"/>
      <c r="L3" s="279"/>
      <c r="M3" s="278" t="s">
        <v>5</v>
      </c>
      <c r="N3" s="279"/>
      <c r="O3" s="279"/>
      <c r="P3" s="278" t="s">
        <v>6</v>
      </c>
      <c r="Q3" s="279"/>
      <c r="R3" s="279"/>
      <c r="S3" s="278" t="s">
        <v>7</v>
      </c>
      <c r="T3" s="279"/>
      <c r="U3" s="279"/>
      <c r="V3" s="284" t="s">
        <v>8</v>
      </c>
      <c r="W3" s="285"/>
      <c r="X3" s="286"/>
      <c r="Y3" s="284" t="s">
        <v>9</v>
      </c>
      <c r="Z3" s="279"/>
      <c r="AA3" s="279"/>
      <c r="AB3" s="278" t="s">
        <v>10</v>
      </c>
      <c r="AC3" s="279"/>
      <c r="AD3" s="279"/>
      <c r="AE3" s="278" t="s">
        <v>11</v>
      </c>
      <c r="AF3" s="279"/>
      <c r="AG3" s="279"/>
      <c r="AH3" s="278" t="s">
        <v>12</v>
      </c>
      <c r="AI3" s="279"/>
      <c r="AJ3" s="279"/>
      <c r="AK3" s="278" t="s">
        <v>13</v>
      </c>
      <c r="AL3" s="279"/>
      <c r="AM3" s="279"/>
      <c r="AN3" s="26" t="s">
        <v>14</v>
      </c>
      <c r="AO3" s="27"/>
      <c r="AP3" s="27"/>
      <c r="AQ3" s="29"/>
      <c r="AR3" s="30"/>
      <c r="AS3" s="31"/>
      <c r="AT3" s="24"/>
    </row>
    <row r="4" spans="1:46" ht="21.75" customHeight="1">
      <c r="A4" s="25"/>
      <c r="D4" s="33" t="s">
        <v>15</v>
      </c>
      <c r="E4" s="33" t="s">
        <v>16</v>
      </c>
      <c r="F4" s="33" t="s">
        <v>17</v>
      </c>
      <c r="G4" s="280" t="s">
        <v>15</v>
      </c>
      <c r="H4" s="280" t="s">
        <v>16</v>
      </c>
      <c r="I4" s="280" t="s">
        <v>17</v>
      </c>
      <c r="J4" s="280" t="s">
        <v>15</v>
      </c>
      <c r="K4" s="280" t="s">
        <v>16</v>
      </c>
      <c r="L4" s="280" t="s">
        <v>17</v>
      </c>
      <c r="M4" s="280" t="s">
        <v>15</v>
      </c>
      <c r="N4" s="280" t="s">
        <v>16</v>
      </c>
      <c r="O4" s="280" t="s">
        <v>17</v>
      </c>
      <c r="P4" s="280" t="s">
        <v>15</v>
      </c>
      <c r="Q4" s="280" t="s">
        <v>16</v>
      </c>
      <c r="R4" s="280" t="s">
        <v>17</v>
      </c>
      <c r="S4" s="280" t="s">
        <v>15</v>
      </c>
      <c r="T4" s="280" t="s">
        <v>16</v>
      </c>
      <c r="U4" s="280" t="s">
        <v>17</v>
      </c>
      <c r="V4" s="280" t="s">
        <v>15</v>
      </c>
      <c r="W4" s="280" t="s">
        <v>16</v>
      </c>
      <c r="X4" s="287" t="s">
        <v>17</v>
      </c>
      <c r="Y4" s="280" t="s">
        <v>15</v>
      </c>
      <c r="Z4" s="280" t="s">
        <v>16</v>
      </c>
      <c r="AA4" s="280" t="s">
        <v>17</v>
      </c>
      <c r="AB4" s="280" t="s">
        <v>15</v>
      </c>
      <c r="AC4" s="280" t="s">
        <v>16</v>
      </c>
      <c r="AD4" s="280" t="s">
        <v>17</v>
      </c>
      <c r="AE4" s="280" t="s">
        <v>15</v>
      </c>
      <c r="AF4" s="280" t="s">
        <v>16</v>
      </c>
      <c r="AG4" s="280" t="s">
        <v>17</v>
      </c>
      <c r="AH4" s="280" t="s">
        <v>15</v>
      </c>
      <c r="AI4" s="280" t="s">
        <v>16</v>
      </c>
      <c r="AJ4" s="280" t="s">
        <v>17</v>
      </c>
      <c r="AK4" s="280" t="s">
        <v>15</v>
      </c>
      <c r="AL4" s="280" t="s">
        <v>16</v>
      </c>
      <c r="AM4" s="280" t="s">
        <v>17</v>
      </c>
      <c r="AN4" s="33" t="s">
        <v>15</v>
      </c>
      <c r="AO4" s="33" t="s">
        <v>16</v>
      </c>
      <c r="AP4" s="33" t="s">
        <v>17</v>
      </c>
      <c r="AQ4" s="37"/>
      <c r="AR4" s="24"/>
      <c r="AS4" s="38"/>
      <c r="AT4" s="24"/>
    </row>
    <row r="5" spans="1:46" ht="21.75" customHeight="1">
      <c r="A5" s="39"/>
      <c r="B5" s="40"/>
      <c r="C5" s="40"/>
      <c r="D5" s="41" t="s">
        <v>18</v>
      </c>
      <c r="E5" s="41" t="s">
        <v>19</v>
      </c>
      <c r="F5" s="41" t="s">
        <v>20</v>
      </c>
      <c r="G5" s="281" t="s">
        <v>18</v>
      </c>
      <c r="H5" s="281" t="s">
        <v>19</v>
      </c>
      <c r="I5" s="281" t="s">
        <v>20</v>
      </c>
      <c r="J5" s="281" t="s">
        <v>18</v>
      </c>
      <c r="K5" s="281" t="s">
        <v>19</v>
      </c>
      <c r="L5" s="281" t="s">
        <v>20</v>
      </c>
      <c r="M5" s="281" t="s">
        <v>18</v>
      </c>
      <c r="N5" s="281" t="s">
        <v>19</v>
      </c>
      <c r="O5" s="281" t="s">
        <v>20</v>
      </c>
      <c r="P5" s="281" t="s">
        <v>18</v>
      </c>
      <c r="Q5" s="281" t="s">
        <v>19</v>
      </c>
      <c r="R5" s="281" t="s">
        <v>20</v>
      </c>
      <c r="S5" s="281" t="s">
        <v>18</v>
      </c>
      <c r="T5" s="281" t="s">
        <v>19</v>
      </c>
      <c r="U5" s="281" t="s">
        <v>20</v>
      </c>
      <c r="V5" s="281" t="s">
        <v>18</v>
      </c>
      <c r="W5" s="281" t="s">
        <v>19</v>
      </c>
      <c r="X5" s="288" t="s">
        <v>20</v>
      </c>
      <c r="Y5" s="281" t="s">
        <v>18</v>
      </c>
      <c r="Z5" s="281" t="s">
        <v>19</v>
      </c>
      <c r="AA5" s="281" t="s">
        <v>20</v>
      </c>
      <c r="AB5" s="281" t="s">
        <v>18</v>
      </c>
      <c r="AC5" s="281" t="s">
        <v>19</v>
      </c>
      <c r="AD5" s="281" t="s">
        <v>20</v>
      </c>
      <c r="AE5" s="281" t="s">
        <v>18</v>
      </c>
      <c r="AF5" s="281" t="s">
        <v>19</v>
      </c>
      <c r="AG5" s="281" t="s">
        <v>20</v>
      </c>
      <c r="AH5" s="281" t="s">
        <v>18</v>
      </c>
      <c r="AI5" s="281" t="s">
        <v>19</v>
      </c>
      <c r="AJ5" s="281" t="s">
        <v>20</v>
      </c>
      <c r="AK5" s="281" t="s">
        <v>18</v>
      </c>
      <c r="AL5" s="281" t="s">
        <v>19</v>
      </c>
      <c r="AM5" s="281" t="s">
        <v>20</v>
      </c>
      <c r="AN5" s="41" t="s">
        <v>18</v>
      </c>
      <c r="AO5" s="41" t="s">
        <v>19</v>
      </c>
      <c r="AP5" s="41" t="s">
        <v>20</v>
      </c>
      <c r="AQ5" s="44"/>
      <c r="AR5" s="40"/>
      <c r="AS5" s="45"/>
      <c r="AT5" s="24"/>
    </row>
    <row r="6" spans="1:46" ht="21.75" customHeight="1">
      <c r="A6" s="50" t="s">
        <v>21</v>
      </c>
      <c r="B6" s="488" t="s">
        <v>22</v>
      </c>
      <c r="C6" s="73" t="s">
        <v>23</v>
      </c>
      <c r="D6" s="1"/>
      <c r="E6" s="1"/>
      <c r="F6" s="1"/>
      <c r="G6" s="9"/>
      <c r="H6" s="9"/>
      <c r="I6" s="9"/>
      <c r="J6" s="9"/>
      <c r="K6" s="9"/>
      <c r="L6" s="9"/>
      <c r="M6" s="9">
        <v>1</v>
      </c>
      <c r="N6" s="9">
        <v>0.005</v>
      </c>
      <c r="O6" s="9">
        <v>9.377</v>
      </c>
      <c r="P6" s="9"/>
      <c r="Q6" s="9"/>
      <c r="R6" s="9"/>
      <c r="S6" s="9"/>
      <c r="T6" s="9"/>
      <c r="U6" s="9"/>
      <c r="V6" s="9"/>
      <c r="W6" s="9"/>
      <c r="X6" s="8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">
        <f>+D6+G6+J6+M6+P6+S6+V6+Y6+AB6+AE6+AH6+AK6</f>
        <v>1</v>
      </c>
      <c r="AO6" s="1">
        <f>+E6+H6+K6+N6+Q6+T6+W6+Z6+AC6+AF6+AI6+AL6</f>
        <v>0.005</v>
      </c>
      <c r="AP6" s="1">
        <f>+F6+I6+L6+O6+R6+U6+X6+AA6+AD6+AG6+AJ6+AM6</f>
        <v>9.377</v>
      </c>
      <c r="AQ6" s="48" t="s">
        <v>23</v>
      </c>
      <c r="AR6" s="488" t="s">
        <v>22</v>
      </c>
      <c r="AS6" s="49" t="s">
        <v>21</v>
      </c>
      <c r="AT6" s="24"/>
    </row>
    <row r="7" spans="1:46" ht="21.75" customHeight="1">
      <c r="A7" s="50"/>
      <c r="B7" s="489"/>
      <c r="C7" s="74" t="s">
        <v>24</v>
      </c>
      <c r="D7" s="2"/>
      <c r="E7" s="2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7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2"/>
      <c r="AO7" s="2"/>
      <c r="AP7" s="2"/>
      <c r="AQ7" s="422" t="s">
        <v>24</v>
      </c>
      <c r="AR7" s="489"/>
      <c r="AS7" s="49"/>
      <c r="AT7" s="24"/>
    </row>
    <row r="8" spans="1:46" ht="21.75" customHeight="1">
      <c r="A8" s="50" t="s">
        <v>25</v>
      </c>
      <c r="B8" s="488" t="s">
        <v>26</v>
      </c>
      <c r="C8" s="73" t="s">
        <v>23</v>
      </c>
      <c r="D8" s="1"/>
      <c r="E8" s="1"/>
      <c r="F8" s="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8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"/>
      <c r="AO8" s="1"/>
      <c r="AP8" s="1"/>
      <c r="AQ8" s="423" t="s">
        <v>23</v>
      </c>
      <c r="AR8" s="488" t="s">
        <v>26</v>
      </c>
      <c r="AS8" s="49" t="s">
        <v>25</v>
      </c>
      <c r="AT8" s="24"/>
    </row>
    <row r="9" spans="1:46" ht="21.75" customHeight="1">
      <c r="A9" s="50"/>
      <c r="B9" s="489"/>
      <c r="C9" s="74" t="s">
        <v>24</v>
      </c>
      <c r="D9" s="2"/>
      <c r="E9" s="2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7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2"/>
      <c r="AO9" s="2"/>
      <c r="AP9" s="2"/>
      <c r="AQ9" s="52" t="s">
        <v>24</v>
      </c>
      <c r="AR9" s="489"/>
      <c r="AS9" s="49"/>
      <c r="AT9" s="24"/>
    </row>
    <row r="10" spans="1:46" ht="21.75" customHeight="1">
      <c r="A10" s="50" t="s">
        <v>27</v>
      </c>
      <c r="B10" s="488" t="s">
        <v>28</v>
      </c>
      <c r="C10" s="73" t="s">
        <v>23</v>
      </c>
      <c r="D10" s="1"/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88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"/>
      <c r="AO10" s="1"/>
      <c r="AP10" s="1"/>
      <c r="AQ10" s="48" t="s">
        <v>23</v>
      </c>
      <c r="AR10" s="488" t="s">
        <v>28</v>
      </c>
      <c r="AS10" s="49" t="s">
        <v>27</v>
      </c>
      <c r="AT10" s="24"/>
    </row>
    <row r="11" spans="1:46" ht="21.75" customHeight="1">
      <c r="A11" s="54"/>
      <c r="B11" s="489"/>
      <c r="C11" s="74" t="s">
        <v>24</v>
      </c>
      <c r="D11" s="2"/>
      <c r="E11" s="2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7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2"/>
      <c r="AO11" s="2"/>
      <c r="AP11" s="2"/>
      <c r="AQ11" s="424" t="s">
        <v>24</v>
      </c>
      <c r="AR11" s="489"/>
      <c r="AS11" s="56"/>
      <c r="AT11" s="24"/>
    </row>
    <row r="12" spans="1:46" ht="21.75" customHeight="1">
      <c r="A12" s="50"/>
      <c r="B12" s="488" t="s">
        <v>29</v>
      </c>
      <c r="C12" s="73" t="s">
        <v>23</v>
      </c>
      <c r="D12" s="1"/>
      <c r="E12" s="1"/>
      <c r="F12" s="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88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"/>
      <c r="AO12" s="1"/>
      <c r="AP12" s="1"/>
      <c r="AQ12" s="423" t="s">
        <v>23</v>
      </c>
      <c r="AR12" s="488" t="s">
        <v>29</v>
      </c>
      <c r="AS12" s="49"/>
      <c r="AT12" s="24"/>
    </row>
    <row r="13" spans="1:46" ht="21.75" customHeight="1">
      <c r="A13" s="50" t="s">
        <v>30</v>
      </c>
      <c r="B13" s="489"/>
      <c r="C13" s="74" t="s">
        <v>24</v>
      </c>
      <c r="D13" s="2"/>
      <c r="E13" s="2"/>
      <c r="F13" s="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7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2"/>
      <c r="AO13" s="2"/>
      <c r="AP13" s="2"/>
      <c r="AQ13" s="52" t="s">
        <v>24</v>
      </c>
      <c r="AR13" s="489"/>
      <c r="AS13" s="49" t="s">
        <v>30</v>
      </c>
      <c r="AT13" s="24"/>
    </row>
    <row r="14" spans="1:46" ht="21.75" customHeight="1">
      <c r="A14" s="50"/>
      <c r="B14" s="488" t="s">
        <v>31</v>
      </c>
      <c r="C14" s="73" t="s">
        <v>23</v>
      </c>
      <c r="D14" s="1"/>
      <c r="E14" s="1"/>
      <c r="F14" s="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8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"/>
      <c r="AO14" s="1"/>
      <c r="AP14" s="1"/>
      <c r="AQ14" s="48" t="s">
        <v>23</v>
      </c>
      <c r="AR14" s="488" t="s">
        <v>31</v>
      </c>
      <c r="AS14" s="49"/>
      <c r="AT14" s="24"/>
    </row>
    <row r="15" spans="1:46" ht="21.75" customHeight="1">
      <c r="A15" s="50" t="s">
        <v>25</v>
      </c>
      <c r="B15" s="489"/>
      <c r="C15" s="74" t="s">
        <v>24</v>
      </c>
      <c r="D15" s="2"/>
      <c r="E15" s="2"/>
      <c r="F15" s="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7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2"/>
      <c r="AO15" s="2"/>
      <c r="AP15" s="2"/>
      <c r="AQ15" s="422" t="s">
        <v>24</v>
      </c>
      <c r="AR15" s="489"/>
      <c r="AS15" s="49" t="s">
        <v>25</v>
      </c>
      <c r="AT15" s="24"/>
    </row>
    <row r="16" spans="1:46" ht="21.75" customHeight="1">
      <c r="A16" s="50"/>
      <c r="B16" s="488" t="s">
        <v>32</v>
      </c>
      <c r="C16" s="73" t="s">
        <v>23</v>
      </c>
      <c r="D16" s="1"/>
      <c r="E16" s="1"/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1</v>
      </c>
      <c r="W16" s="9">
        <v>0.0048</v>
      </c>
      <c r="X16" s="88">
        <v>4.032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">
        <f>+D16+G16+J16+M16+P16+S16+V16+Y16+AB16+AE16+AH16+AK16</f>
        <v>1</v>
      </c>
      <c r="AO16" s="1">
        <f>+E16+H16+K16+N16+Q16+T16+W16+Z16+AC16+AF16+AI16+AL16</f>
        <v>0.0048</v>
      </c>
      <c r="AP16" s="1">
        <f>+F16+I16+L16+O16+R16+U16+X16+AA16+AD16+AG16+AJ16+AM16</f>
        <v>4.032</v>
      </c>
      <c r="AQ16" s="423" t="s">
        <v>23</v>
      </c>
      <c r="AR16" s="488" t="s">
        <v>32</v>
      </c>
      <c r="AS16" s="49"/>
      <c r="AT16" s="24"/>
    </row>
    <row r="17" spans="1:46" ht="21.75" customHeight="1">
      <c r="A17" s="50" t="s">
        <v>27</v>
      </c>
      <c r="B17" s="489"/>
      <c r="C17" s="74" t="s">
        <v>24</v>
      </c>
      <c r="D17" s="2"/>
      <c r="E17" s="2"/>
      <c r="F17" s="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7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2"/>
      <c r="AO17" s="2"/>
      <c r="AP17" s="2"/>
      <c r="AQ17" s="52" t="s">
        <v>24</v>
      </c>
      <c r="AR17" s="489"/>
      <c r="AS17" s="49" t="s">
        <v>27</v>
      </c>
      <c r="AT17" s="24"/>
    </row>
    <row r="18" spans="1:46" ht="21.75" customHeight="1">
      <c r="A18" s="50"/>
      <c r="B18" s="488" t="s">
        <v>33</v>
      </c>
      <c r="C18" s="73" t="s">
        <v>23</v>
      </c>
      <c r="D18" s="1"/>
      <c r="E18" s="1"/>
      <c r="F18" s="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88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"/>
      <c r="AO18" s="1"/>
      <c r="AP18" s="1"/>
      <c r="AQ18" s="48" t="s">
        <v>23</v>
      </c>
      <c r="AR18" s="488" t="s">
        <v>33</v>
      </c>
      <c r="AS18" s="49"/>
      <c r="AT18" s="24"/>
    </row>
    <row r="19" spans="1:46" ht="21.75" customHeight="1">
      <c r="A19" s="54"/>
      <c r="B19" s="489"/>
      <c r="C19" s="74" t="s">
        <v>24</v>
      </c>
      <c r="D19" s="2"/>
      <c r="E19" s="2"/>
      <c r="F19" s="2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7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2"/>
      <c r="AO19" s="2"/>
      <c r="AP19" s="2"/>
      <c r="AQ19" s="424" t="s">
        <v>24</v>
      </c>
      <c r="AR19" s="489"/>
      <c r="AS19" s="56"/>
      <c r="AT19" s="24"/>
    </row>
    <row r="20" spans="1:46" ht="21.75" customHeight="1">
      <c r="A20" s="50" t="s">
        <v>34</v>
      </c>
      <c r="B20" s="488" t="s">
        <v>35</v>
      </c>
      <c r="C20" s="73" t="s">
        <v>23</v>
      </c>
      <c r="D20" s="1"/>
      <c r="E20" s="1"/>
      <c r="F20" s="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88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"/>
      <c r="AO20" s="1"/>
      <c r="AP20" s="1"/>
      <c r="AQ20" s="423" t="s">
        <v>23</v>
      </c>
      <c r="AR20" s="488" t="s">
        <v>35</v>
      </c>
      <c r="AS20" s="49" t="s">
        <v>34</v>
      </c>
      <c r="AT20" s="24"/>
    </row>
    <row r="21" spans="1:46" ht="21.75" customHeight="1">
      <c r="A21" s="50" t="s">
        <v>25</v>
      </c>
      <c r="B21" s="489"/>
      <c r="C21" s="74" t="s">
        <v>24</v>
      </c>
      <c r="D21" s="2"/>
      <c r="E21" s="2"/>
      <c r="F21" s="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7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2"/>
      <c r="AO21" s="2"/>
      <c r="AP21" s="2"/>
      <c r="AQ21" s="52" t="s">
        <v>24</v>
      </c>
      <c r="AR21" s="489"/>
      <c r="AS21" s="49" t="s">
        <v>25</v>
      </c>
      <c r="AT21" s="24"/>
    </row>
    <row r="22" spans="1:46" ht="21.75" customHeight="1">
      <c r="A22" s="50" t="s">
        <v>27</v>
      </c>
      <c r="B22" s="488" t="s">
        <v>36</v>
      </c>
      <c r="C22" s="73" t="s">
        <v>23</v>
      </c>
      <c r="D22" s="1">
        <v>1</v>
      </c>
      <c r="E22" s="1">
        <v>0.112</v>
      </c>
      <c r="F22" s="1">
        <v>32.246</v>
      </c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>
        <v>2.042</v>
      </c>
      <c r="R22" s="9">
        <v>76.487</v>
      </c>
      <c r="S22" s="9"/>
      <c r="T22" s="9"/>
      <c r="U22" s="9"/>
      <c r="V22" s="9">
        <v>1</v>
      </c>
      <c r="W22" s="9">
        <v>0.0177</v>
      </c>
      <c r="X22" s="88">
        <v>11.005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>
        <v>2</v>
      </c>
      <c r="AL22" s="9"/>
      <c r="AM22" s="9"/>
      <c r="AN22" s="1">
        <f>+D22+G22+J22+M22+P22+S22+V22+Y22+AB22+AE22+AH22+AK22</f>
        <v>5</v>
      </c>
      <c r="AO22" s="1">
        <f>+E22+H22+K22+N22+Q22+T22+W22+Z22+AC22+AF22+AI22+AL22</f>
        <v>2.1717</v>
      </c>
      <c r="AP22" s="1">
        <f>+F22+I22+L22+O22+R22+U22+X22+AA22+AD22+AG22+AJ22+AM22</f>
        <v>119.738</v>
      </c>
      <c r="AQ22" s="48" t="s">
        <v>23</v>
      </c>
      <c r="AR22" s="488" t="s">
        <v>36</v>
      </c>
      <c r="AS22" s="49" t="s">
        <v>27</v>
      </c>
      <c r="AT22" s="24"/>
    </row>
    <row r="23" spans="1:46" ht="21.75" customHeight="1">
      <c r="A23" s="54"/>
      <c r="B23" s="489"/>
      <c r="C23" s="74" t="s">
        <v>24</v>
      </c>
      <c r="D23" s="2"/>
      <c r="E23" s="2"/>
      <c r="F23" s="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7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2"/>
      <c r="AO23" s="2"/>
      <c r="AP23" s="2"/>
      <c r="AQ23" s="424" t="s">
        <v>24</v>
      </c>
      <c r="AR23" s="489"/>
      <c r="AS23" s="56"/>
      <c r="AT23" s="24"/>
    </row>
    <row r="24" spans="1:46" ht="21.75" customHeight="1">
      <c r="A24" s="50"/>
      <c r="B24" s="488" t="s">
        <v>37</v>
      </c>
      <c r="C24" s="73" t="s">
        <v>23</v>
      </c>
      <c r="D24" s="1"/>
      <c r="E24" s="1"/>
      <c r="F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8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"/>
      <c r="AO24" s="1"/>
      <c r="AP24" s="1"/>
      <c r="AQ24" s="423" t="s">
        <v>23</v>
      </c>
      <c r="AR24" s="488" t="s">
        <v>37</v>
      </c>
      <c r="AS24" s="49"/>
      <c r="AT24" s="24"/>
    </row>
    <row r="25" spans="1:46" ht="21.75" customHeight="1">
      <c r="A25" s="50" t="s">
        <v>38</v>
      </c>
      <c r="B25" s="489"/>
      <c r="C25" s="74" t="s">
        <v>24</v>
      </c>
      <c r="D25" s="2"/>
      <c r="E25" s="2"/>
      <c r="F25" s="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7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2"/>
      <c r="AO25" s="2"/>
      <c r="AP25" s="2"/>
      <c r="AQ25" s="52" t="s">
        <v>24</v>
      </c>
      <c r="AR25" s="489"/>
      <c r="AS25" s="49" t="s">
        <v>38</v>
      </c>
      <c r="AT25" s="24"/>
    </row>
    <row r="26" spans="1:46" ht="21.75" customHeight="1">
      <c r="A26" s="50"/>
      <c r="B26" s="488" t="s">
        <v>39</v>
      </c>
      <c r="C26" s="73" t="s">
        <v>23</v>
      </c>
      <c r="D26" s="1"/>
      <c r="E26" s="1"/>
      <c r="F26" s="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8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"/>
      <c r="AO26" s="1"/>
      <c r="AP26" s="1"/>
      <c r="AQ26" s="48" t="s">
        <v>23</v>
      </c>
      <c r="AR26" s="488" t="s">
        <v>39</v>
      </c>
      <c r="AS26" s="49"/>
      <c r="AT26" s="24"/>
    </row>
    <row r="27" spans="1:46" ht="21.75" customHeight="1">
      <c r="A27" s="50" t="s">
        <v>25</v>
      </c>
      <c r="B27" s="489"/>
      <c r="C27" s="74" t="s">
        <v>24</v>
      </c>
      <c r="D27" s="2"/>
      <c r="E27" s="2"/>
      <c r="F27" s="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7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2"/>
      <c r="AO27" s="2"/>
      <c r="AP27" s="2"/>
      <c r="AQ27" s="422" t="s">
        <v>24</v>
      </c>
      <c r="AR27" s="489"/>
      <c r="AS27" s="49" t="s">
        <v>25</v>
      </c>
      <c r="AT27" s="24"/>
    </row>
    <row r="28" spans="1:46" ht="21.75" customHeight="1">
      <c r="A28" s="50"/>
      <c r="B28" s="488" t="s">
        <v>40</v>
      </c>
      <c r="C28" s="73" t="s">
        <v>23</v>
      </c>
      <c r="D28" s="1"/>
      <c r="E28" s="1"/>
      <c r="F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8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"/>
      <c r="AO28" s="1"/>
      <c r="AP28" s="1"/>
      <c r="AQ28" s="423" t="s">
        <v>23</v>
      </c>
      <c r="AR28" s="488" t="s">
        <v>40</v>
      </c>
      <c r="AS28" s="49"/>
      <c r="AT28" s="24"/>
    </row>
    <row r="29" spans="1:46" ht="21.75" customHeight="1">
      <c r="A29" s="50" t="s">
        <v>27</v>
      </c>
      <c r="B29" s="489"/>
      <c r="C29" s="74" t="s">
        <v>24</v>
      </c>
      <c r="D29" s="2"/>
      <c r="E29" s="2"/>
      <c r="F29" s="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7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2"/>
      <c r="AO29" s="2"/>
      <c r="AP29" s="2"/>
      <c r="AQ29" s="52" t="s">
        <v>24</v>
      </c>
      <c r="AR29" s="489"/>
      <c r="AS29" s="49" t="s">
        <v>27</v>
      </c>
      <c r="AT29" s="24"/>
    </row>
    <row r="30" spans="1:46" ht="21.75" customHeight="1">
      <c r="A30" s="50"/>
      <c r="B30" s="488" t="s">
        <v>41</v>
      </c>
      <c r="C30" s="73" t="s">
        <v>23</v>
      </c>
      <c r="D30" s="1">
        <v>767</v>
      </c>
      <c r="E30" s="1">
        <v>73.5297</v>
      </c>
      <c r="F30" s="1">
        <v>20497.096</v>
      </c>
      <c r="G30" s="9">
        <v>494</v>
      </c>
      <c r="H30" s="9">
        <v>38.3941</v>
      </c>
      <c r="I30" s="9">
        <v>13100.361</v>
      </c>
      <c r="J30" s="9">
        <v>348</v>
      </c>
      <c r="K30" s="9">
        <v>14.858</v>
      </c>
      <c r="L30" s="9">
        <v>5761.332</v>
      </c>
      <c r="M30" s="9">
        <v>394</v>
      </c>
      <c r="N30" s="9">
        <v>7.849</v>
      </c>
      <c r="O30" s="9">
        <v>5153.813</v>
      </c>
      <c r="P30" s="9">
        <v>529</v>
      </c>
      <c r="Q30" s="9">
        <v>10.3974</v>
      </c>
      <c r="R30" s="9">
        <v>5444.725</v>
      </c>
      <c r="S30" s="9">
        <v>433</v>
      </c>
      <c r="T30" s="9">
        <v>6.5291</v>
      </c>
      <c r="U30" s="9">
        <v>3195.299</v>
      </c>
      <c r="V30" s="9">
        <v>251</v>
      </c>
      <c r="W30" s="9">
        <v>3.2882</v>
      </c>
      <c r="X30" s="88">
        <v>2141.105</v>
      </c>
      <c r="Y30" s="9">
        <v>167</v>
      </c>
      <c r="Z30" s="9">
        <v>1.8891</v>
      </c>
      <c r="AA30" s="9">
        <v>1353.87</v>
      </c>
      <c r="AB30" s="9">
        <v>385</v>
      </c>
      <c r="AC30" s="9">
        <v>43.6717</v>
      </c>
      <c r="AD30" s="9">
        <v>13593.459</v>
      </c>
      <c r="AE30" s="9">
        <v>2607</v>
      </c>
      <c r="AF30" s="9">
        <v>607.50689</v>
      </c>
      <c r="AG30" s="9">
        <v>204189.784</v>
      </c>
      <c r="AH30" s="9">
        <v>2378</v>
      </c>
      <c r="AI30" s="9">
        <v>350.2052</v>
      </c>
      <c r="AJ30" s="9">
        <v>115580.974</v>
      </c>
      <c r="AK30" s="9">
        <v>402</v>
      </c>
      <c r="AL30" s="9">
        <v>27.8078</v>
      </c>
      <c r="AM30" s="9">
        <v>10140.7</v>
      </c>
      <c r="AN30" s="1">
        <f>+D30+G30+J30+M30+P30+S30+V30+Y30+AB30+AE30+AH30+AK30</f>
        <v>9155</v>
      </c>
      <c r="AO30" s="1">
        <f>+E30+H30+K30+N30+Q30+T30+W30+Z30+AC30+AF30+AI30+AL30</f>
        <v>1185.9261900000001</v>
      </c>
      <c r="AP30" s="1">
        <f>+F30+I30+L30+O30+R30+U30+X30+AA30+AD30+AG30+AJ30+AM30</f>
        <v>400152.51800000004</v>
      </c>
      <c r="AQ30" s="48" t="s">
        <v>23</v>
      </c>
      <c r="AR30" s="488" t="s">
        <v>41</v>
      </c>
      <c r="AS30" s="57"/>
      <c r="AT30" s="24"/>
    </row>
    <row r="31" spans="1:46" ht="21.75" customHeight="1">
      <c r="A31" s="54"/>
      <c r="B31" s="489"/>
      <c r="C31" s="74" t="s">
        <v>24</v>
      </c>
      <c r="D31" s="2"/>
      <c r="E31" s="2"/>
      <c r="F31" s="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7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2"/>
      <c r="AO31" s="2"/>
      <c r="AP31" s="2"/>
      <c r="AQ31" s="424" t="s">
        <v>24</v>
      </c>
      <c r="AR31" s="489"/>
      <c r="AS31" s="56"/>
      <c r="AT31" s="24"/>
    </row>
    <row r="32" spans="1:46" ht="21.75" customHeight="1">
      <c r="A32" s="50" t="s">
        <v>42</v>
      </c>
      <c r="B32" s="488" t="s">
        <v>43</v>
      </c>
      <c r="C32" s="73" t="s">
        <v>23</v>
      </c>
      <c r="D32" s="1"/>
      <c r="E32" s="1"/>
      <c r="F32" s="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8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"/>
      <c r="AO32" s="1"/>
      <c r="AP32" s="1"/>
      <c r="AQ32" s="423" t="s">
        <v>23</v>
      </c>
      <c r="AR32" s="488" t="s">
        <v>43</v>
      </c>
      <c r="AS32" s="49" t="s">
        <v>42</v>
      </c>
      <c r="AT32" s="24"/>
    </row>
    <row r="33" spans="1:46" ht="21.75" customHeight="1">
      <c r="A33" s="50" t="s">
        <v>44</v>
      </c>
      <c r="B33" s="489"/>
      <c r="C33" s="74" t="s">
        <v>24</v>
      </c>
      <c r="D33" s="2"/>
      <c r="E33" s="2"/>
      <c r="F33" s="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7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2"/>
      <c r="AO33" s="2"/>
      <c r="AP33" s="2"/>
      <c r="AQ33" s="52" t="s">
        <v>24</v>
      </c>
      <c r="AR33" s="489"/>
      <c r="AS33" s="49" t="s">
        <v>44</v>
      </c>
      <c r="AT33" s="24"/>
    </row>
    <row r="34" spans="1:46" ht="21.75" customHeight="1">
      <c r="A34" s="50" t="s">
        <v>25</v>
      </c>
      <c r="B34" s="488" t="s">
        <v>45</v>
      </c>
      <c r="C34" s="73" t="s">
        <v>23</v>
      </c>
      <c r="D34" s="1">
        <v>78</v>
      </c>
      <c r="E34" s="1">
        <v>50.3894</v>
      </c>
      <c r="F34" s="1">
        <v>3547.674</v>
      </c>
      <c r="G34" s="9">
        <v>5</v>
      </c>
      <c r="H34" s="9">
        <v>6.6142</v>
      </c>
      <c r="I34" s="9">
        <v>319.58</v>
      </c>
      <c r="J34" s="9">
        <v>3</v>
      </c>
      <c r="K34" s="9">
        <v>0.0984</v>
      </c>
      <c r="L34" s="9">
        <v>29.831</v>
      </c>
      <c r="M34" s="9">
        <v>56</v>
      </c>
      <c r="N34" s="9">
        <v>4.0696</v>
      </c>
      <c r="O34" s="9">
        <v>1129.55</v>
      </c>
      <c r="P34" s="9">
        <v>115</v>
      </c>
      <c r="Q34" s="9">
        <v>8.0549</v>
      </c>
      <c r="R34" s="9">
        <v>1728.735</v>
      </c>
      <c r="S34" s="9">
        <v>158</v>
      </c>
      <c r="T34" s="9">
        <v>10.8273</v>
      </c>
      <c r="U34" s="9">
        <v>2751.897</v>
      </c>
      <c r="V34" s="9">
        <v>162</v>
      </c>
      <c r="W34" s="9">
        <v>18.7056</v>
      </c>
      <c r="X34" s="88">
        <v>2076.998</v>
      </c>
      <c r="Y34" s="9">
        <v>184</v>
      </c>
      <c r="Z34" s="9">
        <v>36.3218</v>
      </c>
      <c r="AA34" s="9">
        <v>3561.183</v>
      </c>
      <c r="AB34" s="9">
        <v>177</v>
      </c>
      <c r="AC34" s="9">
        <v>40.7818</v>
      </c>
      <c r="AD34" s="9">
        <v>5991.543</v>
      </c>
      <c r="AE34" s="9">
        <v>500</v>
      </c>
      <c r="AF34" s="9">
        <v>260.5921</v>
      </c>
      <c r="AG34" s="9">
        <v>92194.064</v>
      </c>
      <c r="AH34" s="9">
        <v>703</v>
      </c>
      <c r="AI34" s="9">
        <v>548.71448</v>
      </c>
      <c r="AJ34" s="9">
        <v>180497.176</v>
      </c>
      <c r="AK34" s="9">
        <v>352</v>
      </c>
      <c r="AL34" s="9">
        <v>112.7017</v>
      </c>
      <c r="AM34" s="9">
        <v>41769.041</v>
      </c>
      <c r="AN34" s="1">
        <f>+D34+G34+J34+M34+P34+S34+V34+Y34+AB34+AE34+AH34+AK34</f>
        <v>2493</v>
      </c>
      <c r="AO34" s="1">
        <f>+E34+H34+K34+N34+Q34+T34+W34+Z34+AC34+AF34+AI34+AL34</f>
        <v>1097.87128</v>
      </c>
      <c r="AP34" s="1">
        <f>+F34+I34+L34+O34+R34+U34+X34+AA34+AD34+AG34+AJ34+AM34</f>
        <v>335597.272</v>
      </c>
      <c r="AQ34" s="48" t="s">
        <v>23</v>
      </c>
      <c r="AR34" s="488" t="s">
        <v>45</v>
      </c>
      <c r="AS34" s="49" t="s">
        <v>25</v>
      </c>
      <c r="AT34" s="24"/>
    </row>
    <row r="35" spans="1:46" ht="21.75" customHeight="1">
      <c r="A35" s="54" t="s">
        <v>27</v>
      </c>
      <c r="B35" s="489"/>
      <c r="C35" s="74" t="s">
        <v>24</v>
      </c>
      <c r="D35" s="2"/>
      <c r="E35" s="2"/>
      <c r="F35" s="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7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2"/>
      <c r="AO35" s="2"/>
      <c r="AP35" s="2"/>
      <c r="AQ35" s="424" t="s">
        <v>24</v>
      </c>
      <c r="AR35" s="489"/>
      <c r="AS35" s="56" t="s">
        <v>27</v>
      </c>
      <c r="AT35" s="24"/>
    </row>
    <row r="36" spans="1:46" ht="21.75" customHeight="1">
      <c r="A36" s="50" t="s">
        <v>46</v>
      </c>
      <c r="B36" s="488" t="s">
        <v>47</v>
      </c>
      <c r="C36" s="73" t="s">
        <v>23</v>
      </c>
      <c r="D36" s="1"/>
      <c r="E36" s="1"/>
      <c r="F36" s="1"/>
      <c r="G36" s="9"/>
      <c r="H36" s="9"/>
      <c r="I36" s="9"/>
      <c r="J36" s="9"/>
      <c r="K36" s="9"/>
      <c r="L36" s="169"/>
      <c r="M36" s="132"/>
      <c r="N36" s="9"/>
      <c r="O36" s="9"/>
      <c r="P36" s="9"/>
      <c r="Q36" s="9"/>
      <c r="R36" s="9"/>
      <c r="S36" s="9"/>
      <c r="T36" s="9"/>
      <c r="U36" s="9"/>
      <c r="V36" s="9"/>
      <c r="W36" s="9"/>
      <c r="X36" s="8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"/>
      <c r="AO36" s="1"/>
      <c r="AP36" s="1"/>
      <c r="AQ36" s="423" t="s">
        <v>23</v>
      </c>
      <c r="AR36" s="488" t="s">
        <v>47</v>
      </c>
      <c r="AS36" s="49" t="s">
        <v>46</v>
      </c>
      <c r="AT36" s="24"/>
    </row>
    <row r="37" spans="1:46" ht="21.75" customHeight="1">
      <c r="A37" s="50" t="s">
        <v>25</v>
      </c>
      <c r="B37" s="489"/>
      <c r="C37" s="74" t="s">
        <v>24</v>
      </c>
      <c r="D37" s="2"/>
      <c r="E37" s="2"/>
      <c r="F37" s="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7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2"/>
      <c r="AO37" s="2"/>
      <c r="AP37" s="2"/>
      <c r="AQ37" s="52" t="s">
        <v>24</v>
      </c>
      <c r="AR37" s="489"/>
      <c r="AS37" s="49" t="s">
        <v>25</v>
      </c>
      <c r="AT37" s="24"/>
    </row>
    <row r="38" spans="1:46" ht="21.75" customHeight="1">
      <c r="A38" s="50" t="s">
        <v>27</v>
      </c>
      <c r="B38" s="488" t="s">
        <v>48</v>
      </c>
      <c r="C38" s="73" t="s">
        <v>23</v>
      </c>
      <c r="D38" s="1">
        <v>18</v>
      </c>
      <c r="E38" s="1">
        <v>0.3071</v>
      </c>
      <c r="F38" s="1">
        <v>118.853</v>
      </c>
      <c r="G38" s="9"/>
      <c r="H38" s="9"/>
      <c r="I38" s="9"/>
      <c r="J38" s="9">
        <v>278</v>
      </c>
      <c r="K38" s="9">
        <v>1503.158</v>
      </c>
      <c r="L38" s="9">
        <v>44408.107</v>
      </c>
      <c r="M38" s="9">
        <v>316</v>
      </c>
      <c r="N38" s="9">
        <v>1611.5098</v>
      </c>
      <c r="O38" s="9">
        <v>57999.674</v>
      </c>
      <c r="P38" s="9">
        <v>180</v>
      </c>
      <c r="Q38" s="9">
        <v>538.5412</v>
      </c>
      <c r="R38" s="9">
        <v>16747.331</v>
      </c>
      <c r="S38" s="9">
        <v>74</v>
      </c>
      <c r="T38" s="9">
        <v>1.4436</v>
      </c>
      <c r="U38" s="9">
        <v>663.764</v>
      </c>
      <c r="V38" s="9">
        <v>28</v>
      </c>
      <c r="W38" s="9">
        <v>0.8496</v>
      </c>
      <c r="X38" s="88">
        <v>313.107</v>
      </c>
      <c r="Y38" s="9">
        <v>16</v>
      </c>
      <c r="Z38" s="9">
        <v>0.7797</v>
      </c>
      <c r="AA38" s="9">
        <v>170.334</v>
      </c>
      <c r="AB38" s="9">
        <v>75</v>
      </c>
      <c r="AC38" s="9">
        <v>8.031</v>
      </c>
      <c r="AD38" s="9">
        <v>2863.675</v>
      </c>
      <c r="AE38" s="9">
        <v>769</v>
      </c>
      <c r="AF38" s="9">
        <v>128.1479</v>
      </c>
      <c r="AG38" s="9">
        <v>48580.901</v>
      </c>
      <c r="AH38" s="9">
        <v>1070</v>
      </c>
      <c r="AI38" s="9">
        <v>193.636</v>
      </c>
      <c r="AJ38" s="9">
        <v>58374.03</v>
      </c>
      <c r="AK38" s="9">
        <v>418</v>
      </c>
      <c r="AL38" s="9">
        <v>34.0372</v>
      </c>
      <c r="AM38" s="9">
        <v>11930.658</v>
      </c>
      <c r="AN38" s="1">
        <f>+D38+G38+J38+M38+P38+S38+V38+Y38+AB38+AE38+AH38+AK38</f>
        <v>3242</v>
      </c>
      <c r="AO38" s="1">
        <f>+E38+H38+K38+N38+Q38+T38+W38+Z38+AC38+AF38+AI38+AL38</f>
        <v>4020.4411000000005</v>
      </c>
      <c r="AP38" s="1">
        <f>+F38+I38+L38+O38+R38+U38+X38+AA38+AD38+AG38+AJ38+AM38</f>
        <v>242170.43399999998</v>
      </c>
      <c r="AQ38" s="48" t="s">
        <v>23</v>
      </c>
      <c r="AR38" s="488" t="s">
        <v>48</v>
      </c>
      <c r="AS38" s="49" t="s">
        <v>27</v>
      </c>
      <c r="AT38" s="24"/>
    </row>
    <row r="39" spans="1:46" ht="21.75" customHeight="1">
      <c r="A39" s="54" t="s">
        <v>49</v>
      </c>
      <c r="B39" s="489"/>
      <c r="C39" s="74" t="s">
        <v>24</v>
      </c>
      <c r="D39" s="2"/>
      <c r="E39" s="2"/>
      <c r="F39" s="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7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2"/>
      <c r="AO39" s="2"/>
      <c r="AP39" s="2"/>
      <c r="AQ39" s="424" t="s">
        <v>24</v>
      </c>
      <c r="AR39" s="489"/>
      <c r="AS39" s="56" t="s">
        <v>49</v>
      </c>
      <c r="AT39" s="24"/>
    </row>
    <row r="40" spans="1:46" ht="21.75" customHeight="1">
      <c r="A40" s="50"/>
      <c r="B40" s="488" t="s">
        <v>50</v>
      </c>
      <c r="C40" s="73" t="s">
        <v>23</v>
      </c>
      <c r="D40" s="1"/>
      <c r="E40" s="1"/>
      <c r="F40" s="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88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"/>
      <c r="AO40" s="1"/>
      <c r="AP40" s="1"/>
      <c r="AQ40" s="423" t="s">
        <v>23</v>
      </c>
      <c r="AR40" s="488" t="s">
        <v>50</v>
      </c>
      <c r="AS40" s="49"/>
      <c r="AT40" s="24"/>
    </row>
    <row r="41" spans="1:46" ht="21.75" customHeight="1">
      <c r="A41" s="50" t="s">
        <v>51</v>
      </c>
      <c r="B41" s="489"/>
      <c r="C41" s="74" t="s">
        <v>24</v>
      </c>
      <c r="D41" s="2"/>
      <c r="E41" s="2"/>
      <c r="F41" s="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7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2"/>
      <c r="AO41" s="2"/>
      <c r="AP41" s="2"/>
      <c r="AQ41" s="52" t="s">
        <v>24</v>
      </c>
      <c r="AR41" s="489"/>
      <c r="AS41" s="49" t="s">
        <v>51</v>
      </c>
      <c r="AT41" s="24"/>
    </row>
    <row r="42" spans="1:46" ht="21.75" customHeight="1">
      <c r="A42" s="50"/>
      <c r="B42" s="488" t="s">
        <v>52</v>
      </c>
      <c r="C42" s="73" t="s">
        <v>23</v>
      </c>
      <c r="D42" s="1"/>
      <c r="E42" s="1"/>
      <c r="F42" s="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8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"/>
      <c r="AO42" s="1"/>
      <c r="AP42" s="1"/>
      <c r="AQ42" s="48" t="s">
        <v>23</v>
      </c>
      <c r="AR42" s="488" t="s">
        <v>52</v>
      </c>
      <c r="AS42" s="49"/>
      <c r="AT42" s="24"/>
    </row>
    <row r="43" spans="1:46" ht="21.75" customHeight="1">
      <c r="A43" s="50" t="s">
        <v>53</v>
      </c>
      <c r="B43" s="489"/>
      <c r="C43" s="74" t="s">
        <v>24</v>
      </c>
      <c r="D43" s="2"/>
      <c r="E43" s="2"/>
      <c r="F43" s="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7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2"/>
      <c r="AO43" s="2"/>
      <c r="AP43" s="2"/>
      <c r="AQ43" s="425" t="s">
        <v>24</v>
      </c>
      <c r="AR43" s="489"/>
      <c r="AS43" s="49" t="s">
        <v>53</v>
      </c>
      <c r="AT43" s="24"/>
    </row>
    <row r="44" spans="1:46" ht="21.75" customHeight="1">
      <c r="A44" s="50"/>
      <c r="B44" s="488" t="s">
        <v>54</v>
      </c>
      <c r="C44" s="73" t="s">
        <v>23</v>
      </c>
      <c r="D44" s="1"/>
      <c r="E44" s="1"/>
      <c r="F44" s="1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8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"/>
      <c r="AO44" s="1"/>
      <c r="AP44" s="1"/>
      <c r="AQ44" s="426" t="s">
        <v>23</v>
      </c>
      <c r="AR44" s="488" t="s">
        <v>54</v>
      </c>
      <c r="AS44" s="49"/>
      <c r="AT44" s="24"/>
    </row>
    <row r="45" spans="1:46" ht="21.75" customHeight="1">
      <c r="A45" s="50" t="s">
        <v>27</v>
      </c>
      <c r="B45" s="489"/>
      <c r="C45" s="74" t="s">
        <v>24</v>
      </c>
      <c r="D45" s="2"/>
      <c r="E45" s="2"/>
      <c r="F45" s="2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7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2"/>
      <c r="AO45" s="2"/>
      <c r="AP45" s="2"/>
      <c r="AQ45" s="52" t="s">
        <v>24</v>
      </c>
      <c r="AR45" s="489"/>
      <c r="AS45" s="59" t="s">
        <v>27</v>
      </c>
      <c r="AT45" s="24"/>
    </row>
    <row r="46" spans="1:46" ht="21.75" customHeight="1">
      <c r="A46" s="50"/>
      <c r="B46" s="488" t="s">
        <v>55</v>
      </c>
      <c r="C46" s="73" t="s">
        <v>23</v>
      </c>
      <c r="D46" s="1"/>
      <c r="E46" s="1"/>
      <c r="F46" s="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88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"/>
      <c r="AO46" s="1"/>
      <c r="AP46" s="1"/>
      <c r="AQ46" s="48" t="s">
        <v>23</v>
      </c>
      <c r="AR46" s="488" t="s">
        <v>55</v>
      </c>
      <c r="AS46" s="59"/>
      <c r="AT46" s="24"/>
    </row>
    <row r="47" spans="1:46" ht="21.75" customHeight="1">
      <c r="A47" s="54"/>
      <c r="B47" s="489"/>
      <c r="C47" s="74" t="s">
        <v>24</v>
      </c>
      <c r="D47" s="2"/>
      <c r="E47" s="2"/>
      <c r="F47" s="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7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2"/>
      <c r="AO47" s="2"/>
      <c r="AP47" s="2"/>
      <c r="AQ47" s="424" t="s">
        <v>24</v>
      </c>
      <c r="AR47" s="489"/>
      <c r="AS47" s="60"/>
      <c r="AT47" s="24"/>
    </row>
    <row r="48" spans="1:46" ht="21.75" customHeight="1">
      <c r="A48" s="50"/>
      <c r="B48" s="488" t="s">
        <v>56</v>
      </c>
      <c r="C48" s="73" t="s">
        <v>23</v>
      </c>
      <c r="D48" s="1"/>
      <c r="E48" s="1"/>
      <c r="F48" s="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>
        <v>9</v>
      </c>
      <c r="W48" s="9">
        <v>0.395</v>
      </c>
      <c r="X48" s="88">
        <v>173.714</v>
      </c>
      <c r="Y48" s="9">
        <v>20</v>
      </c>
      <c r="Z48" s="9">
        <v>1.304</v>
      </c>
      <c r="AA48" s="9">
        <v>615.709</v>
      </c>
      <c r="AB48" s="9">
        <v>5</v>
      </c>
      <c r="AC48" s="9">
        <v>0.201</v>
      </c>
      <c r="AD48" s="9">
        <v>76.147</v>
      </c>
      <c r="AE48" s="9">
        <v>3</v>
      </c>
      <c r="AF48" s="9">
        <v>0.305</v>
      </c>
      <c r="AG48" s="9">
        <v>132.554</v>
      </c>
      <c r="AH48" s="9">
        <v>8</v>
      </c>
      <c r="AI48" s="9">
        <v>1.294</v>
      </c>
      <c r="AJ48" s="9">
        <v>507.766</v>
      </c>
      <c r="AK48" s="9">
        <v>2</v>
      </c>
      <c r="AL48" s="9">
        <v>0.81</v>
      </c>
      <c r="AM48" s="9">
        <v>248.73</v>
      </c>
      <c r="AN48" s="1">
        <f>+D48+G48+J48+M48+P48+S48+V48+Y48+AB48+AE48+AH48+AK48</f>
        <v>47</v>
      </c>
      <c r="AO48" s="1">
        <f>+E48+H48+K48+N48+Q48+T48+W48+Z48+AC48+AF48+AI48+AL48</f>
        <v>4.309</v>
      </c>
      <c r="AP48" s="1">
        <f>+F48+I48+L48+O48+R48+U48+X48+AA48+AD48+AG48+AJ48+AM48</f>
        <v>1754.6200000000001</v>
      </c>
      <c r="AQ48" s="423" t="s">
        <v>23</v>
      </c>
      <c r="AR48" s="488" t="s">
        <v>56</v>
      </c>
      <c r="AS48" s="59"/>
      <c r="AT48" s="24"/>
    </row>
    <row r="49" spans="1:46" ht="21.75" customHeight="1">
      <c r="A49" s="50" t="s">
        <v>57</v>
      </c>
      <c r="B49" s="489"/>
      <c r="C49" s="74" t="s">
        <v>24</v>
      </c>
      <c r="D49" s="2"/>
      <c r="E49" s="2"/>
      <c r="F49" s="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7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2"/>
      <c r="AO49" s="2"/>
      <c r="AP49" s="2"/>
      <c r="AQ49" s="52" t="s">
        <v>24</v>
      </c>
      <c r="AR49" s="489"/>
      <c r="AS49" s="59" t="s">
        <v>57</v>
      </c>
      <c r="AT49" s="24"/>
    </row>
    <row r="50" spans="1:46" ht="21.75" customHeight="1">
      <c r="A50" s="50"/>
      <c r="B50" s="488" t="s">
        <v>58</v>
      </c>
      <c r="C50" s="73" t="s">
        <v>23</v>
      </c>
      <c r="D50" s="1"/>
      <c r="E50" s="1"/>
      <c r="F50" s="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88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"/>
      <c r="AO50" s="1"/>
      <c r="AP50" s="1"/>
      <c r="AQ50" s="48" t="s">
        <v>23</v>
      </c>
      <c r="AR50" s="488" t="s">
        <v>58</v>
      </c>
      <c r="AS50" s="57"/>
      <c r="AT50" s="24"/>
    </row>
    <row r="51" spans="1:46" ht="21.75" customHeight="1">
      <c r="A51" s="50"/>
      <c r="B51" s="489"/>
      <c r="C51" s="74" t="s">
        <v>24</v>
      </c>
      <c r="D51" s="2"/>
      <c r="E51" s="2"/>
      <c r="F51" s="2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7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2"/>
      <c r="AO51" s="2"/>
      <c r="AP51" s="2"/>
      <c r="AQ51" s="422" t="s">
        <v>24</v>
      </c>
      <c r="AR51" s="489"/>
      <c r="AS51" s="59"/>
      <c r="AT51" s="24"/>
    </row>
    <row r="52" spans="1:46" ht="21.75" customHeight="1">
      <c r="A52" s="50"/>
      <c r="B52" s="488" t="s">
        <v>59</v>
      </c>
      <c r="C52" s="73" t="s">
        <v>23</v>
      </c>
      <c r="D52" s="1"/>
      <c r="E52" s="1"/>
      <c r="F52" s="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88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"/>
      <c r="AO52" s="1"/>
      <c r="AP52" s="1"/>
      <c r="AQ52" s="447" t="s">
        <v>23</v>
      </c>
      <c r="AR52" s="488" t="s">
        <v>59</v>
      </c>
      <c r="AS52" s="59"/>
      <c r="AT52" s="24"/>
    </row>
    <row r="53" spans="1:46" ht="21.75" customHeight="1">
      <c r="A53" s="50" t="s">
        <v>27</v>
      </c>
      <c r="B53" s="489"/>
      <c r="C53" s="74" t="s">
        <v>24</v>
      </c>
      <c r="D53" s="2"/>
      <c r="E53" s="2"/>
      <c r="F53" s="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7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2"/>
      <c r="AO53" s="2"/>
      <c r="AP53" s="2"/>
      <c r="AQ53" s="422" t="s">
        <v>24</v>
      </c>
      <c r="AR53" s="489"/>
      <c r="AS53" s="59" t="s">
        <v>27</v>
      </c>
      <c r="AT53" s="24"/>
    </row>
    <row r="54" spans="1:46" ht="21.75" customHeight="1">
      <c r="A54" s="50"/>
      <c r="B54" s="488" t="s">
        <v>60</v>
      </c>
      <c r="C54" s="73" t="s">
        <v>23</v>
      </c>
      <c r="D54" s="1"/>
      <c r="E54" s="1"/>
      <c r="F54" s="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88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"/>
      <c r="AO54" s="1"/>
      <c r="AP54" s="1"/>
      <c r="AQ54" s="423" t="s">
        <v>23</v>
      </c>
      <c r="AR54" s="488" t="s">
        <v>60</v>
      </c>
      <c r="AS54" s="49"/>
      <c r="AT54" s="24"/>
    </row>
    <row r="55" spans="1:46" ht="21.75" customHeight="1">
      <c r="A55" s="54"/>
      <c r="B55" s="489"/>
      <c r="C55" s="74" t="s">
        <v>24</v>
      </c>
      <c r="D55" s="2"/>
      <c r="E55" s="2"/>
      <c r="F55" s="2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7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2"/>
      <c r="AO55" s="2"/>
      <c r="AP55" s="2"/>
      <c r="AQ55" s="55" t="s">
        <v>24</v>
      </c>
      <c r="AR55" s="489"/>
      <c r="AS55" s="56"/>
      <c r="AT55" s="24"/>
    </row>
    <row r="56" spans="1:46" ht="21.75" customHeight="1">
      <c r="A56" s="500" t="s">
        <v>99</v>
      </c>
      <c r="B56" s="501" t="s">
        <v>61</v>
      </c>
      <c r="C56" s="73" t="s">
        <v>23</v>
      </c>
      <c r="D56" s="1"/>
      <c r="E56" s="1"/>
      <c r="F56" s="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v>3</v>
      </c>
      <c r="W56" s="9">
        <v>0.1185</v>
      </c>
      <c r="X56" s="88">
        <v>46.122</v>
      </c>
      <c r="Y56" s="9"/>
      <c r="Z56" s="9"/>
      <c r="AA56" s="9"/>
      <c r="AB56" s="9"/>
      <c r="AC56" s="9"/>
      <c r="AD56" s="9"/>
      <c r="AE56" s="9">
        <v>328</v>
      </c>
      <c r="AF56" s="9">
        <v>10.6262</v>
      </c>
      <c r="AG56" s="9">
        <v>8381.117</v>
      </c>
      <c r="AH56" s="9"/>
      <c r="AI56" s="9"/>
      <c r="AJ56" s="9"/>
      <c r="AK56" s="9"/>
      <c r="AL56" s="9"/>
      <c r="AM56" s="9"/>
      <c r="AN56" s="1">
        <f>+D56+G56+J56+M56+P56+S56+V56+Y56+AB56+AE56+AH56+AK56</f>
        <v>331</v>
      </c>
      <c r="AO56" s="1">
        <f>+E56+H56+K56+N56+Q56+T56+W56+Z56+AC56+AF56+AI56+AL56</f>
        <v>10.7447</v>
      </c>
      <c r="AP56" s="1">
        <f>+F56+I56+L56+O56+R56+U56+X56+AA56+AD56+AG56+AJ56+AM56</f>
        <v>8427.239</v>
      </c>
      <c r="AQ56" s="428" t="s">
        <v>23</v>
      </c>
      <c r="AR56" s="494" t="s">
        <v>100</v>
      </c>
      <c r="AS56" s="495" t="s">
        <v>0</v>
      </c>
      <c r="AT56" s="24"/>
    </row>
    <row r="57" spans="1:46" ht="21.75" customHeight="1">
      <c r="A57" s="502"/>
      <c r="B57" s="503"/>
      <c r="C57" s="74" t="s">
        <v>24</v>
      </c>
      <c r="D57" s="2"/>
      <c r="E57" s="2"/>
      <c r="F57" s="2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7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2"/>
      <c r="AO57" s="2"/>
      <c r="AP57" s="2"/>
      <c r="AQ57" s="61" t="s">
        <v>24</v>
      </c>
      <c r="AR57" s="496"/>
      <c r="AS57" s="497"/>
      <c r="AT57" s="24"/>
    </row>
    <row r="58" spans="1:46" ht="21.75" customHeight="1">
      <c r="A58" s="25" t="s">
        <v>0</v>
      </c>
      <c r="C58" s="75" t="s">
        <v>23</v>
      </c>
      <c r="D58" s="3">
        <v>509</v>
      </c>
      <c r="E58" s="3">
        <v>29.4987</v>
      </c>
      <c r="F58" s="3">
        <v>9056.58</v>
      </c>
      <c r="G58" s="16">
        <v>620</v>
      </c>
      <c r="H58" s="16">
        <v>56.9372</v>
      </c>
      <c r="I58" s="16">
        <v>14061.556</v>
      </c>
      <c r="J58" s="16">
        <v>393</v>
      </c>
      <c r="K58" s="16">
        <v>40.6806</v>
      </c>
      <c r="L58" s="16">
        <v>11938.601</v>
      </c>
      <c r="M58" s="16">
        <v>298</v>
      </c>
      <c r="N58" s="16">
        <v>85.6715</v>
      </c>
      <c r="O58" s="16">
        <v>34128.193</v>
      </c>
      <c r="P58" s="16">
        <v>618</v>
      </c>
      <c r="Q58" s="16">
        <v>168.7383</v>
      </c>
      <c r="R58" s="16">
        <v>76241.944</v>
      </c>
      <c r="S58" s="16">
        <v>1017</v>
      </c>
      <c r="T58" s="16">
        <v>365.5582</v>
      </c>
      <c r="U58" s="16">
        <v>138664.341</v>
      </c>
      <c r="V58" s="16">
        <v>1706</v>
      </c>
      <c r="W58" s="16">
        <v>821.6614</v>
      </c>
      <c r="X58" s="91">
        <v>304419.25</v>
      </c>
      <c r="Y58" s="16">
        <v>995</v>
      </c>
      <c r="Z58" s="16">
        <v>194.3921</v>
      </c>
      <c r="AA58" s="16">
        <v>67021.791</v>
      </c>
      <c r="AB58" s="16">
        <v>422</v>
      </c>
      <c r="AC58" s="16">
        <v>12.06</v>
      </c>
      <c r="AD58" s="16">
        <v>9829.966</v>
      </c>
      <c r="AE58" s="16"/>
      <c r="AF58" s="16"/>
      <c r="AG58" s="16"/>
      <c r="AH58" s="16">
        <v>1515</v>
      </c>
      <c r="AI58" s="16">
        <v>46.6972</v>
      </c>
      <c r="AJ58" s="16">
        <v>21879.326</v>
      </c>
      <c r="AK58" s="449">
        <v>1205</v>
      </c>
      <c r="AL58" s="449">
        <v>34.6838</v>
      </c>
      <c r="AM58" s="450">
        <v>17977.588</v>
      </c>
      <c r="AN58" s="3">
        <f>+D58+G58+J58+M58+P58+S58+V58+Y58+AB58+AE58+AH58+AK58</f>
        <v>9298</v>
      </c>
      <c r="AO58" s="3">
        <f>+E58+H58+K58+N58+Q58+T58+W58+Z58+AC58+AF58+AI58+AL58</f>
        <v>1856.579</v>
      </c>
      <c r="AP58" s="3">
        <f>+F58+I58+L58+O58+R58+U58+X58+AA58+AD58+AG58+AJ58+AM58</f>
        <v>705219.1359999999</v>
      </c>
      <c r="AQ58" s="63" t="s">
        <v>23</v>
      </c>
      <c r="AR58" s="64"/>
      <c r="AS58" s="49" t="s">
        <v>0</v>
      </c>
      <c r="AT58" s="24"/>
    </row>
    <row r="59" spans="1:46" ht="21.75" customHeight="1">
      <c r="A59" s="504" t="s">
        <v>62</v>
      </c>
      <c r="B59" s="505"/>
      <c r="C59" s="444" t="s">
        <v>63</v>
      </c>
      <c r="D59" s="400"/>
      <c r="E59" s="409"/>
      <c r="F59" s="400"/>
      <c r="G59" s="451"/>
      <c r="H59" s="452"/>
      <c r="I59" s="451"/>
      <c r="J59" s="451"/>
      <c r="K59" s="452"/>
      <c r="L59" s="451"/>
      <c r="M59" s="451"/>
      <c r="N59" s="452"/>
      <c r="O59" s="451"/>
      <c r="P59" s="451"/>
      <c r="Q59" s="452"/>
      <c r="R59" s="451"/>
      <c r="S59" s="451"/>
      <c r="T59" s="452"/>
      <c r="U59" s="451"/>
      <c r="V59" s="451"/>
      <c r="W59" s="452"/>
      <c r="X59" s="453"/>
      <c r="Y59" s="451"/>
      <c r="Z59" s="451"/>
      <c r="AA59" s="451"/>
      <c r="AB59" s="451"/>
      <c r="AC59" s="451"/>
      <c r="AD59" s="451"/>
      <c r="AE59" s="451"/>
      <c r="AF59" s="451"/>
      <c r="AG59" s="451"/>
      <c r="AH59" s="451"/>
      <c r="AI59" s="452"/>
      <c r="AJ59" s="451"/>
      <c r="AK59" s="451"/>
      <c r="AL59" s="452"/>
      <c r="AM59" s="451"/>
      <c r="AN59" s="400"/>
      <c r="AO59" s="400"/>
      <c r="AP59" s="400"/>
      <c r="AQ59" s="392" t="s">
        <v>63</v>
      </c>
      <c r="AR59" s="498" t="s">
        <v>62</v>
      </c>
      <c r="AS59" s="499"/>
      <c r="AT59" s="24"/>
    </row>
    <row r="60" spans="1:46" ht="21.75" customHeight="1">
      <c r="A60" s="39"/>
      <c r="B60" s="40"/>
      <c r="C60" s="74" t="s">
        <v>24</v>
      </c>
      <c r="D60" s="2"/>
      <c r="E60" s="2"/>
      <c r="F60" s="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7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2"/>
      <c r="AO60" s="2"/>
      <c r="AP60" s="2"/>
      <c r="AQ60" s="429" t="s">
        <v>24</v>
      </c>
      <c r="AR60" s="40"/>
      <c r="AS60" s="56"/>
      <c r="AT60" s="24"/>
    </row>
    <row r="61" spans="1:46" ht="21.75" customHeight="1">
      <c r="A61" s="25" t="s">
        <v>0</v>
      </c>
      <c r="C61" s="75" t="s">
        <v>23</v>
      </c>
      <c r="D61" s="3">
        <f>+D6+D8+D10+D12+D14+D16+D18+D20+D22+D24+D26+D28+D30+D32+D34+D36+D38+D40+D42+D44+D46+D48+D50+D52+D54+D56+D58</f>
        <v>1373</v>
      </c>
      <c r="E61" s="3">
        <f>+E6+E8+E10+E12+E14+E16+E18+E20+E22+E24+E26+E28+E30+E32+E34+E36+E38+E40+E42+E44+E46+E48+E50+E52+E54+E56+E58</f>
        <v>153.8369</v>
      </c>
      <c r="F61" s="3">
        <f>+F6+F8+F10+F12+F14+F16+F18+F20+F22+F24+F26+F28+F30+F32+F34+F36+F38+F40+F42+F44+F46+F48+F50+F52+F54+F56+F58</f>
        <v>33252.449</v>
      </c>
      <c r="G61" s="16">
        <f aca="true" t="shared" si="0" ref="G61:U61">+G6+G8+G10+G12+G14+G16+G18+G20+G22+G24+G26+G28+G30+G32+G34+G36+G38+G40+G42+G44+G46+G48+G50+G52+G54+G56+G58</f>
        <v>1119</v>
      </c>
      <c r="H61" s="16">
        <f t="shared" si="0"/>
        <v>101.94550000000001</v>
      </c>
      <c r="I61" s="16">
        <f t="shared" si="0"/>
        <v>27481.497000000003</v>
      </c>
      <c r="J61" s="16">
        <f t="shared" si="0"/>
        <v>1022</v>
      </c>
      <c r="K61" s="16">
        <f t="shared" si="0"/>
        <v>1558.7949999999998</v>
      </c>
      <c r="L61" s="16">
        <f t="shared" si="0"/>
        <v>62137.87100000001</v>
      </c>
      <c r="M61" s="16">
        <f t="shared" si="0"/>
        <v>1065</v>
      </c>
      <c r="N61" s="16">
        <f t="shared" si="0"/>
        <v>1709.1049</v>
      </c>
      <c r="O61" s="16">
        <f t="shared" si="0"/>
        <v>98420.60699999999</v>
      </c>
      <c r="P61" s="16">
        <f t="shared" si="0"/>
        <v>1443</v>
      </c>
      <c r="Q61" s="16">
        <f t="shared" si="0"/>
        <v>727.7737999999999</v>
      </c>
      <c r="R61" s="16">
        <f t="shared" si="0"/>
        <v>100239.22200000001</v>
      </c>
      <c r="S61" s="16">
        <f t="shared" si="0"/>
        <v>1682</v>
      </c>
      <c r="T61" s="16">
        <f t="shared" si="0"/>
        <v>384.3582</v>
      </c>
      <c r="U61" s="16">
        <f t="shared" si="0"/>
        <v>145275.30099999998</v>
      </c>
      <c r="V61" s="16">
        <f>+V6+V8+V10+V12+V14+V16+V18+V20+V22+V24+V26+V28+V30+V32+V34+V36+V38+V40+V42+V44+V46+V48+V50+V52+V54+V56+V58</f>
        <v>2161</v>
      </c>
      <c r="W61" s="16">
        <f aca="true" t="shared" si="1" ref="W61:AM61">+W6+W8+W10+W12+W14+W16+W18+W20+W22+W24+W26+W28+W30+W32+W34+W36+W38+W40+W42+W44+W46+W48+W50+W52+W54+W56+W58</f>
        <v>845.0408</v>
      </c>
      <c r="X61" s="16">
        <f t="shared" si="1"/>
        <v>309185.333</v>
      </c>
      <c r="Y61" s="16">
        <f t="shared" si="1"/>
        <v>1382</v>
      </c>
      <c r="Z61" s="16">
        <f t="shared" si="1"/>
        <v>234.6867</v>
      </c>
      <c r="AA61" s="16">
        <f t="shared" si="1"/>
        <v>72722.887</v>
      </c>
      <c r="AB61" s="16">
        <f t="shared" si="1"/>
        <v>1064</v>
      </c>
      <c r="AC61" s="16">
        <f t="shared" si="1"/>
        <v>104.74549999999999</v>
      </c>
      <c r="AD61" s="16">
        <f t="shared" si="1"/>
        <v>32354.79</v>
      </c>
      <c r="AE61" s="16">
        <f t="shared" si="1"/>
        <v>4207</v>
      </c>
      <c r="AF61" s="16">
        <f t="shared" si="1"/>
        <v>1007.1780899999999</v>
      </c>
      <c r="AG61" s="16">
        <f t="shared" si="1"/>
        <v>353478.42000000004</v>
      </c>
      <c r="AH61" s="16">
        <f t="shared" si="1"/>
        <v>5674</v>
      </c>
      <c r="AI61" s="16">
        <f t="shared" si="1"/>
        <v>1140.54688</v>
      </c>
      <c r="AJ61" s="16">
        <f t="shared" si="1"/>
        <v>376839.27200000006</v>
      </c>
      <c r="AK61" s="16">
        <f t="shared" si="1"/>
        <v>2381</v>
      </c>
      <c r="AL61" s="16">
        <f t="shared" si="1"/>
        <v>210.04049999999998</v>
      </c>
      <c r="AM61" s="16">
        <f t="shared" si="1"/>
        <v>82066.71699999999</v>
      </c>
      <c r="AN61" s="3">
        <f>+D61+G61+J61+M61+P61+S61+V61+Y61+AB61+AE61+AH61+AK61</f>
        <v>24573</v>
      </c>
      <c r="AO61" s="3">
        <f>+E61+H61+K61+N61+Q61+T61+W61+Z61+AC61+AF61+AI61+AL61</f>
        <v>8178.052769999999</v>
      </c>
      <c r="AP61" s="3">
        <f>+F61+I61+L61+O61+R61+U61+X61+AA61+AD61+AG61+AJ61+AM61</f>
        <v>1693454.3660000002</v>
      </c>
      <c r="AQ61" s="63" t="s">
        <v>23</v>
      </c>
      <c r="AR61" s="65"/>
      <c r="AS61" s="49" t="s">
        <v>0</v>
      </c>
      <c r="AT61" s="24"/>
    </row>
    <row r="62" spans="1:46" ht="21.75" customHeight="1">
      <c r="A62" s="492" t="s">
        <v>91</v>
      </c>
      <c r="B62" s="493" t="s">
        <v>64</v>
      </c>
      <c r="C62" s="444" t="s">
        <v>63</v>
      </c>
      <c r="D62" s="400"/>
      <c r="E62" s="400"/>
      <c r="F62" s="400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3"/>
      <c r="Y62" s="451"/>
      <c r="Z62" s="451"/>
      <c r="AA62" s="451"/>
      <c r="AB62" s="451"/>
      <c r="AC62" s="451"/>
      <c r="AD62" s="451"/>
      <c r="AE62" s="451"/>
      <c r="AF62" s="451"/>
      <c r="AG62" s="451"/>
      <c r="AH62" s="451"/>
      <c r="AI62" s="451"/>
      <c r="AJ62" s="451"/>
      <c r="AK62" s="451"/>
      <c r="AL62" s="451"/>
      <c r="AM62" s="451"/>
      <c r="AN62" s="400"/>
      <c r="AO62" s="400"/>
      <c r="AP62" s="401"/>
      <c r="AQ62" s="455" t="s">
        <v>63</v>
      </c>
      <c r="AR62" s="490" t="s">
        <v>98</v>
      </c>
      <c r="AS62" s="491"/>
      <c r="AT62" s="24"/>
    </row>
    <row r="63" spans="1:46" ht="21.75" customHeight="1">
      <c r="A63" s="39"/>
      <c r="B63" s="40"/>
      <c r="C63" s="74" t="s">
        <v>24</v>
      </c>
      <c r="D63" s="2"/>
      <c r="E63" s="2"/>
      <c r="F63" s="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7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2"/>
      <c r="AP63" s="83"/>
      <c r="AQ63" s="61" t="s">
        <v>24</v>
      </c>
      <c r="AR63" s="44"/>
      <c r="AS63" s="56"/>
      <c r="AT63" s="24"/>
    </row>
    <row r="64" spans="1:46" ht="21.75" customHeight="1">
      <c r="A64" s="50" t="s">
        <v>65</v>
      </c>
      <c r="B64" s="488" t="s">
        <v>66</v>
      </c>
      <c r="C64" s="73" t="s">
        <v>23</v>
      </c>
      <c r="D64" s="1">
        <v>21</v>
      </c>
      <c r="E64" s="1">
        <v>1.3483</v>
      </c>
      <c r="F64" s="1">
        <v>1586.694</v>
      </c>
      <c r="G64" s="9">
        <v>61</v>
      </c>
      <c r="H64" s="9">
        <v>27.95165</v>
      </c>
      <c r="I64" s="9">
        <v>1723.478</v>
      </c>
      <c r="J64" s="9">
        <v>55</v>
      </c>
      <c r="K64" s="9">
        <v>54.25785</v>
      </c>
      <c r="L64" s="9">
        <v>2720.586</v>
      </c>
      <c r="M64" s="9">
        <v>65</v>
      </c>
      <c r="N64" s="9">
        <v>103.4545</v>
      </c>
      <c r="O64" s="9">
        <v>7223.524</v>
      </c>
      <c r="P64" s="9">
        <v>72</v>
      </c>
      <c r="Q64" s="9">
        <v>66.63698</v>
      </c>
      <c r="R64" s="9">
        <v>5315.206</v>
      </c>
      <c r="S64" s="9">
        <v>64</v>
      </c>
      <c r="T64" s="9">
        <v>9.69305</v>
      </c>
      <c r="U64" s="9">
        <v>3229.257</v>
      </c>
      <c r="V64" s="9">
        <v>46</v>
      </c>
      <c r="W64" s="9">
        <v>22.3617</v>
      </c>
      <c r="X64" s="88">
        <v>2672.154</v>
      </c>
      <c r="Y64" s="9">
        <v>50</v>
      </c>
      <c r="Z64" s="9">
        <v>8.7845</v>
      </c>
      <c r="AA64" s="9">
        <v>2993.477</v>
      </c>
      <c r="AB64" s="9">
        <v>43</v>
      </c>
      <c r="AC64" s="9">
        <v>6.83505</v>
      </c>
      <c r="AD64" s="9">
        <v>2126.27</v>
      </c>
      <c r="AE64" s="9">
        <v>42</v>
      </c>
      <c r="AF64" s="9">
        <v>7.59185</v>
      </c>
      <c r="AG64" s="9">
        <v>2448.055</v>
      </c>
      <c r="AH64" s="9">
        <v>46</v>
      </c>
      <c r="AI64" s="9">
        <v>4.90295</v>
      </c>
      <c r="AJ64" s="9">
        <v>3499.403</v>
      </c>
      <c r="AK64" s="9">
        <v>50</v>
      </c>
      <c r="AL64" s="9">
        <v>7.29357</v>
      </c>
      <c r="AM64" s="9">
        <v>5414.915</v>
      </c>
      <c r="AN64" s="9"/>
      <c r="AO64" s="9">
        <f>+E64+H64+K64+N64+Q64+T64+W64+Z64+AC64+AF64+AI64+AL64</f>
        <v>321.1119499999999</v>
      </c>
      <c r="AP64" s="82">
        <f>+F64+I64+L64+O64+R64+U64+X64+AA64+AD64+AG64+AJ64+AM64</f>
        <v>40953.019</v>
      </c>
      <c r="AQ64" s="454" t="s">
        <v>23</v>
      </c>
      <c r="AR64" s="488" t="s">
        <v>66</v>
      </c>
      <c r="AS64" s="66" t="s">
        <v>65</v>
      </c>
      <c r="AT64" s="24"/>
    </row>
    <row r="65" spans="1:46" ht="21.75" customHeight="1">
      <c r="A65" s="50"/>
      <c r="B65" s="489"/>
      <c r="C65" s="74" t="s">
        <v>24</v>
      </c>
      <c r="D65" s="2"/>
      <c r="E65" s="2"/>
      <c r="F65" s="2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7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2"/>
      <c r="AO65" s="2"/>
      <c r="AP65" s="83"/>
      <c r="AQ65" s="52" t="s">
        <v>24</v>
      </c>
      <c r="AR65" s="489"/>
      <c r="AS65" s="49"/>
      <c r="AT65" s="24"/>
    </row>
    <row r="66" spans="1:46" ht="21.75" customHeight="1">
      <c r="A66" s="50" t="s">
        <v>67</v>
      </c>
      <c r="B66" s="488" t="s">
        <v>68</v>
      </c>
      <c r="C66" s="73" t="s">
        <v>23</v>
      </c>
      <c r="D66" s="1"/>
      <c r="E66" s="1"/>
      <c r="F66" s="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88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"/>
      <c r="AO66" s="1"/>
      <c r="AP66" s="82"/>
      <c r="AQ66" s="423" t="s">
        <v>23</v>
      </c>
      <c r="AR66" s="488" t="s">
        <v>68</v>
      </c>
      <c r="AS66" s="49" t="s">
        <v>67</v>
      </c>
      <c r="AT66" s="24"/>
    </row>
    <row r="67" spans="1:46" ht="21.75" customHeight="1">
      <c r="A67" s="54" t="s">
        <v>49</v>
      </c>
      <c r="B67" s="489"/>
      <c r="C67" s="74" t="s">
        <v>24</v>
      </c>
      <c r="D67" s="2"/>
      <c r="E67" s="2"/>
      <c r="F67" s="2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7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2"/>
      <c r="AO67" s="2"/>
      <c r="AP67" s="83"/>
      <c r="AQ67" s="55" t="s">
        <v>24</v>
      </c>
      <c r="AR67" s="489"/>
      <c r="AS67" s="56" t="s">
        <v>49</v>
      </c>
      <c r="AT67" s="24"/>
    </row>
    <row r="68" spans="1:46" ht="21.75" customHeight="1">
      <c r="A68" s="476" t="s">
        <v>101</v>
      </c>
      <c r="B68" s="477"/>
      <c r="C68" s="73" t="s">
        <v>23</v>
      </c>
      <c r="D68" s="1">
        <f>+D61+D64+D66</f>
        <v>1394</v>
      </c>
      <c r="E68" s="1">
        <f>+E61+E64+E66</f>
        <v>155.1852</v>
      </c>
      <c r="F68" s="1">
        <f>+F61+F64+F66</f>
        <v>34839.143000000004</v>
      </c>
      <c r="G68" s="9">
        <f aca="true" t="shared" si="2" ref="G68:O68">+G61+G64+G66</f>
        <v>1180</v>
      </c>
      <c r="H68" s="9">
        <f t="shared" si="2"/>
        <v>129.89715</v>
      </c>
      <c r="I68" s="9">
        <f t="shared" si="2"/>
        <v>29204.975000000002</v>
      </c>
      <c r="J68" s="9">
        <f t="shared" si="2"/>
        <v>1077</v>
      </c>
      <c r="K68" s="9">
        <f t="shared" si="2"/>
        <v>1613.0528499999998</v>
      </c>
      <c r="L68" s="9">
        <f t="shared" si="2"/>
        <v>64858.45700000001</v>
      </c>
      <c r="M68" s="9">
        <f t="shared" si="2"/>
        <v>1130</v>
      </c>
      <c r="N68" s="9">
        <f t="shared" si="2"/>
        <v>1812.5594</v>
      </c>
      <c r="O68" s="9">
        <f t="shared" si="2"/>
        <v>105644.131</v>
      </c>
      <c r="P68" s="9">
        <f aca="true" t="shared" si="3" ref="P68:AN68">+P61+P64+P66</f>
        <v>1515</v>
      </c>
      <c r="Q68" s="9">
        <f t="shared" si="3"/>
        <v>794.4107799999999</v>
      </c>
      <c r="R68" s="9">
        <f t="shared" si="3"/>
        <v>105554.42800000001</v>
      </c>
      <c r="S68" s="9">
        <f t="shared" si="3"/>
        <v>1746</v>
      </c>
      <c r="T68" s="9">
        <f t="shared" si="3"/>
        <v>394.05125</v>
      </c>
      <c r="U68" s="9">
        <f t="shared" si="3"/>
        <v>148504.558</v>
      </c>
      <c r="V68" s="9">
        <f>+V61+V64+V66</f>
        <v>2207</v>
      </c>
      <c r="W68" s="9">
        <f t="shared" si="3"/>
        <v>867.4025</v>
      </c>
      <c r="X68" s="88">
        <f t="shared" si="3"/>
        <v>311857.48699999996</v>
      </c>
      <c r="Y68" s="9">
        <f t="shared" si="3"/>
        <v>1432</v>
      </c>
      <c r="Z68" s="9">
        <f t="shared" si="3"/>
        <v>243.4712</v>
      </c>
      <c r="AA68" s="9">
        <f t="shared" si="3"/>
        <v>75716.364</v>
      </c>
      <c r="AB68" s="9">
        <f t="shared" si="3"/>
        <v>1107</v>
      </c>
      <c r="AC68" s="9">
        <f t="shared" si="3"/>
        <v>111.58054999999999</v>
      </c>
      <c r="AD68" s="9">
        <f t="shared" si="3"/>
        <v>34481.06</v>
      </c>
      <c r="AE68" s="9">
        <f t="shared" si="3"/>
        <v>4249</v>
      </c>
      <c r="AF68" s="9">
        <f>+AF61+AF64+AF66</f>
        <v>1014.7699399999999</v>
      </c>
      <c r="AG68" s="9">
        <f t="shared" si="3"/>
        <v>355926.47500000003</v>
      </c>
      <c r="AH68" s="9">
        <f t="shared" si="3"/>
        <v>5720</v>
      </c>
      <c r="AI68" s="9">
        <f t="shared" si="3"/>
        <v>1145.44983</v>
      </c>
      <c r="AJ68" s="9">
        <f t="shared" si="3"/>
        <v>380338.67500000005</v>
      </c>
      <c r="AK68" s="9">
        <f t="shared" si="3"/>
        <v>2431</v>
      </c>
      <c r="AL68" s="9">
        <f t="shared" si="3"/>
        <v>217.33406999999997</v>
      </c>
      <c r="AM68" s="9">
        <f t="shared" si="3"/>
        <v>87481.63199999998</v>
      </c>
      <c r="AN68" s="9">
        <f t="shared" si="3"/>
        <v>24573</v>
      </c>
      <c r="AO68" s="1">
        <f>+E68+H68+K68+N68+Q68+T68+W68+Z68+AC68+AF68+AI68+AL68</f>
        <v>8499.16472</v>
      </c>
      <c r="AP68" s="82">
        <f>+F68+I68+L68+O68+R68+U68+X68+AA68+AD68+AG68+AJ68+AM68</f>
        <v>1734407.3850000002</v>
      </c>
      <c r="AQ68" s="428" t="s">
        <v>23</v>
      </c>
      <c r="AR68" s="484" t="s">
        <v>76</v>
      </c>
      <c r="AS68" s="485"/>
      <c r="AT68" s="24"/>
    </row>
    <row r="69" spans="1:46" ht="21.75" customHeight="1">
      <c r="A69" s="478"/>
      <c r="B69" s="479"/>
      <c r="C69" s="74" t="s">
        <v>24</v>
      </c>
      <c r="D69" s="2"/>
      <c r="E69" s="2"/>
      <c r="F69" s="2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7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2"/>
      <c r="AP69" s="83"/>
      <c r="AQ69" s="61" t="s">
        <v>24</v>
      </c>
      <c r="AR69" s="486"/>
      <c r="AS69" s="487"/>
      <c r="AT69" s="24"/>
    </row>
    <row r="70" spans="1:46" ht="21.75" customHeight="1" thickBot="1">
      <c r="A70" s="480" t="s">
        <v>94</v>
      </c>
      <c r="B70" s="481" t="s">
        <v>69</v>
      </c>
      <c r="C70" s="20"/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470" t="s">
        <v>94</v>
      </c>
      <c r="AR70" s="471" t="s">
        <v>69</v>
      </c>
      <c r="AS70" s="472"/>
      <c r="AT70" s="24"/>
    </row>
    <row r="71" spans="1:46" ht="21.75" customHeight="1" thickBot="1">
      <c r="A71" s="482" t="s">
        <v>96</v>
      </c>
      <c r="B71" s="483" t="s">
        <v>70</v>
      </c>
      <c r="C71" s="20"/>
      <c r="D71" s="10">
        <f>D68+D69</f>
        <v>1394</v>
      </c>
      <c r="E71" s="11">
        <f>E68+E69</f>
        <v>155.1852</v>
      </c>
      <c r="F71" s="11">
        <f>F68+F69</f>
        <v>34839.143000000004</v>
      </c>
      <c r="G71" s="11">
        <f aca="true" t="shared" si="4" ref="G71:O71">G68+G69</f>
        <v>1180</v>
      </c>
      <c r="H71" s="11">
        <f t="shared" si="4"/>
        <v>129.89715</v>
      </c>
      <c r="I71" s="11">
        <f t="shared" si="4"/>
        <v>29204.975000000002</v>
      </c>
      <c r="J71" s="11">
        <f t="shared" si="4"/>
        <v>1077</v>
      </c>
      <c r="K71" s="11">
        <f t="shared" si="4"/>
        <v>1613.0528499999998</v>
      </c>
      <c r="L71" s="11">
        <f t="shared" si="4"/>
        <v>64858.45700000001</v>
      </c>
      <c r="M71" s="11">
        <f t="shared" si="4"/>
        <v>1130</v>
      </c>
      <c r="N71" s="11">
        <f t="shared" si="4"/>
        <v>1812.5594</v>
      </c>
      <c r="O71" s="11">
        <f t="shared" si="4"/>
        <v>105644.131</v>
      </c>
      <c r="P71" s="11">
        <f aca="true" t="shared" si="5" ref="P71:AM71">P68+P69</f>
        <v>1515</v>
      </c>
      <c r="Q71" s="11">
        <f t="shared" si="5"/>
        <v>794.4107799999999</v>
      </c>
      <c r="R71" s="11">
        <f t="shared" si="5"/>
        <v>105554.42800000001</v>
      </c>
      <c r="S71" s="11">
        <f t="shared" si="5"/>
        <v>1746</v>
      </c>
      <c r="T71" s="11">
        <f t="shared" si="5"/>
        <v>394.05125</v>
      </c>
      <c r="U71" s="11">
        <f t="shared" si="5"/>
        <v>148504.558</v>
      </c>
      <c r="V71" s="11">
        <f>V68+V69+V70</f>
        <v>2207</v>
      </c>
      <c r="W71" s="11">
        <f>W68+W69+W70</f>
        <v>867.4025</v>
      </c>
      <c r="X71" s="12">
        <f>X68+X69+X70</f>
        <v>311857.48699999996</v>
      </c>
      <c r="Y71" s="11">
        <f t="shared" si="5"/>
        <v>1432</v>
      </c>
      <c r="Z71" s="11">
        <f t="shared" si="5"/>
        <v>243.4712</v>
      </c>
      <c r="AA71" s="11">
        <f t="shared" si="5"/>
        <v>75716.364</v>
      </c>
      <c r="AB71" s="11">
        <f t="shared" si="5"/>
        <v>1107</v>
      </c>
      <c r="AC71" s="11">
        <f t="shared" si="5"/>
        <v>111.58054999999999</v>
      </c>
      <c r="AD71" s="11">
        <f t="shared" si="5"/>
        <v>34481.06</v>
      </c>
      <c r="AE71" s="11">
        <f t="shared" si="5"/>
        <v>4249</v>
      </c>
      <c r="AF71" s="11">
        <f>AF68+AF69</f>
        <v>1014.7699399999999</v>
      </c>
      <c r="AG71" s="11">
        <f t="shared" si="5"/>
        <v>355926.47500000003</v>
      </c>
      <c r="AH71" s="11">
        <f>+AH68+AH69+AH70</f>
        <v>5720</v>
      </c>
      <c r="AI71" s="11">
        <f>+AI68+AI69+AI70</f>
        <v>1145.44983</v>
      </c>
      <c r="AJ71" s="11">
        <f>+AJ68+AJ69+AJ70</f>
        <v>380338.67500000005</v>
      </c>
      <c r="AK71" s="11">
        <f t="shared" si="5"/>
        <v>2431</v>
      </c>
      <c r="AL71" s="11">
        <f t="shared" si="5"/>
        <v>217.33406999999997</v>
      </c>
      <c r="AM71" s="11">
        <f t="shared" si="5"/>
        <v>87481.63199999998</v>
      </c>
      <c r="AN71" s="11">
        <f>+D71+G71+J71+M71+P71+S71+V71+Y71+AB71+AE71+AH71+AK71</f>
        <v>25188</v>
      </c>
      <c r="AO71" s="11">
        <f>+E71+H71+K71+N71+Q71+T71+W71+Z71+AC71+AF71+AI71+AL71</f>
        <v>8499.16472</v>
      </c>
      <c r="AP71" s="11">
        <f>+F71+I71+L71+O71+R71+U71+X71+AA71+AD71+AG71+AJ71+AM71</f>
        <v>1734407.3850000002</v>
      </c>
      <c r="AQ71" s="473" t="s">
        <v>96</v>
      </c>
      <c r="AR71" s="474" t="s">
        <v>70</v>
      </c>
      <c r="AS71" s="475" t="s">
        <v>0</v>
      </c>
      <c r="AT71" s="24"/>
    </row>
    <row r="72" spans="24:44" ht="21.75" customHeight="1">
      <c r="X72" s="290" t="s">
        <v>87</v>
      </c>
      <c r="AN72" s="68"/>
      <c r="AR72" s="67" t="s">
        <v>87</v>
      </c>
    </row>
    <row r="73" ht="21.75" customHeight="1"/>
    <row r="74" ht="21.75" customHeight="1"/>
  </sheetData>
  <sheetProtection/>
  <mergeCells count="67">
    <mergeCell ref="B6:B7"/>
    <mergeCell ref="B8:B9"/>
    <mergeCell ref="B10:B11"/>
    <mergeCell ref="B12:B13"/>
    <mergeCell ref="B14:B15"/>
    <mergeCell ref="B16:B17"/>
    <mergeCell ref="B46:B47"/>
    <mergeCell ref="B48:B49"/>
    <mergeCell ref="B26:B27"/>
    <mergeCell ref="B28:B29"/>
    <mergeCell ref="B30:B31"/>
    <mergeCell ref="B32:B33"/>
    <mergeCell ref="B18:B19"/>
    <mergeCell ref="B20:B21"/>
    <mergeCell ref="B34:B35"/>
    <mergeCell ref="B36:B37"/>
    <mergeCell ref="B22:B23"/>
    <mergeCell ref="B24:B25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T72"/>
  <sheetViews>
    <sheetView zoomScale="55" zoomScaleNormal="55" zoomScalePageLayoutView="0" workbookViewId="0" topLeftCell="A1">
      <pane xSplit="3" ySplit="5" topLeftCell="D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10.625" defaultRowHeight="13.5"/>
  <cols>
    <col min="1" max="1" width="5.75390625" style="18" customWidth="1"/>
    <col min="2" max="2" width="20.625" style="18" customWidth="1"/>
    <col min="3" max="3" width="9.625" style="18" customWidth="1"/>
    <col min="4" max="5" width="15.125" style="17" customWidth="1"/>
    <col min="6" max="6" width="19.625" style="17" customWidth="1"/>
    <col min="7" max="8" width="15.125" style="283" customWidth="1"/>
    <col min="9" max="9" width="19.625" style="283" customWidth="1"/>
    <col min="10" max="11" width="15.125" style="283" customWidth="1"/>
    <col min="12" max="12" width="19.625" style="283" customWidth="1"/>
    <col min="13" max="14" width="15.125" style="283" customWidth="1"/>
    <col min="15" max="15" width="19.625" style="283" customWidth="1"/>
    <col min="16" max="17" width="15.125" style="283" customWidth="1"/>
    <col min="18" max="18" width="19.625" style="283" customWidth="1"/>
    <col min="19" max="20" width="15.125" style="283" customWidth="1"/>
    <col min="21" max="21" width="19.625" style="283" customWidth="1"/>
    <col min="22" max="23" width="15.125" style="283" customWidth="1"/>
    <col min="24" max="24" width="19.625" style="283" customWidth="1"/>
    <col min="25" max="26" width="15.125" style="283" customWidth="1"/>
    <col min="27" max="27" width="19.625" style="283" customWidth="1"/>
    <col min="28" max="29" width="15.125" style="283" customWidth="1"/>
    <col min="30" max="30" width="19.625" style="283" customWidth="1"/>
    <col min="31" max="32" width="15.125" style="283" customWidth="1"/>
    <col min="33" max="33" width="19.625" style="283" customWidth="1"/>
    <col min="34" max="35" width="15.125" style="283" customWidth="1"/>
    <col min="36" max="36" width="19.625" style="283" customWidth="1"/>
    <col min="37" max="38" width="15.125" style="283" customWidth="1"/>
    <col min="39" max="39" width="19.625" style="283" customWidth="1"/>
    <col min="40" max="42" width="22.625" style="17" customWidth="1"/>
    <col min="43" max="43" width="9.50390625" style="18" customWidth="1"/>
    <col min="44" max="44" width="22.625" style="18" customWidth="1"/>
    <col min="45" max="45" width="5.875" style="18" customWidth="1"/>
    <col min="46" max="16384" width="10.625" style="18" customWidth="1"/>
  </cols>
  <sheetData>
    <row r="1" spans="1:24" ht="32.25">
      <c r="A1" s="506" t="s">
        <v>88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45" ht="21.75" customHeight="1" thickBot="1">
      <c r="A2" s="20" t="s">
        <v>107</v>
      </c>
      <c r="B2" s="20"/>
      <c r="C2" s="20"/>
      <c r="D2" s="21"/>
      <c r="E2" s="21"/>
      <c r="F2" s="2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277" t="s">
        <v>107</v>
      </c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21"/>
      <c r="AO2" s="21"/>
      <c r="AP2" s="21"/>
      <c r="AQ2" s="23"/>
      <c r="AR2" s="24"/>
      <c r="AS2" s="24"/>
    </row>
    <row r="3" spans="1:46" ht="21.75" customHeight="1">
      <c r="A3" s="25"/>
      <c r="D3" s="26" t="s">
        <v>2</v>
      </c>
      <c r="E3" s="27"/>
      <c r="F3" s="27"/>
      <c r="G3" s="278" t="s">
        <v>3</v>
      </c>
      <c r="H3" s="279"/>
      <c r="I3" s="279"/>
      <c r="J3" s="278" t="s">
        <v>4</v>
      </c>
      <c r="K3" s="279"/>
      <c r="L3" s="279"/>
      <c r="M3" s="278" t="s">
        <v>5</v>
      </c>
      <c r="N3" s="279"/>
      <c r="O3" s="279"/>
      <c r="P3" s="278" t="s">
        <v>6</v>
      </c>
      <c r="Q3" s="279"/>
      <c r="R3" s="279"/>
      <c r="S3" s="278" t="s">
        <v>7</v>
      </c>
      <c r="T3" s="279"/>
      <c r="U3" s="279"/>
      <c r="V3" s="284" t="s">
        <v>8</v>
      </c>
      <c r="W3" s="285"/>
      <c r="X3" s="286"/>
      <c r="Y3" s="284" t="s">
        <v>9</v>
      </c>
      <c r="Z3" s="279"/>
      <c r="AA3" s="279"/>
      <c r="AB3" s="278" t="s">
        <v>10</v>
      </c>
      <c r="AC3" s="279"/>
      <c r="AD3" s="279"/>
      <c r="AE3" s="278" t="s">
        <v>11</v>
      </c>
      <c r="AF3" s="279"/>
      <c r="AG3" s="279"/>
      <c r="AH3" s="278" t="s">
        <v>12</v>
      </c>
      <c r="AI3" s="279"/>
      <c r="AJ3" s="279"/>
      <c r="AK3" s="278" t="s">
        <v>13</v>
      </c>
      <c r="AL3" s="279"/>
      <c r="AM3" s="279"/>
      <c r="AN3" s="26" t="s">
        <v>14</v>
      </c>
      <c r="AO3" s="27"/>
      <c r="AP3" s="27"/>
      <c r="AQ3" s="29"/>
      <c r="AR3" s="30"/>
      <c r="AS3" s="31"/>
      <c r="AT3" s="24"/>
    </row>
    <row r="4" spans="1:46" ht="21.75" customHeight="1">
      <c r="A4" s="25"/>
      <c r="D4" s="33" t="s">
        <v>15</v>
      </c>
      <c r="E4" s="33" t="s">
        <v>16</v>
      </c>
      <c r="F4" s="33" t="s">
        <v>17</v>
      </c>
      <c r="G4" s="280" t="s">
        <v>15</v>
      </c>
      <c r="H4" s="280" t="s">
        <v>16</v>
      </c>
      <c r="I4" s="280" t="s">
        <v>17</v>
      </c>
      <c r="J4" s="280" t="s">
        <v>15</v>
      </c>
      <c r="K4" s="280" t="s">
        <v>16</v>
      </c>
      <c r="L4" s="280" t="s">
        <v>17</v>
      </c>
      <c r="M4" s="280" t="s">
        <v>15</v>
      </c>
      <c r="N4" s="280" t="s">
        <v>16</v>
      </c>
      <c r="O4" s="280" t="s">
        <v>17</v>
      </c>
      <c r="P4" s="280" t="s">
        <v>15</v>
      </c>
      <c r="Q4" s="280" t="s">
        <v>16</v>
      </c>
      <c r="R4" s="280" t="s">
        <v>17</v>
      </c>
      <c r="S4" s="280" t="s">
        <v>15</v>
      </c>
      <c r="T4" s="280" t="s">
        <v>16</v>
      </c>
      <c r="U4" s="280" t="s">
        <v>17</v>
      </c>
      <c r="V4" s="280" t="s">
        <v>15</v>
      </c>
      <c r="W4" s="280" t="s">
        <v>16</v>
      </c>
      <c r="X4" s="287" t="s">
        <v>17</v>
      </c>
      <c r="Y4" s="280" t="s">
        <v>15</v>
      </c>
      <c r="Z4" s="280" t="s">
        <v>16</v>
      </c>
      <c r="AA4" s="280" t="s">
        <v>17</v>
      </c>
      <c r="AB4" s="280" t="s">
        <v>15</v>
      </c>
      <c r="AC4" s="280" t="s">
        <v>16</v>
      </c>
      <c r="AD4" s="280" t="s">
        <v>17</v>
      </c>
      <c r="AE4" s="280" t="s">
        <v>15</v>
      </c>
      <c r="AF4" s="280" t="s">
        <v>16</v>
      </c>
      <c r="AG4" s="280" t="s">
        <v>17</v>
      </c>
      <c r="AH4" s="280" t="s">
        <v>15</v>
      </c>
      <c r="AI4" s="280" t="s">
        <v>16</v>
      </c>
      <c r="AJ4" s="280" t="s">
        <v>17</v>
      </c>
      <c r="AK4" s="280" t="s">
        <v>15</v>
      </c>
      <c r="AL4" s="280" t="s">
        <v>16</v>
      </c>
      <c r="AM4" s="280" t="s">
        <v>17</v>
      </c>
      <c r="AN4" s="33" t="s">
        <v>15</v>
      </c>
      <c r="AO4" s="33" t="s">
        <v>16</v>
      </c>
      <c r="AP4" s="33" t="s">
        <v>17</v>
      </c>
      <c r="AQ4" s="37"/>
      <c r="AR4" s="24"/>
      <c r="AS4" s="38"/>
      <c r="AT4" s="24"/>
    </row>
    <row r="5" spans="1:46" ht="21.75" customHeight="1">
      <c r="A5" s="39"/>
      <c r="B5" s="40"/>
      <c r="C5" s="40"/>
      <c r="D5" s="41" t="s">
        <v>18</v>
      </c>
      <c r="E5" s="41" t="s">
        <v>19</v>
      </c>
      <c r="F5" s="41" t="s">
        <v>20</v>
      </c>
      <c r="G5" s="281" t="s">
        <v>18</v>
      </c>
      <c r="H5" s="281" t="s">
        <v>19</v>
      </c>
      <c r="I5" s="281" t="s">
        <v>20</v>
      </c>
      <c r="J5" s="281" t="s">
        <v>18</v>
      </c>
      <c r="K5" s="281" t="s">
        <v>19</v>
      </c>
      <c r="L5" s="281" t="s">
        <v>20</v>
      </c>
      <c r="M5" s="281" t="s">
        <v>18</v>
      </c>
      <c r="N5" s="281" t="s">
        <v>19</v>
      </c>
      <c r="O5" s="281" t="s">
        <v>20</v>
      </c>
      <c r="P5" s="281" t="s">
        <v>18</v>
      </c>
      <c r="Q5" s="281" t="s">
        <v>19</v>
      </c>
      <c r="R5" s="281" t="s">
        <v>20</v>
      </c>
      <c r="S5" s="281" t="s">
        <v>18</v>
      </c>
      <c r="T5" s="281" t="s">
        <v>19</v>
      </c>
      <c r="U5" s="281" t="s">
        <v>20</v>
      </c>
      <c r="V5" s="281" t="s">
        <v>18</v>
      </c>
      <c r="W5" s="281" t="s">
        <v>19</v>
      </c>
      <c r="X5" s="288" t="s">
        <v>20</v>
      </c>
      <c r="Y5" s="281" t="s">
        <v>18</v>
      </c>
      <c r="Z5" s="281" t="s">
        <v>19</v>
      </c>
      <c r="AA5" s="281" t="s">
        <v>20</v>
      </c>
      <c r="AB5" s="281" t="s">
        <v>18</v>
      </c>
      <c r="AC5" s="281" t="s">
        <v>19</v>
      </c>
      <c r="AD5" s="281" t="s">
        <v>20</v>
      </c>
      <c r="AE5" s="281" t="s">
        <v>18</v>
      </c>
      <c r="AF5" s="281" t="s">
        <v>19</v>
      </c>
      <c r="AG5" s="281" t="s">
        <v>20</v>
      </c>
      <c r="AH5" s="281" t="s">
        <v>18</v>
      </c>
      <c r="AI5" s="281" t="s">
        <v>19</v>
      </c>
      <c r="AJ5" s="281" t="s">
        <v>20</v>
      </c>
      <c r="AK5" s="281" t="s">
        <v>18</v>
      </c>
      <c r="AL5" s="281" t="s">
        <v>19</v>
      </c>
      <c r="AM5" s="281" t="s">
        <v>20</v>
      </c>
      <c r="AN5" s="41" t="s">
        <v>18</v>
      </c>
      <c r="AO5" s="41" t="s">
        <v>19</v>
      </c>
      <c r="AP5" s="41" t="s">
        <v>20</v>
      </c>
      <c r="AQ5" s="44"/>
      <c r="AR5" s="40"/>
      <c r="AS5" s="45"/>
      <c r="AT5" s="24"/>
    </row>
    <row r="6" spans="1:46" ht="21.75" customHeight="1">
      <c r="A6" s="50" t="s">
        <v>21</v>
      </c>
      <c r="B6" s="488" t="s">
        <v>22</v>
      </c>
      <c r="C6" s="73" t="s">
        <v>23</v>
      </c>
      <c r="D6" s="1"/>
      <c r="E6" s="1"/>
      <c r="F6" s="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8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"/>
      <c r="AO6" s="1"/>
      <c r="AP6" s="1"/>
      <c r="AQ6" s="48" t="s">
        <v>23</v>
      </c>
      <c r="AR6" s="488" t="s">
        <v>22</v>
      </c>
      <c r="AS6" s="49" t="s">
        <v>21</v>
      </c>
      <c r="AT6" s="24"/>
    </row>
    <row r="7" spans="1:46" ht="21.75" customHeight="1">
      <c r="A7" s="50"/>
      <c r="B7" s="489"/>
      <c r="C7" s="74" t="s">
        <v>24</v>
      </c>
      <c r="D7" s="2"/>
      <c r="E7" s="2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7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2"/>
      <c r="AO7" s="2"/>
      <c r="AP7" s="2"/>
      <c r="AQ7" s="422" t="s">
        <v>24</v>
      </c>
      <c r="AR7" s="489"/>
      <c r="AS7" s="49"/>
      <c r="AT7" s="24"/>
    </row>
    <row r="8" spans="1:46" ht="21.75" customHeight="1">
      <c r="A8" s="50" t="s">
        <v>25</v>
      </c>
      <c r="B8" s="488" t="s">
        <v>26</v>
      </c>
      <c r="C8" s="73" t="s">
        <v>23</v>
      </c>
      <c r="D8" s="1"/>
      <c r="E8" s="1"/>
      <c r="F8" s="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8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"/>
      <c r="AO8" s="1"/>
      <c r="AP8" s="1"/>
      <c r="AQ8" s="423" t="s">
        <v>23</v>
      </c>
      <c r="AR8" s="488" t="s">
        <v>26</v>
      </c>
      <c r="AS8" s="49" t="s">
        <v>25</v>
      </c>
      <c r="AT8" s="24"/>
    </row>
    <row r="9" spans="1:46" ht="21.75" customHeight="1">
      <c r="A9" s="50"/>
      <c r="B9" s="489"/>
      <c r="C9" s="74" t="s">
        <v>24</v>
      </c>
      <c r="D9" s="2"/>
      <c r="E9" s="2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7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2"/>
      <c r="AO9" s="2"/>
      <c r="AP9" s="2"/>
      <c r="AQ9" s="52" t="s">
        <v>24</v>
      </c>
      <c r="AR9" s="489"/>
      <c r="AS9" s="49"/>
      <c r="AT9" s="24"/>
    </row>
    <row r="10" spans="1:46" ht="21.75" customHeight="1">
      <c r="A10" s="50" t="s">
        <v>27</v>
      </c>
      <c r="B10" s="488" t="s">
        <v>28</v>
      </c>
      <c r="C10" s="73" t="s">
        <v>23</v>
      </c>
      <c r="D10" s="1"/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88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"/>
      <c r="AO10" s="1"/>
      <c r="AP10" s="1"/>
      <c r="AQ10" s="48" t="s">
        <v>23</v>
      </c>
      <c r="AR10" s="488" t="s">
        <v>28</v>
      </c>
      <c r="AS10" s="49" t="s">
        <v>27</v>
      </c>
      <c r="AT10" s="24"/>
    </row>
    <row r="11" spans="1:46" ht="21.75" customHeight="1">
      <c r="A11" s="54"/>
      <c r="B11" s="489"/>
      <c r="C11" s="74" t="s">
        <v>24</v>
      </c>
      <c r="D11" s="2"/>
      <c r="E11" s="2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7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2"/>
      <c r="AO11" s="2"/>
      <c r="AP11" s="2"/>
      <c r="AQ11" s="424" t="s">
        <v>24</v>
      </c>
      <c r="AR11" s="489"/>
      <c r="AS11" s="56"/>
      <c r="AT11" s="24"/>
    </row>
    <row r="12" spans="1:46" ht="21.75" customHeight="1">
      <c r="A12" s="50"/>
      <c r="B12" s="488" t="s">
        <v>29</v>
      </c>
      <c r="C12" s="73" t="s">
        <v>23</v>
      </c>
      <c r="D12" s="1"/>
      <c r="E12" s="1"/>
      <c r="F12" s="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88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"/>
      <c r="AO12" s="1"/>
      <c r="AP12" s="1"/>
      <c r="AQ12" s="423" t="s">
        <v>23</v>
      </c>
      <c r="AR12" s="488" t="s">
        <v>29</v>
      </c>
      <c r="AS12" s="49"/>
      <c r="AT12" s="24"/>
    </row>
    <row r="13" spans="1:46" ht="21.75" customHeight="1">
      <c r="A13" s="50" t="s">
        <v>30</v>
      </c>
      <c r="B13" s="489"/>
      <c r="C13" s="74" t="s">
        <v>24</v>
      </c>
      <c r="D13" s="2"/>
      <c r="E13" s="2"/>
      <c r="F13" s="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7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2"/>
      <c r="AO13" s="2"/>
      <c r="AP13" s="2"/>
      <c r="AQ13" s="52" t="s">
        <v>24</v>
      </c>
      <c r="AR13" s="489"/>
      <c r="AS13" s="49" t="s">
        <v>30</v>
      </c>
      <c r="AT13" s="24"/>
    </row>
    <row r="14" spans="1:46" ht="21.75" customHeight="1">
      <c r="A14" s="50"/>
      <c r="B14" s="488" t="s">
        <v>31</v>
      </c>
      <c r="C14" s="73" t="s">
        <v>23</v>
      </c>
      <c r="D14" s="1"/>
      <c r="E14" s="1"/>
      <c r="F14" s="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8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"/>
      <c r="AO14" s="1"/>
      <c r="AP14" s="1"/>
      <c r="AQ14" s="48" t="s">
        <v>23</v>
      </c>
      <c r="AR14" s="488" t="s">
        <v>31</v>
      </c>
      <c r="AS14" s="49"/>
      <c r="AT14" s="24"/>
    </row>
    <row r="15" spans="1:46" ht="21.75" customHeight="1">
      <c r="A15" s="50" t="s">
        <v>25</v>
      </c>
      <c r="B15" s="489"/>
      <c r="C15" s="74" t="s">
        <v>24</v>
      </c>
      <c r="D15" s="2"/>
      <c r="E15" s="2"/>
      <c r="F15" s="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7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2"/>
      <c r="AO15" s="2"/>
      <c r="AP15" s="2"/>
      <c r="AQ15" s="422" t="s">
        <v>24</v>
      </c>
      <c r="AR15" s="489"/>
      <c r="AS15" s="49" t="s">
        <v>25</v>
      </c>
      <c r="AT15" s="24"/>
    </row>
    <row r="16" spans="1:46" ht="21.75" customHeight="1">
      <c r="A16" s="50"/>
      <c r="B16" s="488" t="s">
        <v>32</v>
      </c>
      <c r="C16" s="73" t="s">
        <v>23</v>
      </c>
      <c r="D16" s="1"/>
      <c r="E16" s="1"/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88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"/>
      <c r="AO16" s="1"/>
      <c r="AP16" s="1"/>
      <c r="AQ16" s="423" t="s">
        <v>23</v>
      </c>
      <c r="AR16" s="488" t="s">
        <v>32</v>
      </c>
      <c r="AS16" s="49"/>
      <c r="AT16" s="24"/>
    </row>
    <row r="17" spans="1:46" ht="21.75" customHeight="1">
      <c r="A17" s="50" t="s">
        <v>27</v>
      </c>
      <c r="B17" s="489"/>
      <c r="C17" s="74" t="s">
        <v>24</v>
      </c>
      <c r="D17" s="2"/>
      <c r="E17" s="2"/>
      <c r="F17" s="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7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2"/>
      <c r="AO17" s="2"/>
      <c r="AP17" s="2"/>
      <c r="AQ17" s="52" t="s">
        <v>24</v>
      </c>
      <c r="AR17" s="489"/>
      <c r="AS17" s="49" t="s">
        <v>27</v>
      </c>
      <c r="AT17" s="24"/>
    </row>
    <row r="18" spans="1:46" ht="21.75" customHeight="1">
      <c r="A18" s="50"/>
      <c r="B18" s="488" t="s">
        <v>33</v>
      </c>
      <c r="C18" s="73" t="s">
        <v>23</v>
      </c>
      <c r="D18" s="1">
        <v>88</v>
      </c>
      <c r="E18" s="1">
        <v>7.3981</v>
      </c>
      <c r="F18" s="1">
        <v>9430.695</v>
      </c>
      <c r="G18" s="9">
        <v>100</v>
      </c>
      <c r="H18" s="9">
        <v>8.5637</v>
      </c>
      <c r="I18" s="9">
        <v>11238.359</v>
      </c>
      <c r="J18" s="9">
        <v>116</v>
      </c>
      <c r="K18" s="9">
        <v>10.9729</v>
      </c>
      <c r="L18" s="9">
        <v>15564.757</v>
      </c>
      <c r="M18" s="9">
        <v>149</v>
      </c>
      <c r="N18" s="9">
        <v>11.5189</v>
      </c>
      <c r="O18" s="9">
        <v>17485.877</v>
      </c>
      <c r="P18" s="9">
        <v>203</v>
      </c>
      <c r="Q18" s="9">
        <v>14.1703</v>
      </c>
      <c r="R18" s="9">
        <v>17251.37</v>
      </c>
      <c r="S18" s="9">
        <v>199</v>
      </c>
      <c r="T18" s="9">
        <v>16.0963</v>
      </c>
      <c r="U18" s="9">
        <v>21681.809</v>
      </c>
      <c r="V18" s="9">
        <v>14</v>
      </c>
      <c r="W18" s="9">
        <v>1.0906</v>
      </c>
      <c r="X18" s="88">
        <v>1806.356</v>
      </c>
      <c r="Y18" s="9">
        <v>14</v>
      </c>
      <c r="Z18" s="9">
        <v>0</v>
      </c>
      <c r="AA18" s="9">
        <v>0</v>
      </c>
      <c r="AB18" s="9">
        <v>189</v>
      </c>
      <c r="AC18" s="9">
        <v>15.801</v>
      </c>
      <c r="AD18" s="9">
        <v>25222.127</v>
      </c>
      <c r="AE18" s="9">
        <v>148</v>
      </c>
      <c r="AF18" s="9">
        <v>11.2366</v>
      </c>
      <c r="AG18" s="9">
        <v>18248.202</v>
      </c>
      <c r="AH18" s="9">
        <v>155</v>
      </c>
      <c r="AI18" s="9">
        <v>8.877</v>
      </c>
      <c r="AJ18" s="9">
        <v>12493</v>
      </c>
      <c r="AK18" s="9">
        <v>128</v>
      </c>
      <c r="AL18" s="9">
        <v>9.3603</v>
      </c>
      <c r="AM18" s="9">
        <v>14515.265</v>
      </c>
      <c r="AN18" s="1">
        <f>+D18+G18+J18+M18+P18+S18+V18+Y18+AB18+AE18+AH18+AK18</f>
        <v>1503</v>
      </c>
      <c r="AO18" s="1">
        <f>+E18+H18+K18+N18+Q18+T18+W18+Z18+AC18+AF18+AI18+AL18</f>
        <v>115.08569999999999</v>
      </c>
      <c r="AP18" s="1">
        <f>+F18+I18+L18+O18+R18+U18+X18+AA18+AD18+AG18+AJ18+AM18</f>
        <v>164937.81699999998</v>
      </c>
      <c r="AQ18" s="48" t="s">
        <v>23</v>
      </c>
      <c r="AR18" s="488" t="s">
        <v>33</v>
      </c>
      <c r="AS18" s="49"/>
      <c r="AT18" s="24"/>
    </row>
    <row r="19" spans="1:46" ht="21.75" customHeight="1">
      <c r="A19" s="54"/>
      <c r="B19" s="489"/>
      <c r="C19" s="74" t="s">
        <v>24</v>
      </c>
      <c r="D19" s="2"/>
      <c r="E19" s="2"/>
      <c r="F19" s="2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7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2"/>
      <c r="AO19" s="2"/>
      <c r="AP19" s="2"/>
      <c r="AQ19" s="424" t="s">
        <v>24</v>
      </c>
      <c r="AR19" s="489"/>
      <c r="AS19" s="56"/>
      <c r="AT19" s="24"/>
    </row>
    <row r="20" spans="1:46" ht="21.75" customHeight="1">
      <c r="A20" s="50" t="s">
        <v>34</v>
      </c>
      <c r="B20" s="488" t="s">
        <v>35</v>
      </c>
      <c r="C20" s="73" t="s">
        <v>23</v>
      </c>
      <c r="D20" s="1"/>
      <c r="E20" s="1"/>
      <c r="F20" s="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88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"/>
      <c r="AO20" s="1"/>
      <c r="AP20" s="1"/>
      <c r="AQ20" s="423" t="s">
        <v>23</v>
      </c>
      <c r="AR20" s="488" t="s">
        <v>35</v>
      </c>
      <c r="AS20" s="49" t="s">
        <v>34</v>
      </c>
      <c r="AT20" s="24"/>
    </row>
    <row r="21" spans="1:46" ht="21.75" customHeight="1">
      <c r="A21" s="50" t="s">
        <v>25</v>
      </c>
      <c r="B21" s="489"/>
      <c r="C21" s="74" t="s">
        <v>24</v>
      </c>
      <c r="D21" s="2"/>
      <c r="E21" s="2"/>
      <c r="F21" s="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7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2"/>
      <c r="AO21" s="2"/>
      <c r="AP21" s="2"/>
      <c r="AQ21" s="52" t="s">
        <v>24</v>
      </c>
      <c r="AR21" s="489"/>
      <c r="AS21" s="49" t="s">
        <v>25</v>
      </c>
      <c r="AT21" s="24"/>
    </row>
    <row r="22" spans="1:46" ht="21.75" customHeight="1">
      <c r="A22" s="50" t="s">
        <v>27</v>
      </c>
      <c r="B22" s="488" t="s">
        <v>36</v>
      </c>
      <c r="C22" s="73" t="s">
        <v>23</v>
      </c>
      <c r="D22" s="1"/>
      <c r="E22" s="1"/>
      <c r="F22" s="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8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"/>
      <c r="AO22" s="1"/>
      <c r="AP22" s="1"/>
      <c r="AQ22" s="48" t="s">
        <v>23</v>
      </c>
      <c r="AR22" s="488" t="s">
        <v>36</v>
      </c>
      <c r="AS22" s="49" t="s">
        <v>27</v>
      </c>
      <c r="AT22" s="24"/>
    </row>
    <row r="23" spans="1:46" ht="21.75" customHeight="1">
      <c r="A23" s="54"/>
      <c r="B23" s="489"/>
      <c r="C23" s="74" t="s">
        <v>24</v>
      </c>
      <c r="D23" s="2"/>
      <c r="E23" s="2"/>
      <c r="F23" s="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7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2"/>
      <c r="AO23" s="2"/>
      <c r="AP23" s="2"/>
      <c r="AQ23" s="424" t="s">
        <v>24</v>
      </c>
      <c r="AR23" s="489"/>
      <c r="AS23" s="56"/>
      <c r="AT23" s="24"/>
    </row>
    <row r="24" spans="1:46" ht="21.75" customHeight="1">
      <c r="A24" s="50"/>
      <c r="B24" s="488" t="s">
        <v>37</v>
      </c>
      <c r="C24" s="73" t="s">
        <v>23</v>
      </c>
      <c r="D24" s="1"/>
      <c r="E24" s="1"/>
      <c r="F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8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"/>
      <c r="AO24" s="1"/>
      <c r="AP24" s="1"/>
      <c r="AQ24" s="423" t="s">
        <v>23</v>
      </c>
      <c r="AR24" s="488" t="s">
        <v>37</v>
      </c>
      <c r="AS24" s="49"/>
      <c r="AT24" s="24"/>
    </row>
    <row r="25" spans="1:46" ht="21.75" customHeight="1">
      <c r="A25" s="50" t="s">
        <v>38</v>
      </c>
      <c r="B25" s="489"/>
      <c r="C25" s="74" t="s">
        <v>24</v>
      </c>
      <c r="D25" s="2"/>
      <c r="E25" s="2"/>
      <c r="F25" s="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7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2"/>
      <c r="AO25" s="2"/>
      <c r="AP25" s="2"/>
      <c r="AQ25" s="52" t="s">
        <v>24</v>
      </c>
      <c r="AR25" s="489"/>
      <c r="AS25" s="49" t="s">
        <v>38</v>
      </c>
      <c r="AT25" s="24"/>
    </row>
    <row r="26" spans="1:46" ht="21.75" customHeight="1">
      <c r="A26" s="50"/>
      <c r="B26" s="488" t="s">
        <v>39</v>
      </c>
      <c r="C26" s="73" t="s">
        <v>23</v>
      </c>
      <c r="D26" s="1"/>
      <c r="E26" s="1"/>
      <c r="F26" s="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8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"/>
      <c r="AO26" s="1"/>
      <c r="AP26" s="1"/>
      <c r="AQ26" s="48" t="s">
        <v>23</v>
      </c>
      <c r="AR26" s="488" t="s">
        <v>39</v>
      </c>
      <c r="AS26" s="49"/>
      <c r="AT26" s="24"/>
    </row>
    <row r="27" spans="1:46" ht="21.75" customHeight="1">
      <c r="A27" s="50" t="s">
        <v>25</v>
      </c>
      <c r="B27" s="489"/>
      <c r="C27" s="74" t="s">
        <v>24</v>
      </c>
      <c r="D27" s="2"/>
      <c r="E27" s="2"/>
      <c r="F27" s="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7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2"/>
      <c r="AO27" s="2"/>
      <c r="AP27" s="2"/>
      <c r="AQ27" s="422" t="s">
        <v>24</v>
      </c>
      <c r="AR27" s="489"/>
      <c r="AS27" s="49" t="s">
        <v>25</v>
      </c>
      <c r="AT27" s="24"/>
    </row>
    <row r="28" spans="1:46" ht="21.75" customHeight="1">
      <c r="A28" s="50"/>
      <c r="B28" s="488" t="s">
        <v>40</v>
      </c>
      <c r="C28" s="73" t="s">
        <v>23</v>
      </c>
      <c r="D28" s="1"/>
      <c r="E28" s="1"/>
      <c r="F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8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"/>
      <c r="AO28" s="1"/>
      <c r="AP28" s="1"/>
      <c r="AQ28" s="423" t="s">
        <v>23</v>
      </c>
      <c r="AR28" s="488" t="s">
        <v>40</v>
      </c>
      <c r="AS28" s="49"/>
      <c r="AT28" s="24"/>
    </row>
    <row r="29" spans="1:46" ht="21.75" customHeight="1">
      <c r="A29" s="50" t="s">
        <v>27</v>
      </c>
      <c r="B29" s="489"/>
      <c r="C29" s="74" t="s">
        <v>24</v>
      </c>
      <c r="D29" s="2"/>
      <c r="E29" s="2"/>
      <c r="F29" s="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7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2"/>
      <c r="AO29" s="2"/>
      <c r="AP29" s="2"/>
      <c r="AQ29" s="52" t="s">
        <v>24</v>
      </c>
      <c r="AR29" s="489"/>
      <c r="AS29" s="49" t="s">
        <v>27</v>
      </c>
      <c r="AT29" s="24"/>
    </row>
    <row r="30" spans="1:46" ht="21.75" customHeight="1">
      <c r="A30" s="50"/>
      <c r="B30" s="488" t="s">
        <v>41</v>
      </c>
      <c r="C30" s="73" t="s">
        <v>23</v>
      </c>
      <c r="D30" s="1"/>
      <c r="E30" s="1"/>
      <c r="F30" s="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8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"/>
      <c r="AO30" s="1"/>
      <c r="AP30" s="1"/>
      <c r="AQ30" s="48" t="s">
        <v>23</v>
      </c>
      <c r="AR30" s="488" t="s">
        <v>41</v>
      </c>
      <c r="AS30" s="57"/>
      <c r="AT30" s="24"/>
    </row>
    <row r="31" spans="1:46" ht="21.75" customHeight="1">
      <c r="A31" s="54"/>
      <c r="B31" s="489"/>
      <c r="C31" s="74" t="s">
        <v>24</v>
      </c>
      <c r="D31" s="2"/>
      <c r="E31" s="2"/>
      <c r="F31" s="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7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2"/>
      <c r="AO31" s="2"/>
      <c r="AP31" s="2"/>
      <c r="AQ31" s="424" t="s">
        <v>24</v>
      </c>
      <c r="AR31" s="489"/>
      <c r="AS31" s="56"/>
      <c r="AT31" s="24"/>
    </row>
    <row r="32" spans="1:46" ht="21.75" customHeight="1">
      <c r="A32" s="50" t="s">
        <v>42</v>
      </c>
      <c r="B32" s="488" t="s">
        <v>43</v>
      </c>
      <c r="C32" s="73" t="s">
        <v>23</v>
      </c>
      <c r="D32" s="1"/>
      <c r="E32" s="1"/>
      <c r="F32" s="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8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"/>
      <c r="AO32" s="1"/>
      <c r="AP32" s="1"/>
      <c r="AQ32" s="423" t="s">
        <v>23</v>
      </c>
      <c r="AR32" s="488" t="s">
        <v>43</v>
      </c>
      <c r="AS32" s="49" t="s">
        <v>42</v>
      </c>
      <c r="AT32" s="24"/>
    </row>
    <row r="33" spans="1:46" ht="21.75" customHeight="1">
      <c r="A33" s="50" t="s">
        <v>44</v>
      </c>
      <c r="B33" s="489"/>
      <c r="C33" s="74" t="s">
        <v>24</v>
      </c>
      <c r="D33" s="2"/>
      <c r="E33" s="2"/>
      <c r="F33" s="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7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2"/>
      <c r="AO33" s="2"/>
      <c r="AP33" s="2"/>
      <c r="AQ33" s="52" t="s">
        <v>24</v>
      </c>
      <c r="AR33" s="489"/>
      <c r="AS33" s="49" t="s">
        <v>44</v>
      </c>
      <c r="AT33" s="24"/>
    </row>
    <row r="34" spans="1:46" ht="21.75" customHeight="1">
      <c r="A34" s="50" t="s">
        <v>25</v>
      </c>
      <c r="B34" s="488" t="s">
        <v>45</v>
      </c>
      <c r="C34" s="73" t="s">
        <v>23</v>
      </c>
      <c r="D34" s="1"/>
      <c r="E34" s="1"/>
      <c r="F34" s="1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v>1</v>
      </c>
      <c r="T34" s="9">
        <v>0.0669</v>
      </c>
      <c r="U34" s="9">
        <v>112.369</v>
      </c>
      <c r="V34" s="9"/>
      <c r="W34" s="9"/>
      <c r="X34" s="88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>
        <v>1</v>
      </c>
      <c r="AL34" s="9">
        <v>11.608</v>
      </c>
      <c r="AM34" s="9">
        <v>3808.249</v>
      </c>
      <c r="AN34" s="1">
        <f>+D34+G34+J34+M34+P34+S34+V34+Y34+AB34+AE34+AH34+AK34</f>
        <v>2</v>
      </c>
      <c r="AO34" s="1">
        <f>+E34+H34+K34+N34+Q34+T34+W34+Z34+AC34+AF34+AI34+AL34</f>
        <v>11.674900000000001</v>
      </c>
      <c r="AP34" s="1">
        <f>+F34+I34+L34+O34+R34+U34+X34+AA34+AD34+AG34+AJ34+AM34</f>
        <v>3920.618</v>
      </c>
      <c r="AQ34" s="48" t="s">
        <v>23</v>
      </c>
      <c r="AR34" s="488" t="s">
        <v>45</v>
      </c>
      <c r="AS34" s="49" t="s">
        <v>25</v>
      </c>
      <c r="AT34" s="24"/>
    </row>
    <row r="35" spans="1:46" ht="21.75" customHeight="1">
      <c r="A35" s="54" t="s">
        <v>27</v>
      </c>
      <c r="B35" s="489"/>
      <c r="C35" s="74" t="s">
        <v>24</v>
      </c>
      <c r="D35" s="2"/>
      <c r="E35" s="2"/>
      <c r="F35" s="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7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2"/>
      <c r="AO35" s="2"/>
      <c r="AP35" s="2"/>
      <c r="AQ35" s="424" t="s">
        <v>24</v>
      </c>
      <c r="AR35" s="489"/>
      <c r="AS35" s="56" t="s">
        <v>27</v>
      </c>
      <c r="AT35" s="24"/>
    </row>
    <row r="36" spans="1:46" ht="21.75" customHeight="1">
      <c r="A36" s="50" t="s">
        <v>46</v>
      </c>
      <c r="B36" s="488" t="s">
        <v>47</v>
      </c>
      <c r="C36" s="73" t="s">
        <v>23</v>
      </c>
      <c r="D36" s="1"/>
      <c r="E36" s="1"/>
      <c r="F36" s="1"/>
      <c r="G36" s="9"/>
      <c r="H36" s="9"/>
      <c r="I36" s="9"/>
      <c r="J36" s="9"/>
      <c r="K36" s="9"/>
      <c r="L36" s="169"/>
      <c r="M36" s="132"/>
      <c r="N36" s="9"/>
      <c r="O36" s="9"/>
      <c r="P36" s="9"/>
      <c r="Q36" s="9"/>
      <c r="R36" s="9"/>
      <c r="S36" s="9"/>
      <c r="T36" s="9"/>
      <c r="U36" s="9"/>
      <c r="V36" s="9"/>
      <c r="W36" s="9"/>
      <c r="X36" s="8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"/>
      <c r="AO36" s="1"/>
      <c r="AP36" s="1"/>
      <c r="AQ36" s="423" t="s">
        <v>23</v>
      </c>
      <c r="AR36" s="488" t="s">
        <v>47</v>
      </c>
      <c r="AS36" s="49" t="s">
        <v>46</v>
      </c>
      <c r="AT36" s="24"/>
    </row>
    <row r="37" spans="1:46" ht="21.75" customHeight="1">
      <c r="A37" s="50" t="s">
        <v>25</v>
      </c>
      <c r="B37" s="489"/>
      <c r="C37" s="74" t="s">
        <v>24</v>
      </c>
      <c r="D37" s="2"/>
      <c r="E37" s="2"/>
      <c r="F37" s="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7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2"/>
      <c r="AO37" s="2"/>
      <c r="AP37" s="2"/>
      <c r="AQ37" s="52" t="s">
        <v>24</v>
      </c>
      <c r="AR37" s="489"/>
      <c r="AS37" s="49" t="s">
        <v>25</v>
      </c>
      <c r="AT37" s="24"/>
    </row>
    <row r="38" spans="1:46" ht="21.75" customHeight="1">
      <c r="A38" s="50" t="s">
        <v>27</v>
      </c>
      <c r="B38" s="488" t="s">
        <v>48</v>
      </c>
      <c r="C38" s="73" t="s">
        <v>23</v>
      </c>
      <c r="D38" s="1"/>
      <c r="E38" s="1"/>
      <c r="F38" s="1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88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"/>
      <c r="AO38" s="1"/>
      <c r="AP38" s="1"/>
      <c r="AQ38" s="48" t="s">
        <v>23</v>
      </c>
      <c r="AR38" s="488" t="s">
        <v>48</v>
      </c>
      <c r="AS38" s="49" t="s">
        <v>27</v>
      </c>
      <c r="AT38" s="24"/>
    </row>
    <row r="39" spans="1:46" ht="21.75" customHeight="1">
      <c r="A39" s="54" t="s">
        <v>49</v>
      </c>
      <c r="B39" s="489"/>
      <c r="C39" s="74" t="s">
        <v>24</v>
      </c>
      <c r="D39" s="2"/>
      <c r="E39" s="2"/>
      <c r="F39" s="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7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2"/>
      <c r="AO39" s="2"/>
      <c r="AP39" s="2"/>
      <c r="AQ39" s="424" t="s">
        <v>24</v>
      </c>
      <c r="AR39" s="489"/>
      <c r="AS39" s="56" t="s">
        <v>49</v>
      </c>
      <c r="AT39" s="24"/>
    </row>
    <row r="40" spans="1:46" ht="21.75" customHeight="1">
      <c r="A40" s="50"/>
      <c r="B40" s="488" t="s">
        <v>50</v>
      </c>
      <c r="C40" s="73" t="s">
        <v>23</v>
      </c>
      <c r="D40" s="1"/>
      <c r="E40" s="1"/>
      <c r="F40" s="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88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"/>
      <c r="AO40" s="1"/>
      <c r="AP40" s="1"/>
      <c r="AQ40" s="423" t="s">
        <v>23</v>
      </c>
      <c r="AR40" s="488" t="s">
        <v>50</v>
      </c>
      <c r="AS40" s="49"/>
      <c r="AT40" s="24"/>
    </row>
    <row r="41" spans="1:46" ht="21.75" customHeight="1">
      <c r="A41" s="50" t="s">
        <v>51</v>
      </c>
      <c r="B41" s="489"/>
      <c r="C41" s="74" t="s">
        <v>24</v>
      </c>
      <c r="D41" s="2"/>
      <c r="E41" s="2"/>
      <c r="F41" s="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7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2"/>
      <c r="AO41" s="2"/>
      <c r="AP41" s="2"/>
      <c r="AQ41" s="52" t="s">
        <v>24</v>
      </c>
      <c r="AR41" s="489"/>
      <c r="AS41" s="49" t="s">
        <v>51</v>
      </c>
      <c r="AT41" s="24"/>
    </row>
    <row r="42" spans="1:46" ht="21.75" customHeight="1">
      <c r="A42" s="50"/>
      <c r="B42" s="488" t="s">
        <v>52</v>
      </c>
      <c r="C42" s="73" t="s">
        <v>23</v>
      </c>
      <c r="D42" s="1"/>
      <c r="E42" s="1"/>
      <c r="F42" s="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8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"/>
      <c r="AO42" s="1"/>
      <c r="AP42" s="1"/>
      <c r="AQ42" s="48" t="s">
        <v>23</v>
      </c>
      <c r="AR42" s="488" t="s">
        <v>52</v>
      </c>
      <c r="AS42" s="49"/>
      <c r="AT42" s="24"/>
    </row>
    <row r="43" spans="1:46" ht="21.75" customHeight="1">
      <c r="A43" s="50" t="s">
        <v>53</v>
      </c>
      <c r="B43" s="489"/>
      <c r="C43" s="74" t="s">
        <v>24</v>
      </c>
      <c r="D43" s="2"/>
      <c r="E43" s="2"/>
      <c r="F43" s="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7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2"/>
      <c r="AO43" s="2"/>
      <c r="AP43" s="2"/>
      <c r="AQ43" s="425" t="s">
        <v>24</v>
      </c>
      <c r="AR43" s="489"/>
      <c r="AS43" s="49" t="s">
        <v>53</v>
      </c>
      <c r="AT43" s="24"/>
    </row>
    <row r="44" spans="1:46" ht="21.75" customHeight="1">
      <c r="A44" s="50"/>
      <c r="B44" s="488" t="s">
        <v>54</v>
      </c>
      <c r="C44" s="73" t="s">
        <v>23</v>
      </c>
      <c r="D44" s="1"/>
      <c r="E44" s="1"/>
      <c r="F44" s="1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8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"/>
      <c r="AO44" s="1"/>
      <c r="AP44" s="1"/>
      <c r="AQ44" s="426" t="s">
        <v>23</v>
      </c>
      <c r="AR44" s="488" t="s">
        <v>54</v>
      </c>
      <c r="AS44" s="49"/>
      <c r="AT44" s="24"/>
    </row>
    <row r="45" spans="1:46" ht="21.75" customHeight="1">
      <c r="A45" s="50" t="s">
        <v>27</v>
      </c>
      <c r="B45" s="489"/>
      <c r="C45" s="74" t="s">
        <v>24</v>
      </c>
      <c r="D45" s="2"/>
      <c r="E45" s="2"/>
      <c r="F45" s="2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7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2"/>
      <c r="AO45" s="2"/>
      <c r="AP45" s="2"/>
      <c r="AQ45" s="52" t="s">
        <v>24</v>
      </c>
      <c r="AR45" s="489"/>
      <c r="AS45" s="59" t="s">
        <v>27</v>
      </c>
      <c r="AT45" s="24"/>
    </row>
    <row r="46" spans="1:46" ht="21.75" customHeight="1">
      <c r="A46" s="50"/>
      <c r="B46" s="488" t="s">
        <v>55</v>
      </c>
      <c r="C46" s="73" t="s">
        <v>23</v>
      </c>
      <c r="D46" s="1"/>
      <c r="E46" s="1"/>
      <c r="F46" s="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88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"/>
      <c r="AO46" s="1"/>
      <c r="AP46" s="1"/>
      <c r="AQ46" s="48" t="s">
        <v>23</v>
      </c>
      <c r="AR46" s="488" t="s">
        <v>55</v>
      </c>
      <c r="AS46" s="59"/>
      <c r="AT46" s="24"/>
    </row>
    <row r="47" spans="1:46" ht="21.75" customHeight="1">
      <c r="A47" s="54"/>
      <c r="B47" s="489"/>
      <c r="C47" s="74" t="s">
        <v>24</v>
      </c>
      <c r="D47" s="2"/>
      <c r="E47" s="2"/>
      <c r="F47" s="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7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2"/>
      <c r="AO47" s="2"/>
      <c r="AP47" s="2"/>
      <c r="AQ47" s="424" t="s">
        <v>24</v>
      </c>
      <c r="AR47" s="489"/>
      <c r="AS47" s="60"/>
      <c r="AT47" s="24"/>
    </row>
    <row r="48" spans="1:46" ht="21.75" customHeight="1">
      <c r="A48" s="50"/>
      <c r="B48" s="488" t="s">
        <v>56</v>
      </c>
      <c r="C48" s="73" t="s">
        <v>23</v>
      </c>
      <c r="D48" s="1"/>
      <c r="E48" s="1"/>
      <c r="F48" s="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8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"/>
      <c r="AO48" s="1"/>
      <c r="AP48" s="1"/>
      <c r="AQ48" s="423" t="s">
        <v>23</v>
      </c>
      <c r="AR48" s="488" t="s">
        <v>56</v>
      </c>
      <c r="AS48" s="59"/>
      <c r="AT48" s="24"/>
    </row>
    <row r="49" spans="1:46" ht="21.75" customHeight="1">
      <c r="A49" s="50" t="s">
        <v>57</v>
      </c>
      <c r="B49" s="489"/>
      <c r="C49" s="74" t="s">
        <v>24</v>
      </c>
      <c r="D49" s="2"/>
      <c r="E49" s="2"/>
      <c r="F49" s="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7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2"/>
      <c r="AO49" s="2"/>
      <c r="AP49" s="2"/>
      <c r="AQ49" s="52" t="s">
        <v>24</v>
      </c>
      <c r="AR49" s="489"/>
      <c r="AS49" s="59" t="s">
        <v>57</v>
      </c>
      <c r="AT49" s="24"/>
    </row>
    <row r="50" spans="1:46" ht="21.75" customHeight="1">
      <c r="A50" s="50"/>
      <c r="B50" s="488" t="s">
        <v>58</v>
      </c>
      <c r="C50" s="73" t="s">
        <v>23</v>
      </c>
      <c r="D50" s="1"/>
      <c r="E50" s="1"/>
      <c r="F50" s="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88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"/>
      <c r="AO50" s="1"/>
      <c r="AP50" s="1"/>
      <c r="AQ50" s="48" t="s">
        <v>23</v>
      </c>
      <c r="AR50" s="488" t="s">
        <v>58</v>
      </c>
      <c r="AS50" s="57"/>
      <c r="AT50" s="24"/>
    </row>
    <row r="51" spans="1:46" ht="21.75" customHeight="1">
      <c r="A51" s="50"/>
      <c r="B51" s="489"/>
      <c r="C51" s="74" t="s">
        <v>24</v>
      </c>
      <c r="D51" s="2"/>
      <c r="E51" s="2"/>
      <c r="F51" s="2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7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2"/>
      <c r="AO51" s="2"/>
      <c r="AP51" s="2"/>
      <c r="AQ51" s="422" t="s">
        <v>24</v>
      </c>
      <c r="AR51" s="489"/>
      <c r="AS51" s="59"/>
      <c r="AT51" s="24"/>
    </row>
    <row r="52" spans="1:46" ht="21.75" customHeight="1">
      <c r="A52" s="50"/>
      <c r="B52" s="488" t="s">
        <v>59</v>
      </c>
      <c r="C52" s="73" t="s">
        <v>23</v>
      </c>
      <c r="D52" s="1"/>
      <c r="E52" s="1"/>
      <c r="F52" s="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88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"/>
      <c r="AO52" s="1"/>
      <c r="AP52" s="1"/>
      <c r="AQ52" s="423" t="s">
        <v>23</v>
      </c>
      <c r="AR52" s="488" t="s">
        <v>59</v>
      </c>
      <c r="AS52" s="59"/>
      <c r="AT52" s="24"/>
    </row>
    <row r="53" spans="1:46" ht="21.75" customHeight="1">
      <c r="A53" s="50" t="s">
        <v>27</v>
      </c>
      <c r="B53" s="489"/>
      <c r="C53" s="74" t="s">
        <v>24</v>
      </c>
      <c r="D53" s="2"/>
      <c r="E53" s="2"/>
      <c r="F53" s="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7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2"/>
      <c r="AO53" s="2"/>
      <c r="AP53" s="2"/>
      <c r="AQ53" s="52" t="s">
        <v>24</v>
      </c>
      <c r="AR53" s="489"/>
      <c r="AS53" s="59" t="s">
        <v>27</v>
      </c>
      <c r="AT53" s="24"/>
    </row>
    <row r="54" spans="1:46" ht="21.75" customHeight="1">
      <c r="A54" s="50"/>
      <c r="B54" s="488" t="s">
        <v>60</v>
      </c>
      <c r="C54" s="73" t="s">
        <v>23</v>
      </c>
      <c r="D54" s="1"/>
      <c r="E54" s="1"/>
      <c r="F54" s="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88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"/>
      <c r="AO54" s="1"/>
      <c r="AP54" s="1"/>
      <c r="AQ54" s="48" t="s">
        <v>23</v>
      </c>
      <c r="AR54" s="488" t="s">
        <v>60</v>
      </c>
      <c r="AS54" s="49"/>
      <c r="AT54" s="24"/>
    </row>
    <row r="55" spans="1:46" ht="21.75" customHeight="1">
      <c r="A55" s="54"/>
      <c r="B55" s="489"/>
      <c r="C55" s="74" t="s">
        <v>24</v>
      </c>
      <c r="D55" s="2"/>
      <c r="E55" s="2"/>
      <c r="F55" s="2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7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2"/>
      <c r="AO55" s="2"/>
      <c r="AP55" s="2"/>
      <c r="AQ55" s="427" t="s">
        <v>24</v>
      </c>
      <c r="AR55" s="489"/>
      <c r="AS55" s="56"/>
      <c r="AT55" s="24"/>
    </row>
    <row r="56" spans="1:46" ht="21.75" customHeight="1">
      <c r="A56" s="500" t="s">
        <v>97</v>
      </c>
      <c r="B56" s="501" t="s">
        <v>61</v>
      </c>
      <c r="C56" s="73" t="s">
        <v>23</v>
      </c>
      <c r="D56" s="1"/>
      <c r="E56" s="1"/>
      <c r="F56" s="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8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"/>
      <c r="AO56" s="1"/>
      <c r="AP56" s="1"/>
      <c r="AQ56" s="428" t="s">
        <v>23</v>
      </c>
      <c r="AR56" s="494" t="s">
        <v>100</v>
      </c>
      <c r="AS56" s="495" t="s">
        <v>0</v>
      </c>
      <c r="AT56" s="24"/>
    </row>
    <row r="57" spans="1:46" ht="21.75" customHeight="1">
      <c r="A57" s="502"/>
      <c r="B57" s="503"/>
      <c r="C57" s="74" t="s">
        <v>24</v>
      </c>
      <c r="D57" s="2"/>
      <c r="E57" s="2"/>
      <c r="F57" s="2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7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2"/>
      <c r="AO57" s="2"/>
      <c r="AP57" s="2"/>
      <c r="AQ57" s="61" t="s">
        <v>24</v>
      </c>
      <c r="AR57" s="496"/>
      <c r="AS57" s="497"/>
      <c r="AT57" s="24"/>
    </row>
    <row r="58" spans="1:46" ht="21.75" customHeight="1">
      <c r="A58" s="25" t="s">
        <v>0</v>
      </c>
      <c r="C58" s="75" t="s">
        <v>23</v>
      </c>
      <c r="D58" s="3"/>
      <c r="E58" s="3"/>
      <c r="F58" s="3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289"/>
      <c r="Y58" s="84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3"/>
      <c r="AO58" s="3"/>
      <c r="AP58" s="3"/>
      <c r="AQ58" s="63" t="s">
        <v>23</v>
      </c>
      <c r="AR58" s="64"/>
      <c r="AS58" s="49" t="s">
        <v>0</v>
      </c>
      <c r="AT58" s="24"/>
    </row>
    <row r="59" spans="1:46" ht="21.75" customHeight="1">
      <c r="A59" s="504" t="s">
        <v>62</v>
      </c>
      <c r="B59" s="505"/>
      <c r="C59" s="73" t="s">
        <v>63</v>
      </c>
      <c r="D59" s="400"/>
      <c r="E59" s="409"/>
      <c r="F59" s="400"/>
      <c r="G59" s="451"/>
      <c r="H59" s="451"/>
      <c r="I59" s="453"/>
      <c r="J59" s="451"/>
      <c r="K59" s="452"/>
      <c r="L59" s="451"/>
      <c r="M59" s="451"/>
      <c r="N59" s="452"/>
      <c r="O59" s="451"/>
      <c r="P59" s="451"/>
      <c r="Q59" s="452"/>
      <c r="R59" s="451"/>
      <c r="S59" s="451"/>
      <c r="T59" s="452"/>
      <c r="U59" s="451"/>
      <c r="V59" s="451"/>
      <c r="W59" s="452"/>
      <c r="X59" s="456"/>
      <c r="Y59" s="457"/>
      <c r="Z59" s="451"/>
      <c r="AA59" s="451"/>
      <c r="AB59" s="451"/>
      <c r="AC59" s="451"/>
      <c r="AD59" s="451"/>
      <c r="AE59" s="451"/>
      <c r="AF59" s="451"/>
      <c r="AG59" s="451"/>
      <c r="AH59" s="451"/>
      <c r="AI59" s="452"/>
      <c r="AJ59" s="451"/>
      <c r="AK59" s="451"/>
      <c r="AL59" s="452"/>
      <c r="AM59" s="451"/>
      <c r="AN59" s="400"/>
      <c r="AO59" s="400"/>
      <c r="AP59" s="400"/>
      <c r="AQ59" s="398" t="s">
        <v>63</v>
      </c>
      <c r="AR59" s="498" t="s">
        <v>62</v>
      </c>
      <c r="AS59" s="499"/>
      <c r="AT59" s="24"/>
    </row>
    <row r="60" spans="1:46" ht="21.75" customHeight="1">
      <c r="A60" s="39"/>
      <c r="B60" s="40"/>
      <c r="C60" s="74" t="s">
        <v>24</v>
      </c>
      <c r="D60" s="2"/>
      <c r="E60" s="2"/>
      <c r="F60" s="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75"/>
      <c r="Y60" s="131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2"/>
      <c r="AO60" s="2"/>
      <c r="AP60" s="2"/>
      <c r="AQ60" s="61" t="s">
        <v>24</v>
      </c>
      <c r="AR60" s="40"/>
      <c r="AS60" s="56"/>
      <c r="AT60" s="24"/>
    </row>
    <row r="61" spans="1:46" ht="21.75" customHeight="1">
      <c r="A61" s="25" t="s">
        <v>0</v>
      </c>
      <c r="C61" s="75" t="s">
        <v>23</v>
      </c>
      <c r="D61" s="3">
        <f aca="true" t="shared" si="0" ref="D61:AM61">+D6+D8+D10+D12+D14+D16+D18+D20+D22+D24+D26+D28+D30+D32+D34+D36+D38+D40+D42+D44+D46+D48+D50+D52+D54+D56+D58</f>
        <v>88</v>
      </c>
      <c r="E61" s="3">
        <f t="shared" si="0"/>
        <v>7.3981</v>
      </c>
      <c r="F61" s="3">
        <f t="shared" si="0"/>
        <v>9430.695</v>
      </c>
      <c r="G61" s="16">
        <f t="shared" si="0"/>
        <v>100</v>
      </c>
      <c r="H61" s="16">
        <f t="shared" si="0"/>
        <v>8.5637</v>
      </c>
      <c r="I61" s="16">
        <f t="shared" si="0"/>
        <v>11238.359</v>
      </c>
      <c r="J61" s="16">
        <f t="shared" si="0"/>
        <v>116</v>
      </c>
      <c r="K61" s="16">
        <f t="shared" si="0"/>
        <v>10.9729</v>
      </c>
      <c r="L61" s="16">
        <f t="shared" si="0"/>
        <v>15564.757</v>
      </c>
      <c r="M61" s="16">
        <f t="shared" si="0"/>
        <v>149</v>
      </c>
      <c r="N61" s="16">
        <f t="shared" si="0"/>
        <v>11.5189</v>
      </c>
      <c r="O61" s="16">
        <f t="shared" si="0"/>
        <v>17485.877</v>
      </c>
      <c r="P61" s="16">
        <f t="shared" si="0"/>
        <v>203</v>
      </c>
      <c r="Q61" s="16">
        <f t="shared" si="0"/>
        <v>14.1703</v>
      </c>
      <c r="R61" s="16">
        <f t="shared" si="0"/>
        <v>17251.37</v>
      </c>
      <c r="S61" s="16">
        <f t="shared" si="0"/>
        <v>200</v>
      </c>
      <c r="T61" s="16">
        <f t="shared" si="0"/>
        <v>16.1632</v>
      </c>
      <c r="U61" s="16">
        <f t="shared" si="0"/>
        <v>21794.178</v>
      </c>
      <c r="V61" s="16">
        <f t="shared" si="0"/>
        <v>14</v>
      </c>
      <c r="W61" s="16">
        <f t="shared" si="0"/>
        <v>1.0906</v>
      </c>
      <c r="X61" s="16">
        <f t="shared" si="0"/>
        <v>1806.356</v>
      </c>
      <c r="Y61" s="16">
        <f t="shared" si="0"/>
        <v>14</v>
      </c>
      <c r="Z61" s="16">
        <f t="shared" si="0"/>
        <v>0</v>
      </c>
      <c r="AA61" s="16">
        <f t="shared" si="0"/>
        <v>0</v>
      </c>
      <c r="AB61" s="16">
        <f t="shared" si="0"/>
        <v>189</v>
      </c>
      <c r="AC61" s="16">
        <f t="shared" si="0"/>
        <v>15.801</v>
      </c>
      <c r="AD61" s="16">
        <f t="shared" si="0"/>
        <v>25222.127</v>
      </c>
      <c r="AE61" s="16">
        <f>+AE6+AE8+AE10+AE12+AE14+AE16+AE18+AE20+AE22+AE24+AE26+AE28+AE30+AE32+AE34+AE36+AE38+AE40+AE42+AE44+AE46+AE48+AE50+AE52+AE54+AE56+AE58</f>
        <v>148</v>
      </c>
      <c r="AF61" s="16">
        <f>+AF6+AF8+AF10+AF12+AF14+AF16+AF18+AF20+AF22+AF24+AF26+AF28+AF30+AF32+AF34+AF36+AF38+AF40+AF42+AF44+AF46+AF48+AF50+AF52+AF54+AF56+AF58</f>
        <v>11.2366</v>
      </c>
      <c r="AG61" s="16">
        <f>+AG6+AG8+AG10+AG12+AG14+AG16+AG18+AG20+AG22+AG24+AG26+AG28+AG30+AG32+AG34+AG36+AG38+AG40+AG42+AG44+AG46+AG48+AG50+AG52+AG54+AG56+AG58</f>
        <v>18248.202</v>
      </c>
      <c r="AH61" s="16">
        <f t="shared" si="0"/>
        <v>155</v>
      </c>
      <c r="AI61" s="16">
        <f t="shared" si="0"/>
        <v>8.877</v>
      </c>
      <c r="AJ61" s="16">
        <f t="shared" si="0"/>
        <v>12493</v>
      </c>
      <c r="AK61" s="16">
        <f t="shared" si="0"/>
        <v>129</v>
      </c>
      <c r="AL61" s="16">
        <f t="shared" si="0"/>
        <v>20.9683</v>
      </c>
      <c r="AM61" s="16">
        <f t="shared" si="0"/>
        <v>18323.514</v>
      </c>
      <c r="AN61" s="3">
        <f>+D61+G61+J61+M61+P61+S61+V61+Y61+AB61+AE61+AH61+AK61</f>
        <v>1505</v>
      </c>
      <c r="AO61" s="3">
        <f>+E61+H61+K61+N61+Q61+T61+W61+Z61+AC61+AF61+AI61+AL61</f>
        <v>126.76059999999998</v>
      </c>
      <c r="AP61" s="3">
        <f>+F61+I61+L61+O61+R61+U61+X61+AA61+AD61+AG61+AJ61+AM61</f>
        <v>168858.435</v>
      </c>
      <c r="AQ61" s="63" t="s">
        <v>23</v>
      </c>
      <c r="AR61" s="65"/>
      <c r="AS61" s="49" t="s">
        <v>0</v>
      </c>
      <c r="AT61" s="24"/>
    </row>
    <row r="62" spans="1:46" ht="21.75" customHeight="1">
      <c r="A62" s="492" t="s">
        <v>91</v>
      </c>
      <c r="B62" s="493" t="s">
        <v>64</v>
      </c>
      <c r="C62" s="444" t="s">
        <v>63</v>
      </c>
      <c r="D62" s="400"/>
      <c r="E62" s="400"/>
      <c r="F62" s="400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6"/>
      <c r="Y62" s="457"/>
      <c r="Z62" s="451"/>
      <c r="AA62" s="451"/>
      <c r="AB62" s="451"/>
      <c r="AC62" s="451"/>
      <c r="AD62" s="451"/>
      <c r="AE62" s="451"/>
      <c r="AF62" s="451"/>
      <c r="AG62" s="451"/>
      <c r="AH62" s="451"/>
      <c r="AI62" s="451"/>
      <c r="AJ62" s="451"/>
      <c r="AK62" s="451"/>
      <c r="AL62" s="451"/>
      <c r="AM62" s="451"/>
      <c r="AN62" s="400"/>
      <c r="AO62" s="400"/>
      <c r="AP62" s="400"/>
      <c r="AQ62" s="458" t="s">
        <v>63</v>
      </c>
      <c r="AR62" s="490" t="s">
        <v>98</v>
      </c>
      <c r="AS62" s="491"/>
      <c r="AT62" s="24"/>
    </row>
    <row r="63" spans="1:46" ht="21.75" customHeight="1">
      <c r="A63" s="39"/>
      <c r="B63" s="40"/>
      <c r="C63" s="74" t="s">
        <v>24</v>
      </c>
      <c r="D63" s="2"/>
      <c r="E63" s="2"/>
      <c r="F63" s="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75"/>
      <c r="Y63" s="131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2"/>
      <c r="AP63" s="2"/>
      <c r="AQ63" s="61" t="s">
        <v>24</v>
      </c>
      <c r="AR63" s="44"/>
      <c r="AS63" s="56"/>
      <c r="AT63" s="24"/>
    </row>
    <row r="64" spans="1:46" ht="21.75" customHeight="1">
      <c r="A64" s="50" t="s">
        <v>65</v>
      </c>
      <c r="B64" s="488" t="s">
        <v>66</v>
      </c>
      <c r="C64" s="73" t="s">
        <v>23</v>
      </c>
      <c r="D64" s="1"/>
      <c r="E64" s="1"/>
      <c r="F64" s="1"/>
      <c r="G64" s="9"/>
      <c r="H64" s="9"/>
      <c r="I64" s="9"/>
      <c r="J64" s="9"/>
      <c r="K64" s="9"/>
      <c r="L64" s="9"/>
      <c r="M64" s="9"/>
      <c r="N64" s="9"/>
      <c r="O64" s="9"/>
      <c r="P64" s="9"/>
      <c r="Q64" s="282"/>
      <c r="R64" s="9"/>
      <c r="S64" s="9"/>
      <c r="T64" s="9"/>
      <c r="U64" s="9"/>
      <c r="V64" s="9"/>
      <c r="W64" s="9"/>
      <c r="X64" s="173"/>
      <c r="Y64" s="132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1"/>
      <c r="AQ64" s="430" t="s">
        <v>23</v>
      </c>
      <c r="AR64" s="488" t="s">
        <v>66</v>
      </c>
      <c r="AS64" s="66" t="s">
        <v>65</v>
      </c>
      <c r="AT64" s="24"/>
    </row>
    <row r="65" spans="1:46" ht="21.75" customHeight="1">
      <c r="A65" s="50"/>
      <c r="B65" s="489"/>
      <c r="C65" s="74" t="s">
        <v>24</v>
      </c>
      <c r="D65" s="2"/>
      <c r="E65" s="2"/>
      <c r="F65" s="2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75"/>
      <c r="Y65" s="131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2"/>
      <c r="AO65" s="2"/>
      <c r="AP65" s="2"/>
      <c r="AQ65" s="52" t="s">
        <v>24</v>
      </c>
      <c r="AR65" s="489"/>
      <c r="AS65" s="49"/>
      <c r="AT65" s="24"/>
    </row>
    <row r="66" spans="1:46" ht="21.75" customHeight="1">
      <c r="A66" s="50" t="s">
        <v>67</v>
      </c>
      <c r="B66" s="488" t="s">
        <v>68</v>
      </c>
      <c r="C66" s="73" t="s">
        <v>23</v>
      </c>
      <c r="D66" s="1"/>
      <c r="E66" s="1"/>
      <c r="F66" s="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73"/>
      <c r="Y66" s="132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"/>
      <c r="AO66" s="1"/>
      <c r="AP66" s="1"/>
      <c r="AQ66" s="48" t="s">
        <v>23</v>
      </c>
      <c r="AR66" s="488" t="s">
        <v>68</v>
      </c>
      <c r="AS66" s="49" t="s">
        <v>67</v>
      </c>
      <c r="AT66" s="24"/>
    </row>
    <row r="67" spans="1:46" ht="21.75" customHeight="1">
      <c r="A67" s="54" t="s">
        <v>49</v>
      </c>
      <c r="B67" s="489"/>
      <c r="C67" s="74" t="s">
        <v>24</v>
      </c>
      <c r="D67" s="2"/>
      <c r="E67" s="2"/>
      <c r="F67" s="2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75"/>
      <c r="Y67" s="131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2"/>
      <c r="AO67" s="2"/>
      <c r="AP67" s="2"/>
      <c r="AQ67" s="427" t="s">
        <v>24</v>
      </c>
      <c r="AR67" s="489"/>
      <c r="AS67" s="56" t="s">
        <v>49</v>
      </c>
      <c r="AT67" s="24"/>
    </row>
    <row r="68" spans="1:46" ht="21.75" customHeight="1">
      <c r="A68" s="476" t="s">
        <v>92</v>
      </c>
      <c r="B68" s="477"/>
      <c r="C68" s="73" t="s">
        <v>23</v>
      </c>
      <c r="D68" s="1">
        <f>D61+D62+D64+D66</f>
        <v>88</v>
      </c>
      <c r="E68" s="1">
        <f>+E61+E64+E66</f>
        <v>7.3981</v>
      </c>
      <c r="F68" s="1">
        <f>F61+F62+F64+F66</f>
        <v>9430.695</v>
      </c>
      <c r="G68" s="9">
        <f>G61+G62+G64+G66</f>
        <v>100</v>
      </c>
      <c r="H68" s="9">
        <f>+H61+H64+H66</f>
        <v>8.5637</v>
      </c>
      <c r="I68" s="9">
        <f>I61+I62+I64+I66</f>
        <v>11238.359</v>
      </c>
      <c r="J68" s="9">
        <f>J61+J62+J64+J66</f>
        <v>116</v>
      </c>
      <c r="K68" s="9">
        <f>+K61+K64+K66</f>
        <v>10.9729</v>
      </c>
      <c r="L68" s="9">
        <f>L61+L62+L64+L66</f>
        <v>15564.757</v>
      </c>
      <c r="M68" s="9">
        <f>M61+M62+M64+M66</f>
        <v>149</v>
      </c>
      <c r="N68" s="9">
        <f>+N61+N64+N66</f>
        <v>11.5189</v>
      </c>
      <c r="O68" s="9">
        <f>O61+O62+O64+O66</f>
        <v>17485.877</v>
      </c>
      <c r="P68" s="9">
        <f>P61+P62+P64+P66</f>
        <v>203</v>
      </c>
      <c r="Q68" s="9">
        <f>+Q61+Q64+Q66</f>
        <v>14.1703</v>
      </c>
      <c r="R68" s="9">
        <f>R61+R62+R64+R66</f>
        <v>17251.37</v>
      </c>
      <c r="S68" s="9">
        <f>S61+S62+S64+S66</f>
        <v>200</v>
      </c>
      <c r="T68" s="9">
        <f>+T61+T64+T66</f>
        <v>16.1632</v>
      </c>
      <c r="U68" s="9">
        <f>U61+U62+U64+U66</f>
        <v>21794.178</v>
      </c>
      <c r="V68" s="9">
        <f>V61+V62+V64+V66</f>
        <v>14</v>
      </c>
      <c r="W68" s="9">
        <f>+W61+W64+W66</f>
        <v>1.0906</v>
      </c>
      <c r="X68" s="173">
        <f>X61+X62+X64+X66</f>
        <v>1806.356</v>
      </c>
      <c r="Y68" s="132">
        <f>Y61+Y62+Y64+Y66</f>
        <v>14</v>
      </c>
      <c r="Z68" s="9">
        <f>+Z61+Z64+Z66</f>
        <v>0</v>
      </c>
      <c r="AA68" s="9">
        <f>AA61+AA62+AA64+AA66</f>
        <v>0</v>
      </c>
      <c r="AB68" s="9">
        <f>AB61+AB62+AB64+AB66</f>
        <v>189</v>
      </c>
      <c r="AC68" s="9">
        <f>+AC61+AC64+AC66</f>
        <v>15.801</v>
      </c>
      <c r="AD68" s="9">
        <f>AD61+AD62+AD64+AD66</f>
        <v>25222.127</v>
      </c>
      <c r="AE68" s="9">
        <f>AE61+AE62+AE64+AE66</f>
        <v>148</v>
      </c>
      <c r="AF68" s="9">
        <f>+AF61+AF64+AF66</f>
        <v>11.2366</v>
      </c>
      <c r="AG68" s="9">
        <f>AG61+AG62+AG64+AG66</f>
        <v>18248.202</v>
      </c>
      <c r="AH68" s="9">
        <f>AH61+AH62+AH64+AH66</f>
        <v>155</v>
      </c>
      <c r="AI68" s="9">
        <f>+AI61+AI64+AI66</f>
        <v>8.877</v>
      </c>
      <c r="AJ68" s="9">
        <f>AJ61+AJ62+AJ64+AJ66</f>
        <v>12493</v>
      </c>
      <c r="AK68" s="9">
        <f>AK61+AK62+AK64+AK66</f>
        <v>129</v>
      </c>
      <c r="AL68" s="9">
        <f>+AL61+AL64+AL66</f>
        <v>20.9683</v>
      </c>
      <c r="AM68" s="9">
        <f>AM61+AM62+AM64+AM66</f>
        <v>18323.514</v>
      </c>
      <c r="AN68" s="9">
        <f>+AN61+AN64+AN66+AN62</f>
        <v>1505</v>
      </c>
      <c r="AO68" s="1">
        <f>+E68+H68+K68+N68+Q68+T68+W68+Z68+AC68+AF68+AI68+AL68</f>
        <v>126.76059999999998</v>
      </c>
      <c r="AP68" s="1">
        <f>+F68+I68+L68+O68+R68+U68+X68+AA68+AD68+AG68+AJ68+AM68</f>
        <v>168858.435</v>
      </c>
      <c r="AQ68" s="428" t="s">
        <v>23</v>
      </c>
      <c r="AR68" s="484" t="s">
        <v>93</v>
      </c>
      <c r="AS68" s="485"/>
      <c r="AT68" s="24"/>
    </row>
    <row r="69" spans="1:46" ht="21.75" customHeight="1">
      <c r="A69" s="478"/>
      <c r="B69" s="479"/>
      <c r="C69" s="74" t="s">
        <v>24</v>
      </c>
      <c r="D69" s="2"/>
      <c r="E69" s="2"/>
      <c r="F69" s="2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75"/>
      <c r="Y69" s="131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2"/>
      <c r="AP69" s="2"/>
      <c r="AQ69" s="61" t="s">
        <v>24</v>
      </c>
      <c r="AR69" s="486"/>
      <c r="AS69" s="487"/>
      <c r="AT69" s="24"/>
    </row>
    <row r="70" spans="1:46" ht="21.75" customHeight="1" thickBot="1">
      <c r="A70" s="480" t="s">
        <v>94</v>
      </c>
      <c r="B70" s="481" t="s">
        <v>69</v>
      </c>
      <c r="C70" s="20"/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470" t="s">
        <v>94</v>
      </c>
      <c r="AR70" s="471" t="s">
        <v>69</v>
      </c>
      <c r="AS70" s="472"/>
      <c r="AT70" s="24"/>
    </row>
    <row r="71" spans="1:46" ht="21.75" customHeight="1" thickBot="1">
      <c r="A71" s="482" t="s">
        <v>96</v>
      </c>
      <c r="B71" s="483" t="s">
        <v>70</v>
      </c>
      <c r="C71" s="20"/>
      <c r="D71" s="10">
        <f aca="true" t="shared" si="1" ref="D71:X71">D68+D69</f>
        <v>88</v>
      </c>
      <c r="E71" s="11">
        <f t="shared" si="1"/>
        <v>7.3981</v>
      </c>
      <c r="F71" s="11">
        <f t="shared" si="1"/>
        <v>9430.695</v>
      </c>
      <c r="G71" s="11">
        <f t="shared" si="1"/>
        <v>100</v>
      </c>
      <c r="H71" s="11">
        <f t="shared" si="1"/>
        <v>8.5637</v>
      </c>
      <c r="I71" s="11">
        <f t="shared" si="1"/>
        <v>11238.359</v>
      </c>
      <c r="J71" s="11">
        <f t="shared" si="1"/>
        <v>116</v>
      </c>
      <c r="K71" s="11">
        <f t="shared" si="1"/>
        <v>10.9729</v>
      </c>
      <c r="L71" s="11">
        <f t="shared" si="1"/>
        <v>15564.757</v>
      </c>
      <c r="M71" s="11">
        <f t="shared" si="1"/>
        <v>149</v>
      </c>
      <c r="N71" s="11">
        <f t="shared" si="1"/>
        <v>11.5189</v>
      </c>
      <c r="O71" s="11">
        <f t="shared" si="1"/>
        <v>17485.877</v>
      </c>
      <c r="P71" s="11">
        <f t="shared" si="1"/>
        <v>203</v>
      </c>
      <c r="Q71" s="11">
        <f t="shared" si="1"/>
        <v>14.1703</v>
      </c>
      <c r="R71" s="11">
        <f t="shared" si="1"/>
        <v>17251.37</v>
      </c>
      <c r="S71" s="11">
        <f t="shared" si="1"/>
        <v>200</v>
      </c>
      <c r="T71" s="11">
        <f t="shared" si="1"/>
        <v>16.1632</v>
      </c>
      <c r="U71" s="11">
        <f t="shared" si="1"/>
        <v>21794.178</v>
      </c>
      <c r="V71" s="11">
        <f t="shared" si="1"/>
        <v>14</v>
      </c>
      <c r="W71" s="11">
        <f t="shared" si="1"/>
        <v>1.0906</v>
      </c>
      <c r="X71" s="12">
        <f t="shared" si="1"/>
        <v>1806.356</v>
      </c>
      <c r="Y71" s="11">
        <f aca="true" t="shared" si="2" ref="Y71:AM71">Y68+Y69</f>
        <v>14</v>
      </c>
      <c r="Z71" s="11">
        <f t="shared" si="2"/>
        <v>0</v>
      </c>
      <c r="AA71" s="11">
        <f t="shared" si="2"/>
        <v>0</v>
      </c>
      <c r="AB71" s="11">
        <f t="shared" si="2"/>
        <v>189</v>
      </c>
      <c r="AC71" s="11">
        <f t="shared" si="2"/>
        <v>15.801</v>
      </c>
      <c r="AD71" s="11">
        <f t="shared" si="2"/>
        <v>25222.127</v>
      </c>
      <c r="AE71" s="11">
        <f t="shared" si="2"/>
        <v>148</v>
      </c>
      <c r="AF71" s="11">
        <f t="shared" si="2"/>
        <v>11.2366</v>
      </c>
      <c r="AG71" s="11">
        <f t="shared" si="2"/>
        <v>18248.202</v>
      </c>
      <c r="AH71" s="11">
        <f t="shared" si="2"/>
        <v>155</v>
      </c>
      <c r="AI71" s="11">
        <f t="shared" si="2"/>
        <v>8.877</v>
      </c>
      <c r="AJ71" s="11">
        <f t="shared" si="2"/>
        <v>12493</v>
      </c>
      <c r="AK71" s="11">
        <f t="shared" si="2"/>
        <v>129</v>
      </c>
      <c r="AL71" s="11">
        <f t="shared" si="2"/>
        <v>20.9683</v>
      </c>
      <c r="AM71" s="11">
        <f t="shared" si="2"/>
        <v>18323.514</v>
      </c>
      <c r="AN71" s="11">
        <f>+D71+G71+J71+M71+P71+S71+V71+Y71+AB71+AE71+AH71+AK71</f>
        <v>1505</v>
      </c>
      <c r="AO71" s="11">
        <f>+E71+H71+K71+N71+Q71+T71+W71+Z71+AC71+AF71+AI71+AL71</f>
        <v>126.76059999999998</v>
      </c>
      <c r="AP71" s="11">
        <f>+F71+I71+L71+O71+R71+U71+X71+AA71+AD71+AG71+AJ71+AM71</f>
        <v>168858.435</v>
      </c>
      <c r="AQ71" s="473" t="s">
        <v>96</v>
      </c>
      <c r="AR71" s="474" t="s">
        <v>70</v>
      </c>
      <c r="AS71" s="475" t="s">
        <v>0</v>
      </c>
      <c r="AT71" s="24"/>
    </row>
    <row r="72" spans="24:44" ht="21.75" customHeight="1">
      <c r="X72" s="290" t="s">
        <v>87</v>
      </c>
      <c r="AN72" s="68"/>
      <c r="AR72" s="67" t="s">
        <v>87</v>
      </c>
    </row>
    <row r="73" ht="21.75" customHeight="1"/>
    <row r="74" ht="21.75" customHeight="1"/>
  </sheetData>
  <sheetProtection/>
  <mergeCells count="67">
    <mergeCell ref="B6:B7"/>
    <mergeCell ref="B8:B9"/>
    <mergeCell ref="B10:B11"/>
    <mergeCell ref="B12:B13"/>
    <mergeCell ref="B20:B21"/>
    <mergeCell ref="B14:B15"/>
    <mergeCell ref="B16:B17"/>
    <mergeCell ref="B18:B19"/>
    <mergeCell ref="A70:B70"/>
    <mergeCell ref="A59:B59"/>
    <mergeCell ref="B44:B45"/>
    <mergeCell ref="B46:B47"/>
    <mergeCell ref="B48:B49"/>
    <mergeCell ref="A56:B57"/>
    <mergeCell ref="B52:B53"/>
    <mergeCell ref="B54:B55"/>
    <mergeCell ref="AR40:AR41"/>
    <mergeCell ref="AR32:AR33"/>
    <mergeCell ref="AR20:AR21"/>
    <mergeCell ref="AR22:AR23"/>
    <mergeCell ref="AR24:AR25"/>
    <mergeCell ref="AR26:AR27"/>
    <mergeCell ref="AR30:AR31"/>
    <mergeCell ref="B32:B33"/>
    <mergeCell ref="B34:B35"/>
    <mergeCell ref="AR8:AR9"/>
    <mergeCell ref="AR10:AR11"/>
    <mergeCell ref="AR12:AR13"/>
    <mergeCell ref="B22:B23"/>
    <mergeCell ref="B24:B25"/>
    <mergeCell ref="B26:B27"/>
    <mergeCell ref="B28:B29"/>
    <mergeCell ref="AR14:AR15"/>
    <mergeCell ref="A71:B71"/>
    <mergeCell ref="B64:B65"/>
    <mergeCell ref="B66:B67"/>
    <mergeCell ref="B36:B37"/>
    <mergeCell ref="B38:B39"/>
    <mergeCell ref="A62:B62"/>
    <mergeCell ref="A68:B69"/>
    <mergeCell ref="B42:B43"/>
    <mergeCell ref="B50:B51"/>
    <mergeCell ref="B40:B41"/>
    <mergeCell ref="AQ71:AS71"/>
    <mergeCell ref="AR62:AS62"/>
    <mergeCell ref="AR64:AR65"/>
    <mergeCell ref="AR66:AR67"/>
    <mergeCell ref="AQ70:AS70"/>
    <mergeCell ref="AR68:AS69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B30:B3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Y68:AF68 AH68:AL68 AN68:AP68 AN61:AP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</cp:lastModifiedBy>
  <cp:lastPrinted>2015-02-11T10:00:09Z</cp:lastPrinted>
  <dcterms:created xsi:type="dcterms:W3CDTF">1999-07-23T00:11:42Z</dcterms:created>
  <dcterms:modified xsi:type="dcterms:W3CDTF">2015-02-11T10:01:03Z</dcterms:modified>
  <cp:category/>
  <cp:version/>
  <cp:contentType/>
  <cp:contentStatus/>
</cp:coreProperties>
</file>